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ACP\Communications\Publications\Questionnaires\Education-2018\"/>
    </mc:Choice>
  </mc:AlternateContent>
  <bookViews>
    <workbookView xWindow="120" yWindow="1035" windowWidth="11880" windowHeight="5850" tabRatio="874"/>
  </bookViews>
  <sheets>
    <sheet name="VAL_Instructions" sheetId="82" r:id="rId1"/>
    <sheet name="VAL_C1" sheetId="79" r:id="rId2"/>
    <sheet name="C2" sheetId="89" r:id="rId3"/>
    <sheet name="C3" sheetId="72" r:id="rId4"/>
    <sheet name="C4" sheetId="86" r:id="rId5"/>
    <sheet name="C5" sheetId="87" r:id="rId6"/>
    <sheet name="C6" sheetId="65" r:id="rId7"/>
    <sheet name="C7" sheetId="73" r:id="rId8"/>
    <sheet name="C8" sheetId="90" r:id="rId9"/>
    <sheet name="VAL_Data Check" sheetId="91" r:id="rId10"/>
    <sheet name="VAL_Changes" sheetId="92" r:id="rId11"/>
    <sheet name="Parameters" sheetId="75" state="hidden" r:id="rId12"/>
    <sheet name="VAL_Drop_Down_Lists" sheetId="77" state="hidden" r:id="rId13"/>
  </sheets>
  <externalReferences>
    <externalReference r:id="rId14"/>
  </externalReferences>
  <definedNames>
    <definedName name="_xlnm._FilterDatabase" localSheetId="9" hidden="1">'VAL_Data Check'!$A$16:$M$912</definedName>
    <definedName name="OBS_COMMENT" localSheetId="10">[1]A14!$X$14:$X$16,[1]A14!$AA$14:$AA$16,[1]A14!$AD$14:$AD$16</definedName>
    <definedName name="OBS_COMMENT">'C8'!$X$14:$X$23,'C8'!$AA$14:$AA$23</definedName>
    <definedName name="OBS_FIGURE" localSheetId="10">[1]A14!$V$14:$V$16,[1]A14!$Y$14:$Y$16,[1]A14!$AB$14:$AB$16</definedName>
    <definedName name="OBS_FIGURE">'C8'!$V$14:$V$23,'C8'!$Y$14:$Y$23</definedName>
    <definedName name="OBS_STATUS" localSheetId="10">[1]A14!$W$14:$W$16,[1]A14!$Z$14:$Z$16,[1]A14!$AC$14:$AC$16</definedName>
    <definedName name="OBS_STATUS">'C8'!$W$14:$W$23,'C8'!$Z$14:$Z$23</definedName>
  </definedNames>
  <calcPr calcId="162913"/>
</workbook>
</file>

<file path=xl/calcChain.xml><?xml version="1.0" encoding="utf-8"?>
<calcChain xmlns="http://schemas.openxmlformats.org/spreadsheetml/2006/main">
  <c r="V484" i="65" l="1"/>
  <c r="H911" i="91" l="1"/>
  <c r="H910" i="91"/>
  <c r="H909" i="91"/>
  <c r="H908" i="91"/>
  <c r="H906" i="91"/>
  <c r="H905" i="91"/>
  <c r="H904" i="91"/>
  <c r="H903" i="91"/>
  <c r="L327" i="91"/>
  <c r="K327" i="91" s="1"/>
  <c r="I327" i="91"/>
  <c r="H327" i="91" s="1"/>
  <c r="L322" i="91"/>
  <c r="K322" i="91" s="1"/>
  <c r="I322" i="91"/>
  <c r="H322" i="91" s="1"/>
  <c r="L321" i="91"/>
  <c r="K321" i="91" s="1"/>
  <c r="I321" i="91"/>
  <c r="H321" i="91" s="1"/>
  <c r="L319" i="91"/>
  <c r="K319" i="91" s="1"/>
  <c r="I319" i="91"/>
  <c r="H319" i="91" s="1"/>
  <c r="L318" i="91"/>
  <c r="K318" i="91" s="1"/>
  <c r="I318" i="91"/>
  <c r="H318" i="91" s="1"/>
  <c r="H889" i="91"/>
  <c r="H888" i="91"/>
  <c r="H887" i="91"/>
  <c r="H886" i="91"/>
  <c r="H885" i="91"/>
  <c r="H884" i="91"/>
  <c r="H883" i="91"/>
  <c r="H882" i="91"/>
  <c r="H881" i="91"/>
  <c r="H880" i="91"/>
  <c r="H879" i="91"/>
  <c r="H877" i="91"/>
  <c r="H876" i="91"/>
  <c r="H875" i="91"/>
  <c r="H874" i="91"/>
  <c r="H873" i="91"/>
  <c r="H872" i="91"/>
  <c r="H871" i="91"/>
  <c r="H870" i="91"/>
  <c r="H869" i="91"/>
  <c r="H868" i="91"/>
  <c r="H867" i="91"/>
  <c r="H865" i="91"/>
  <c r="H864" i="91"/>
  <c r="H863" i="91"/>
  <c r="H862" i="91"/>
  <c r="H861" i="91"/>
  <c r="H860" i="91"/>
  <c r="H859" i="91"/>
  <c r="H858" i="91"/>
  <c r="H857" i="91"/>
  <c r="H856" i="91"/>
  <c r="H855" i="91"/>
  <c r="H854" i="91"/>
  <c r="H853" i="91"/>
  <c r="H851" i="91"/>
  <c r="H850" i="91"/>
  <c r="H849" i="91"/>
  <c r="H848" i="91"/>
  <c r="H847" i="91"/>
  <c r="H846" i="91"/>
  <c r="H845" i="91"/>
  <c r="H844" i="91"/>
  <c r="H843" i="91"/>
  <c r="H842" i="91"/>
  <c r="H841" i="91"/>
  <c r="H840" i="91"/>
  <c r="H839" i="91"/>
  <c r="H837" i="91"/>
  <c r="H836" i="91"/>
  <c r="H835" i="91"/>
  <c r="H834" i="91"/>
  <c r="H833" i="91"/>
  <c r="H832" i="91"/>
  <c r="H831" i="91"/>
  <c r="H830" i="91"/>
  <c r="H829" i="91"/>
  <c r="H828" i="91"/>
  <c r="H827" i="91"/>
  <c r="H826" i="91"/>
  <c r="H825" i="91"/>
  <c r="H823" i="91"/>
  <c r="H822" i="91"/>
  <c r="H821" i="91"/>
  <c r="H820" i="91"/>
  <c r="H819" i="91"/>
  <c r="H818" i="91"/>
  <c r="H817" i="91"/>
  <c r="H816" i="91"/>
  <c r="H815" i="91"/>
  <c r="H814" i="91"/>
  <c r="H813" i="91"/>
  <c r="H812" i="91"/>
  <c r="H811" i="91"/>
  <c r="H809" i="91"/>
  <c r="H808" i="91"/>
  <c r="H807" i="91"/>
  <c r="H806" i="91"/>
  <c r="H805" i="91"/>
  <c r="H804" i="91"/>
  <c r="H803" i="91"/>
  <c r="H802" i="91"/>
  <c r="H801" i="91"/>
  <c r="H800" i="91"/>
  <c r="H799" i="91"/>
  <c r="H798" i="91"/>
  <c r="H797" i="91"/>
  <c r="H795" i="91"/>
  <c r="H794" i="91"/>
  <c r="H793" i="91"/>
  <c r="H792" i="91"/>
  <c r="H791" i="91"/>
  <c r="H790" i="91"/>
  <c r="H789" i="91"/>
  <c r="H788" i="91"/>
  <c r="H787" i="91"/>
  <c r="H786" i="91"/>
  <c r="H785" i="91"/>
  <c r="H784" i="91"/>
  <c r="H783" i="91"/>
  <c r="I303" i="91"/>
  <c r="H303" i="91" s="1"/>
  <c r="I302" i="91"/>
  <c r="H302" i="91" s="1"/>
  <c r="I301" i="91"/>
  <c r="H301" i="91" s="1"/>
  <c r="I300" i="91"/>
  <c r="H300" i="91" s="1"/>
  <c r="I299" i="91"/>
  <c r="H299" i="91" s="1"/>
  <c r="I298" i="91"/>
  <c r="H298" i="91" s="1"/>
  <c r="I297" i="91"/>
  <c r="H297" i="91" s="1"/>
  <c r="I296" i="91"/>
  <c r="H296" i="91" s="1"/>
  <c r="I295" i="91"/>
  <c r="H295" i="91" s="1"/>
  <c r="I294" i="91"/>
  <c r="H294" i="91" s="1"/>
  <c r="I293" i="91"/>
  <c r="H293" i="91" s="1"/>
  <c r="I291" i="91"/>
  <c r="H291" i="91" s="1"/>
  <c r="I290" i="91"/>
  <c r="H290" i="91" s="1"/>
  <c r="I289" i="91"/>
  <c r="H289" i="91" s="1"/>
  <c r="I288" i="91"/>
  <c r="H288" i="91" s="1"/>
  <c r="I287" i="91"/>
  <c r="H287" i="91" s="1"/>
  <c r="I286" i="91"/>
  <c r="H286" i="91" s="1"/>
  <c r="I285" i="91"/>
  <c r="H285" i="91" s="1"/>
  <c r="I284" i="91"/>
  <c r="H284" i="91" s="1"/>
  <c r="I283" i="91"/>
  <c r="H283" i="91" s="1"/>
  <c r="I282" i="91"/>
  <c r="H282" i="91" s="1"/>
  <c r="I281" i="91"/>
  <c r="H281" i="91" s="1"/>
  <c r="I267" i="91"/>
  <c r="H267" i="91" s="1"/>
  <c r="I266" i="91"/>
  <c r="H266" i="91" s="1"/>
  <c r="I265" i="91"/>
  <c r="H265" i="91" s="1"/>
  <c r="I264" i="91"/>
  <c r="H264" i="91" s="1"/>
  <c r="I263" i="91"/>
  <c r="H263" i="91" s="1"/>
  <c r="I262" i="91"/>
  <c r="H262" i="91" s="1"/>
  <c r="I261" i="91"/>
  <c r="H261" i="91" s="1"/>
  <c r="I260" i="91"/>
  <c r="H260" i="91" s="1"/>
  <c r="I259" i="91"/>
  <c r="H259" i="91" s="1"/>
  <c r="I258" i="91"/>
  <c r="H258" i="91" s="1"/>
  <c r="I257" i="91"/>
  <c r="H257" i="91" s="1"/>
  <c r="I255" i="91"/>
  <c r="H255" i="91" s="1"/>
  <c r="I254" i="91"/>
  <c r="H254" i="91" s="1"/>
  <c r="I253" i="91"/>
  <c r="H253" i="91" s="1"/>
  <c r="I252" i="91"/>
  <c r="H252" i="91" s="1"/>
  <c r="I251" i="91"/>
  <c r="H251" i="91" s="1"/>
  <c r="I250" i="91"/>
  <c r="H250" i="91"/>
  <c r="I249" i="91"/>
  <c r="H249" i="91" s="1"/>
  <c r="I248" i="91"/>
  <c r="H248" i="91" s="1"/>
  <c r="I247" i="91"/>
  <c r="H247" i="91" s="1"/>
  <c r="I246" i="91"/>
  <c r="H246" i="91" s="1"/>
  <c r="I245" i="91"/>
  <c r="H245" i="91" s="1"/>
  <c r="I231" i="91"/>
  <c r="H231" i="91" s="1"/>
  <c r="I230" i="91"/>
  <c r="H230" i="91" s="1"/>
  <c r="I229" i="91"/>
  <c r="H229" i="91" s="1"/>
  <c r="I228" i="91"/>
  <c r="H228" i="91" s="1"/>
  <c r="I227" i="91"/>
  <c r="H227" i="91" s="1"/>
  <c r="I226" i="91"/>
  <c r="H226" i="91" s="1"/>
  <c r="I225" i="91"/>
  <c r="H225" i="91" s="1"/>
  <c r="I224" i="91"/>
  <c r="H224" i="91" s="1"/>
  <c r="I223" i="91"/>
  <c r="H223" i="91" s="1"/>
  <c r="I222" i="91"/>
  <c r="H222" i="91" s="1"/>
  <c r="I221" i="91"/>
  <c r="H221" i="91" s="1"/>
  <c r="I219" i="91"/>
  <c r="H219" i="91" s="1"/>
  <c r="I218" i="91"/>
  <c r="H218" i="91"/>
  <c r="I217" i="91"/>
  <c r="H217" i="91" s="1"/>
  <c r="I216" i="91"/>
  <c r="H216" i="91" s="1"/>
  <c r="I215" i="91"/>
  <c r="H215" i="91" s="1"/>
  <c r="I214" i="91"/>
  <c r="H214" i="91" s="1"/>
  <c r="I213" i="91"/>
  <c r="H213" i="91" s="1"/>
  <c r="I212" i="91"/>
  <c r="H212" i="91" s="1"/>
  <c r="I211" i="91"/>
  <c r="H211" i="91" s="1"/>
  <c r="I210" i="91"/>
  <c r="H210" i="91"/>
  <c r="I209" i="91"/>
  <c r="H209" i="91" s="1"/>
  <c r="I195" i="91"/>
  <c r="H195" i="91" s="1"/>
  <c r="I194" i="91"/>
  <c r="H194" i="91"/>
  <c r="I193" i="91"/>
  <c r="H193" i="91" s="1"/>
  <c r="I192" i="91"/>
  <c r="H192" i="91" s="1"/>
  <c r="I191" i="91"/>
  <c r="H191" i="91" s="1"/>
  <c r="I190" i="91"/>
  <c r="H190" i="91" s="1"/>
  <c r="I189" i="91"/>
  <c r="H189" i="91" s="1"/>
  <c r="I188" i="91"/>
  <c r="H188" i="91" s="1"/>
  <c r="I187" i="91"/>
  <c r="H187" i="91" s="1"/>
  <c r="I186" i="91"/>
  <c r="H186" i="91"/>
  <c r="I185" i="91"/>
  <c r="H185" i="91" s="1"/>
  <c r="I183" i="91"/>
  <c r="H183" i="91" s="1"/>
  <c r="I182" i="91"/>
  <c r="H182" i="91" s="1"/>
  <c r="I181" i="91"/>
  <c r="H181" i="91" s="1"/>
  <c r="I180" i="91"/>
  <c r="H180" i="91" s="1"/>
  <c r="I179" i="91"/>
  <c r="H179" i="91" s="1"/>
  <c r="I178" i="91"/>
  <c r="H178" i="91" s="1"/>
  <c r="I177" i="91"/>
  <c r="H177" i="91" s="1"/>
  <c r="I176" i="91"/>
  <c r="H176" i="91" s="1"/>
  <c r="I175" i="91"/>
  <c r="H175" i="91" s="1"/>
  <c r="I174" i="91"/>
  <c r="H174" i="91"/>
  <c r="I173" i="91"/>
  <c r="H173" i="91" s="1"/>
  <c r="H781" i="91"/>
  <c r="H779" i="91"/>
  <c r="H778" i="91"/>
  <c r="H777" i="91"/>
  <c r="H776" i="91"/>
  <c r="H775" i="91"/>
  <c r="H774" i="91"/>
  <c r="H773" i="91"/>
  <c r="H772" i="91"/>
  <c r="H771" i="91"/>
  <c r="H770" i="91"/>
  <c r="H769" i="91"/>
  <c r="H768" i="91"/>
  <c r="H767" i="91"/>
  <c r="H766" i="91"/>
  <c r="H765" i="91"/>
  <c r="H764" i="91"/>
  <c r="H763" i="91"/>
  <c r="H762" i="91"/>
  <c r="H760" i="91"/>
  <c r="H759" i="91"/>
  <c r="H758" i="91"/>
  <c r="H757" i="91"/>
  <c r="H756" i="91"/>
  <c r="H755" i="91"/>
  <c r="H754" i="91"/>
  <c r="H753" i="91"/>
  <c r="H752" i="91"/>
  <c r="H751" i="91"/>
  <c r="H750" i="91"/>
  <c r="H749" i="91"/>
  <c r="H748" i="91"/>
  <c r="H747" i="91"/>
  <c r="H746" i="91"/>
  <c r="H745" i="91"/>
  <c r="H744" i="91"/>
  <c r="H743" i="91"/>
  <c r="H742" i="91"/>
  <c r="H741" i="91"/>
  <c r="H740" i="91"/>
  <c r="H739" i="91"/>
  <c r="H738" i="91"/>
  <c r="H737" i="91"/>
  <c r="H736" i="91"/>
  <c r="H735" i="91"/>
  <c r="H734" i="91"/>
  <c r="H733" i="91"/>
  <c r="H732" i="91"/>
  <c r="H731" i="91"/>
  <c r="H730" i="91"/>
  <c r="H729" i="91"/>
  <c r="H728" i="91"/>
  <c r="H727" i="91"/>
  <c r="H726" i="91"/>
  <c r="H725" i="91"/>
  <c r="H724" i="91"/>
  <c r="H723" i="91"/>
  <c r="H722" i="91"/>
  <c r="H721" i="91"/>
  <c r="H720" i="91"/>
  <c r="H719" i="91"/>
  <c r="H718" i="91"/>
  <c r="H717" i="91"/>
  <c r="H716" i="91"/>
  <c r="H715" i="91"/>
  <c r="H713" i="91"/>
  <c r="H712" i="91"/>
  <c r="H711" i="91"/>
  <c r="H710" i="91"/>
  <c r="H709" i="91"/>
  <c r="H708" i="91"/>
  <c r="H707" i="91"/>
  <c r="H706" i="91"/>
  <c r="H705" i="91"/>
  <c r="H704" i="91"/>
  <c r="H703" i="91"/>
  <c r="H702" i="91"/>
  <c r="H701" i="91"/>
  <c r="H700" i="91"/>
  <c r="H699" i="91"/>
  <c r="H698" i="91"/>
  <c r="H697" i="91"/>
  <c r="H696" i="91"/>
  <c r="H695" i="91"/>
  <c r="H694" i="91"/>
  <c r="H693" i="91"/>
  <c r="H692" i="91"/>
  <c r="H691" i="91"/>
  <c r="H690" i="91"/>
  <c r="H689" i="91"/>
  <c r="H688" i="91"/>
  <c r="H687" i="91"/>
  <c r="H686" i="91"/>
  <c r="H685" i="91"/>
  <c r="H684" i="91"/>
  <c r="H683" i="91"/>
  <c r="H682" i="91"/>
  <c r="H681" i="91"/>
  <c r="H680" i="91"/>
  <c r="H679" i="91"/>
  <c r="H678" i="91"/>
  <c r="H677" i="91"/>
  <c r="H676" i="91"/>
  <c r="H675" i="91"/>
  <c r="H674" i="91"/>
  <c r="H673" i="91"/>
  <c r="H672" i="91"/>
  <c r="H671" i="91"/>
  <c r="H670" i="91"/>
  <c r="H669" i="91"/>
  <c r="H668" i="91"/>
  <c r="H667" i="91"/>
  <c r="H666" i="91"/>
  <c r="H665" i="91"/>
  <c r="H664" i="91"/>
  <c r="H663" i="91"/>
  <c r="H661" i="91"/>
  <c r="H660" i="91"/>
  <c r="H659" i="91"/>
  <c r="H658" i="91"/>
  <c r="H657" i="91"/>
  <c r="H656" i="91"/>
  <c r="H655" i="91"/>
  <c r="H654" i="91"/>
  <c r="H653" i="91"/>
  <c r="H652" i="91"/>
  <c r="H651" i="91"/>
  <c r="H650" i="91"/>
  <c r="H649" i="91"/>
  <c r="H648" i="91"/>
  <c r="H647" i="91"/>
  <c r="H646" i="91"/>
  <c r="H645" i="91"/>
  <c r="H644" i="91"/>
  <c r="H643" i="91"/>
  <c r="H642" i="91"/>
  <c r="H641" i="91"/>
  <c r="H640" i="91"/>
  <c r="H639" i="91"/>
  <c r="H638" i="91"/>
  <c r="H637" i="91"/>
  <c r="H636" i="91"/>
  <c r="H635" i="91"/>
  <c r="H634" i="91"/>
  <c r="H633" i="91"/>
  <c r="H632" i="91"/>
  <c r="H631" i="91"/>
  <c r="H630" i="91"/>
  <c r="H629" i="91"/>
  <c r="H628" i="91"/>
  <c r="H627" i="91"/>
  <c r="H626" i="91"/>
  <c r="H625" i="91"/>
  <c r="H624" i="91"/>
  <c r="H623" i="91"/>
  <c r="H622" i="91"/>
  <c r="H621" i="91"/>
  <c r="H620" i="91"/>
  <c r="H619" i="91"/>
  <c r="H617" i="91"/>
  <c r="H616" i="91"/>
  <c r="H615" i="91"/>
  <c r="H614" i="91"/>
  <c r="H612" i="91"/>
  <c r="H611" i="91"/>
  <c r="H610" i="91"/>
  <c r="H609" i="91"/>
  <c r="H608" i="91"/>
  <c r="H607" i="91"/>
  <c r="H606" i="91"/>
  <c r="H605" i="91"/>
  <c r="H604" i="91"/>
  <c r="H603" i="91"/>
  <c r="H602" i="91"/>
  <c r="H601" i="91"/>
  <c r="H600" i="91"/>
  <c r="H599" i="91"/>
  <c r="H598" i="91"/>
  <c r="H597" i="91"/>
  <c r="H596" i="91"/>
  <c r="H595" i="91"/>
  <c r="H594" i="91"/>
  <c r="H593" i="91"/>
  <c r="H592" i="91"/>
  <c r="H591" i="91"/>
  <c r="H590" i="91"/>
  <c r="H589" i="91"/>
  <c r="H588" i="91"/>
  <c r="H587" i="91"/>
  <c r="H586" i="91"/>
  <c r="H585" i="91"/>
  <c r="H584" i="91"/>
  <c r="H583" i="91"/>
  <c r="H582" i="91"/>
  <c r="H581" i="91"/>
  <c r="H580" i="91"/>
  <c r="H579" i="91"/>
  <c r="H578" i="91"/>
  <c r="H577" i="91"/>
  <c r="L576" i="91"/>
  <c r="K576" i="91" s="1"/>
  <c r="I576" i="91"/>
  <c r="H576" i="91"/>
  <c r="H575" i="91"/>
  <c r="H574" i="91"/>
  <c r="H573" i="91"/>
  <c r="H572" i="91"/>
  <c r="H571" i="91"/>
  <c r="H570" i="91"/>
  <c r="H569" i="91"/>
  <c r="H568" i="91"/>
  <c r="H567" i="91"/>
  <c r="H566" i="91"/>
  <c r="H565" i="91"/>
  <c r="H564" i="91"/>
  <c r="H563" i="91"/>
  <c r="H562" i="91"/>
  <c r="H561" i="91"/>
  <c r="H560" i="91"/>
  <c r="H559" i="91"/>
  <c r="H558" i="91"/>
  <c r="H556" i="91"/>
  <c r="H555" i="91"/>
  <c r="H554" i="91"/>
  <c r="H553" i="91"/>
  <c r="H552" i="91"/>
  <c r="H551" i="91"/>
  <c r="H549" i="91"/>
  <c r="H548" i="91"/>
  <c r="H547" i="91"/>
  <c r="H546" i="91"/>
  <c r="H545" i="91"/>
  <c r="H544" i="91"/>
  <c r="H450" i="91"/>
  <c r="H449" i="91"/>
  <c r="H448" i="91"/>
  <c r="H447" i="91"/>
  <c r="H446" i="91"/>
  <c r="H445" i="91"/>
  <c r="H444" i="91"/>
  <c r="L74" i="91"/>
  <c r="K74" i="91" s="1"/>
  <c r="I74" i="91"/>
  <c r="H74" i="91" s="1"/>
  <c r="L73" i="91"/>
  <c r="K73" i="91" s="1"/>
  <c r="I73" i="91"/>
  <c r="H73" i="91" s="1"/>
  <c r="L71" i="91"/>
  <c r="K71" i="91" s="1"/>
  <c r="I71" i="91"/>
  <c r="H71" i="91" s="1"/>
  <c r="L70" i="91"/>
  <c r="K70" i="91" s="1"/>
  <c r="I70" i="91"/>
  <c r="H70" i="91" s="1"/>
  <c r="L68" i="91"/>
  <c r="K68" i="91" s="1"/>
  <c r="I68" i="91"/>
  <c r="H68" i="91" s="1"/>
  <c r="L67" i="91"/>
  <c r="K67" i="91" s="1"/>
  <c r="I67" i="91"/>
  <c r="H67" i="91" s="1"/>
  <c r="H542" i="91"/>
  <c r="H541" i="91"/>
  <c r="H540" i="91"/>
  <c r="H539" i="91"/>
  <c r="H538" i="91"/>
  <c r="H537" i="91"/>
  <c r="H536" i="91"/>
  <c r="H535" i="91"/>
  <c r="H534" i="91"/>
  <c r="H533" i="91"/>
  <c r="H532" i="91"/>
  <c r="H531" i="91"/>
  <c r="H530" i="91"/>
  <c r="H529" i="91"/>
  <c r="H528" i="91"/>
  <c r="H527" i="91"/>
  <c r="H526" i="91"/>
  <c r="H525" i="91"/>
  <c r="H524" i="91"/>
  <c r="H523" i="91"/>
  <c r="H522" i="91"/>
  <c r="H521" i="91"/>
  <c r="H520" i="91"/>
  <c r="H519" i="91"/>
  <c r="H518" i="91"/>
  <c r="H517" i="91"/>
  <c r="H516" i="91"/>
  <c r="H515" i="91"/>
  <c r="H514" i="91"/>
  <c r="H513" i="91"/>
  <c r="H511" i="91"/>
  <c r="H510" i="91"/>
  <c r="H509" i="91"/>
  <c r="H508" i="91"/>
  <c r="H507" i="91"/>
  <c r="H506" i="91"/>
  <c r="H505" i="91"/>
  <c r="H504" i="91"/>
  <c r="H503" i="91"/>
  <c r="H502" i="91"/>
  <c r="H501" i="91"/>
  <c r="H500" i="91"/>
  <c r="H499" i="91"/>
  <c r="H498" i="91"/>
  <c r="H497" i="91"/>
  <c r="H496" i="91"/>
  <c r="H495" i="91"/>
  <c r="H494" i="91"/>
  <c r="H493" i="91"/>
  <c r="H492" i="91"/>
  <c r="H491" i="91"/>
  <c r="H490" i="91"/>
  <c r="H489" i="91"/>
  <c r="H488" i="91"/>
  <c r="H487" i="91"/>
  <c r="H486" i="91"/>
  <c r="H485" i="91"/>
  <c r="H484" i="91"/>
  <c r="H483" i="91"/>
  <c r="H482" i="91"/>
  <c r="H480" i="91"/>
  <c r="H479" i="91"/>
  <c r="H478" i="91"/>
  <c r="H477" i="91"/>
  <c r="H476" i="91"/>
  <c r="H475" i="91"/>
  <c r="H474" i="91"/>
  <c r="H473" i="91"/>
  <c r="H472" i="91"/>
  <c r="H471" i="91"/>
  <c r="H470" i="91"/>
  <c r="H469" i="91"/>
  <c r="H468" i="91"/>
  <c r="H467" i="91"/>
  <c r="H466" i="91"/>
  <c r="H465" i="91"/>
  <c r="H464" i="91"/>
  <c r="H463" i="91"/>
  <c r="H462" i="91"/>
  <c r="H461" i="91"/>
  <c r="H460" i="91"/>
  <c r="H459" i="91"/>
  <c r="H458" i="91"/>
  <c r="H457" i="91"/>
  <c r="H456" i="91"/>
  <c r="H455" i="91"/>
  <c r="H454" i="91"/>
  <c r="H453" i="91"/>
  <c r="H452" i="91"/>
  <c r="H451" i="91"/>
  <c r="L139" i="91"/>
  <c r="K139" i="91" s="1"/>
  <c r="I139" i="91"/>
  <c r="H139" i="91" s="1"/>
  <c r="L138" i="91"/>
  <c r="K138" i="91" s="1"/>
  <c r="I138" i="91"/>
  <c r="H138" i="91" s="1"/>
  <c r="L137" i="91"/>
  <c r="K137" i="91" s="1"/>
  <c r="I137" i="91"/>
  <c r="H137" i="91"/>
  <c r="L136" i="91"/>
  <c r="K136" i="91" s="1"/>
  <c r="I136" i="91"/>
  <c r="H136" i="91" s="1"/>
  <c r="L135" i="91"/>
  <c r="K135" i="91" s="1"/>
  <c r="I135" i="91"/>
  <c r="H135" i="91" s="1"/>
  <c r="L134" i="91"/>
  <c r="K134" i="91" s="1"/>
  <c r="I134" i="91"/>
  <c r="H134" i="91" s="1"/>
  <c r="L133" i="91"/>
  <c r="K133" i="91" s="1"/>
  <c r="I133" i="91"/>
  <c r="H133" i="91" s="1"/>
  <c r="L132" i="91"/>
  <c r="K132" i="91" s="1"/>
  <c r="I132" i="91"/>
  <c r="H132" i="91" s="1"/>
  <c r="L131" i="91"/>
  <c r="K131" i="91" s="1"/>
  <c r="I131" i="91"/>
  <c r="H131" i="91" s="1"/>
  <c r="L130" i="91"/>
  <c r="K130" i="91" s="1"/>
  <c r="I130" i="91"/>
  <c r="H130" i="91" s="1"/>
  <c r="L129" i="91"/>
  <c r="I129" i="91"/>
  <c r="H129" i="91" s="1"/>
  <c r="L128" i="91"/>
  <c r="K128" i="91" s="1"/>
  <c r="I128" i="91"/>
  <c r="H128" i="91"/>
  <c r="L127" i="91"/>
  <c r="K127" i="91" s="1"/>
  <c r="I127" i="91"/>
  <c r="H127" i="91" s="1"/>
  <c r="L126" i="91"/>
  <c r="K126" i="91" s="1"/>
  <c r="I126" i="91"/>
  <c r="H126" i="91" s="1"/>
  <c r="L125" i="91"/>
  <c r="K125" i="91" s="1"/>
  <c r="I125" i="91"/>
  <c r="H125" i="91" s="1"/>
  <c r="L124" i="91"/>
  <c r="K124" i="91" s="1"/>
  <c r="I124" i="91"/>
  <c r="H124" i="91"/>
  <c r="L123" i="91"/>
  <c r="K123" i="91" s="1"/>
  <c r="I123" i="91"/>
  <c r="H123" i="91" s="1"/>
  <c r="L122" i="91"/>
  <c r="K122" i="91" s="1"/>
  <c r="I122" i="91"/>
  <c r="H122" i="91" s="1"/>
  <c r="L121" i="91"/>
  <c r="K121" i="91" s="1"/>
  <c r="I121" i="91"/>
  <c r="H121" i="91" s="1"/>
  <c r="L120" i="91"/>
  <c r="K120" i="91"/>
  <c r="I120" i="91"/>
  <c r="H120" i="91" s="1"/>
  <c r="L119" i="91"/>
  <c r="K119" i="91" s="1"/>
  <c r="I119" i="91"/>
  <c r="H119" i="91"/>
  <c r="L118" i="91"/>
  <c r="K118" i="91" s="1"/>
  <c r="I118" i="91"/>
  <c r="H118" i="91" s="1"/>
  <c r="L117" i="91"/>
  <c r="K117" i="91" s="1"/>
  <c r="I117" i="91"/>
  <c r="H117" i="91" s="1"/>
  <c r="L116" i="91"/>
  <c r="K116" i="91" s="1"/>
  <c r="I116" i="91"/>
  <c r="H116" i="91" s="1"/>
  <c r="L115" i="91"/>
  <c r="K115" i="91" s="1"/>
  <c r="I115" i="91"/>
  <c r="H115" i="91" s="1"/>
  <c r="L114" i="91"/>
  <c r="K114" i="91" s="1"/>
  <c r="I114" i="91"/>
  <c r="H114" i="91" s="1"/>
  <c r="L113" i="91"/>
  <c r="I113" i="91"/>
  <c r="H113" i="91" s="1"/>
  <c r="L112" i="91"/>
  <c r="K112" i="91"/>
  <c r="I112" i="91"/>
  <c r="H112" i="91"/>
  <c r="L110" i="91"/>
  <c r="K110" i="91" s="1"/>
  <c r="I110" i="91"/>
  <c r="H110" i="91" s="1"/>
  <c r="L109" i="91"/>
  <c r="K109" i="91" s="1"/>
  <c r="I109" i="91"/>
  <c r="H109" i="91"/>
  <c r="L108" i="91"/>
  <c r="K108" i="91" s="1"/>
  <c r="I108" i="91"/>
  <c r="H108" i="91" s="1"/>
  <c r="L107" i="91"/>
  <c r="K107" i="91" s="1"/>
  <c r="I107" i="91"/>
  <c r="H107" i="91" s="1"/>
  <c r="L106" i="91"/>
  <c r="K106" i="91" s="1"/>
  <c r="I106" i="91"/>
  <c r="H106" i="91"/>
  <c r="L105" i="91"/>
  <c r="K105" i="91" s="1"/>
  <c r="I105" i="91"/>
  <c r="H105" i="91" s="1"/>
  <c r="L104" i="91"/>
  <c r="K104" i="91" s="1"/>
  <c r="I104" i="91"/>
  <c r="H104" i="91" s="1"/>
  <c r="L103" i="91"/>
  <c r="K103" i="91" s="1"/>
  <c r="I103" i="91"/>
  <c r="H103" i="91" s="1"/>
  <c r="L102" i="91"/>
  <c r="K102" i="91" s="1"/>
  <c r="I102" i="91"/>
  <c r="H102" i="91"/>
  <c r="L101" i="91"/>
  <c r="K101" i="91" s="1"/>
  <c r="I101" i="91"/>
  <c r="H101" i="91" s="1"/>
  <c r="L100" i="91"/>
  <c r="K100" i="91" s="1"/>
  <c r="I100" i="91"/>
  <c r="H100" i="91" s="1"/>
  <c r="L99" i="91"/>
  <c r="K99" i="91" s="1"/>
  <c r="I99" i="91"/>
  <c r="H99" i="91" s="1"/>
  <c r="L98" i="91"/>
  <c r="K98" i="91" s="1"/>
  <c r="I98" i="91"/>
  <c r="H98" i="91" s="1"/>
  <c r="L97" i="91"/>
  <c r="K97" i="91" s="1"/>
  <c r="I97" i="91"/>
  <c r="H97" i="91" s="1"/>
  <c r="L96" i="91"/>
  <c r="K96" i="91" s="1"/>
  <c r="I96" i="91"/>
  <c r="H96" i="91" s="1"/>
  <c r="L95" i="91"/>
  <c r="K95" i="91" s="1"/>
  <c r="I95" i="91"/>
  <c r="H95" i="91" s="1"/>
  <c r="L94" i="91"/>
  <c r="K94" i="91" s="1"/>
  <c r="I94" i="91"/>
  <c r="H94" i="91" s="1"/>
  <c r="L93" i="91"/>
  <c r="K93" i="91" s="1"/>
  <c r="I93" i="91"/>
  <c r="H93" i="91" s="1"/>
  <c r="L92" i="91"/>
  <c r="K92" i="91" s="1"/>
  <c r="I92" i="91"/>
  <c r="H92" i="91"/>
  <c r="L91" i="91"/>
  <c r="K91" i="91" s="1"/>
  <c r="I91" i="91"/>
  <c r="H91" i="91" s="1"/>
  <c r="L90" i="91"/>
  <c r="K90" i="91" s="1"/>
  <c r="I90" i="91"/>
  <c r="H90" i="91" s="1"/>
  <c r="L89" i="91"/>
  <c r="K89" i="91" s="1"/>
  <c r="I89" i="91"/>
  <c r="H89" i="91" s="1"/>
  <c r="L88" i="91"/>
  <c r="K88" i="91" s="1"/>
  <c r="I88" i="91"/>
  <c r="H88" i="91" s="1"/>
  <c r="L87" i="91"/>
  <c r="K87" i="91" s="1"/>
  <c r="I87" i="91"/>
  <c r="H87" i="91" s="1"/>
  <c r="L86" i="91"/>
  <c r="K86" i="91" s="1"/>
  <c r="I86" i="91"/>
  <c r="H86" i="91" s="1"/>
  <c r="L85" i="91"/>
  <c r="K85" i="91" s="1"/>
  <c r="I85" i="91"/>
  <c r="H85" i="91" s="1"/>
  <c r="L84" i="91"/>
  <c r="K84" i="91" s="1"/>
  <c r="I84" i="91"/>
  <c r="H84" i="91" s="1"/>
  <c r="L83" i="91"/>
  <c r="K83" i="91" s="1"/>
  <c r="I83" i="91"/>
  <c r="H83" i="91" s="1"/>
  <c r="H428" i="91"/>
  <c r="H427" i="91"/>
  <c r="H426" i="91"/>
  <c r="H425" i="91"/>
  <c r="H424" i="91"/>
  <c r="H423" i="91"/>
  <c r="H422" i="91"/>
  <c r="H421" i="91"/>
  <c r="H420" i="91"/>
  <c r="H419" i="91"/>
  <c r="H418" i="91"/>
  <c r="H417" i="91"/>
  <c r="H416" i="91"/>
  <c r="H414" i="91"/>
  <c r="H413" i="91"/>
  <c r="H412" i="91"/>
  <c r="H411" i="91"/>
  <c r="H410" i="91"/>
  <c r="H409" i="91"/>
  <c r="H408" i="91"/>
  <c r="H407" i="91"/>
  <c r="H406" i="91"/>
  <c r="H405" i="91"/>
  <c r="H404" i="91"/>
  <c r="H403" i="91"/>
  <c r="H402" i="91"/>
  <c r="H400" i="91"/>
  <c r="H399" i="91"/>
  <c r="H398" i="91"/>
  <c r="H397" i="91"/>
  <c r="H396" i="91"/>
  <c r="H395" i="91"/>
  <c r="H394" i="91"/>
  <c r="H393" i="91"/>
  <c r="H392" i="91"/>
  <c r="H391" i="91"/>
  <c r="H390" i="91"/>
  <c r="H389" i="91"/>
  <c r="H388" i="91"/>
  <c r="H386" i="91"/>
  <c r="H385" i="91"/>
  <c r="H384" i="91"/>
  <c r="H383" i="91"/>
  <c r="H382" i="91"/>
  <c r="H381" i="91"/>
  <c r="H380" i="91"/>
  <c r="H379" i="91"/>
  <c r="H378" i="91"/>
  <c r="H377" i="91"/>
  <c r="H376" i="91"/>
  <c r="H375" i="91"/>
  <c r="H374" i="91"/>
  <c r="L303" i="91"/>
  <c r="K303" i="91" s="1"/>
  <c r="M303" i="91" s="1"/>
  <c r="L302" i="91"/>
  <c r="K302" i="91" s="1"/>
  <c r="L301" i="91"/>
  <c r="K301" i="91" s="1"/>
  <c r="L300" i="91"/>
  <c r="K300" i="91"/>
  <c r="L299" i="91"/>
  <c r="K299" i="91" s="1"/>
  <c r="L298" i="91"/>
  <c r="K298" i="91" s="1"/>
  <c r="L297" i="91"/>
  <c r="K297" i="91" s="1"/>
  <c r="L296" i="91"/>
  <c r="K296" i="91" s="1"/>
  <c r="L295" i="91"/>
  <c r="K295" i="91" s="1"/>
  <c r="L294" i="91"/>
  <c r="K294" i="91" s="1"/>
  <c r="L293" i="91"/>
  <c r="K293" i="91" s="1"/>
  <c r="L291" i="91"/>
  <c r="K291" i="91" s="1"/>
  <c r="L290" i="91"/>
  <c r="K290" i="91" s="1"/>
  <c r="L289" i="91"/>
  <c r="K289" i="91" s="1"/>
  <c r="L288" i="91"/>
  <c r="K288" i="91" s="1"/>
  <c r="L287" i="91"/>
  <c r="K287" i="91" s="1"/>
  <c r="L286" i="91"/>
  <c r="K286" i="91" s="1"/>
  <c r="L285" i="91"/>
  <c r="K285" i="91" s="1"/>
  <c r="L284" i="91"/>
  <c r="K284" i="91" s="1"/>
  <c r="M284" i="91" s="1"/>
  <c r="L283" i="91"/>
  <c r="K283" i="91" s="1"/>
  <c r="L282" i="91"/>
  <c r="K282" i="91" s="1"/>
  <c r="L281" i="91"/>
  <c r="K281" i="91" s="1"/>
  <c r="L267" i="91"/>
  <c r="K267" i="91" s="1"/>
  <c r="L266" i="91"/>
  <c r="K266" i="91" s="1"/>
  <c r="L265" i="91"/>
  <c r="K265" i="91" s="1"/>
  <c r="L264" i="91"/>
  <c r="K264" i="91" s="1"/>
  <c r="L263" i="91"/>
  <c r="K263" i="91" s="1"/>
  <c r="L262" i="91"/>
  <c r="K262" i="91" s="1"/>
  <c r="L261" i="91"/>
  <c r="K261" i="91" s="1"/>
  <c r="L260" i="91"/>
  <c r="K260" i="91" s="1"/>
  <c r="L259" i="91"/>
  <c r="K259" i="91" s="1"/>
  <c r="L258" i="91"/>
  <c r="K258" i="91" s="1"/>
  <c r="L257" i="91"/>
  <c r="K257" i="91" s="1"/>
  <c r="L255" i="91"/>
  <c r="K255" i="91" s="1"/>
  <c r="L254" i="91"/>
  <c r="K254" i="91" s="1"/>
  <c r="L253" i="91"/>
  <c r="K253" i="91" s="1"/>
  <c r="L252" i="91"/>
  <c r="K252" i="91" s="1"/>
  <c r="L251" i="91"/>
  <c r="K251" i="91" s="1"/>
  <c r="L250" i="91"/>
  <c r="K250" i="91" s="1"/>
  <c r="L249" i="91"/>
  <c r="K249" i="91" s="1"/>
  <c r="L248" i="91"/>
  <c r="K248" i="91"/>
  <c r="L247" i="91"/>
  <c r="K247" i="91" s="1"/>
  <c r="L246" i="91"/>
  <c r="K246" i="91" s="1"/>
  <c r="L245" i="91"/>
  <c r="K245" i="91" s="1"/>
  <c r="L231" i="91"/>
  <c r="K231" i="91" s="1"/>
  <c r="L230" i="91"/>
  <c r="K230" i="91" s="1"/>
  <c r="L229" i="91"/>
  <c r="K229" i="91" s="1"/>
  <c r="L228" i="91"/>
  <c r="K228" i="91" s="1"/>
  <c r="L227" i="91"/>
  <c r="K227" i="91"/>
  <c r="L226" i="91"/>
  <c r="K226" i="91" s="1"/>
  <c r="L225" i="91"/>
  <c r="K225" i="91"/>
  <c r="L224" i="91"/>
  <c r="K224" i="91" s="1"/>
  <c r="L223" i="91"/>
  <c r="K223" i="91"/>
  <c r="L222" i="91"/>
  <c r="K222" i="91"/>
  <c r="L221" i="91"/>
  <c r="K221" i="91"/>
  <c r="L219" i="91"/>
  <c r="K219" i="91" s="1"/>
  <c r="M219" i="91" s="1"/>
  <c r="L218" i="91"/>
  <c r="K218" i="91" s="1"/>
  <c r="L217" i="91"/>
  <c r="K217" i="91" s="1"/>
  <c r="L216" i="91"/>
  <c r="K216" i="91" s="1"/>
  <c r="L215" i="91"/>
  <c r="K215" i="91" s="1"/>
  <c r="L214" i="91"/>
  <c r="K214" i="91" s="1"/>
  <c r="L213" i="91"/>
  <c r="K213" i="91" s="1"/>
  <c r="L212" i="91"/>
  <c r="K212" i="91" s="1"/>
  <c r="L211" i="91"/>
  <c r="K211" i="91" s="1"/>
  <c r="L210" i="91"/>
  <c r="K210" i="91" s="1"/>
  <c r="L209" i="91"/>
  <c r="K209" i="91" s="1"/>
  <c r="L195" i="91"/>
  <c r="K195" i="91" s="1"/>
  <c r="L194" i="91"/>
  <c r="K194" i="91" s="1"/>
  <c r="L193" i="91"/>
  <c r="K193" i="91" s="1"/>
  <c r="L192" i="91"/>
  <c r="K192" i="91" s="1"/>
  <c r="L191" i="91"/>
  <c r="K191" i="91" s="1"/>
  <c r="L190" i="91"/>
  <c r="K190" i="91" s="1"/>
  <c r="L189" i="91"/>
  <c r="K189" i="91" s="1"/>
  <c r="L188" i="91"/>
  <c r="K188" i="91" s="1"/>
  <c r="L187" i="91"/>
  <c r="K187" i="91" s="1"/>
  <c r="L186" i="91"/>
  <c r="L185" i="91"/>
  <c r="K185" i="91" s="1"/>
  <c r="L183" i="91"/>
  <c r="K183" i="91" s="1"/>
  <c r="L182" i="91"/>
  <c r="K182" i="91" s="1"/>
  <c r="L181" i="91"/>
  <c r="K181" i="91"/>
  <c r="L180" i="91"/>
  <c r="K180" i="91" s="1"/>
  <c r="L179" i="91"/>
  <c r="K179" i="91" s="1"/>
  <c r="L178" i="91"/>
  <c r="K178" i="91" s="1"/>
  <c r="L177" i="91"/>
  <c r="K177" i="91"/>
  <c r="L176" i="91"/>
  <c r="K176" i="91" s="1"/>
  <c r="L175" i="91"/>
  <c r="K175" i="91" s="1"/>
  <c r="M175" i="91" s="1"/>
  <c r="L174" i="91"/>
  <c r="K174" i="91" s="1"/>
  <c r="L173" i="91"/>
  <c r="K173" i="91"/>
  <c r="M173" i="91" s="1"/>
  <c r="H373" i="91"/>
  <c r="H372" i="91"/>
  <c r="H367" i="91"/>
  <c r="H366" i="91"/>
  <c r="H364" i="91"/>
  <c r="H363" i="91"/>
  <c r="H361" i="91"/>
  <c r="H360" i="91"/>
  <c r="H359" i="91"/>
  <c r="H358" i="91"/>
  <c r="H356" i="91"/>
  <c r="H355" i="91"/>
  <c r="H354" i="91"/>
  <c r="H353" i="91"/>
  <c r="H351" i="91"/>
  <c r="H350" i="91"/>
  <c r="H349" i="91"/>
  <c r="H348" i="91"/>
  <c r="H346" i="91"/>
  <c r="H345" i="91"/>
  <c r="H344" i="91"/>
  <c r="H343" i="91"/>
  <c r="H341" i="91"/>
  <c r="H340" i="91"/>
  <c r="H339" i="91"/>
  <c r="H338" i="91"/>
  <c r="H336" i="91"/>
  <c r="H335" i="91"/>
  <c r="H334" i="91"/>
  <c r="H333" i="91"/>
  <c r="H331" i="91"/>
  <c r="H330" i="91"/>
  <c r="H329" i="91"/>
  <c r="H328" i="91"/>
  <c r="I65" i="91"/>
  <c r="H65" i="91" s="1"/>
  <c r="I64" i="91"/>
  <c r="H64" i="91" s="1"/>
  <c r="I63" i="91"/>
  <c r="H63" i="91" s="1"/>
  <c r="I62" i="91"/>
  <c r="H62" i="91" s="1"/>
  <c r="I61" i="91"/>
  <c r="H61" i="91" s="1"/>
  <c r="I60" i="91"/>
  <c r="H60" i="91" s="1"/>
  <c r="L59" i="91"/>
  <c r="K59" i="91"/>
  <c r="I59" i="91"/>
  <c r="H59" i="91" s="1"/>
  <c r="L54" i="91"/>
  <c r="K54" i="91"/>
  <c r="I54" i="91"/>
  <c r="H54" i="91" s="1"/>
  <c r="L53" i="91"/>
  <c r="K53" i="91" s="1"/>
  <c r="I53" i="91"/>
  <c r="H53" i="91" s="1"/>
  <c r="L51" i="91"/>
  <c r="K51" i="91"/>
  <c r="I51" i="91"/>
  <c r="H51" i="91" s="1"/>
  <c r="L50" i="91"/>
  <c r="K50" i="91" s="1"/>
  <c r="I50" i="91"/>
  <c r="H50" i="91" s="1"/>
  <c r="L49" i="91"/>
  <c r="K49" i="91" s="1"/>
  <c r="I49" i="91"/>
  <c r="H49" i="91" s="1"/>
  <c r="L44" i="91"/>
  <c r="K44" i="91"/>
  <c r="I44" i="91"/>
  <c r="H44" i="91" s="1"/>
  <c r="L43" i="91"/>
  <c r="K43" i="91" s="1"/>
  <c r="I43" i="91"/>
  <c r="H43" i="91" s="1"/>
  <c r="L41" i="91"/>
  <c r="K41" i="91" s="1"/>
  <c r="I41" i="91"/>
  <c r="H41" i="91" s="1"/>
  <c r="L40" i="91"/>
  <c r="K40" i="91" s="1"/>
  <c r="I40" i="91"/>
  <c r="H40" i="91" s="1"/>
  <c r="L39" i="91"/>
  <c r="K39" i="91" s="1"/>
  <c r="I39" i="91"/>
  <c r="H39" i="91" s="1"/>
  <c r="M285" i="91" l="1"/>
  <c r="M265" i="91"/>
  <c r="M195" i="91"/>
  <c r="M211" i="91"/>
  <c r="M177" i="91"/>
  <c r="M99" i="91"/>
  <c r="M73" i="91"/>
  <c r="M70" i="91"/>
  <c r="M68" i="91"/>
  <c r="M319" i="91"/>
  <c r="M71" i="91"/>
  <c r="M179" i="91"/>
  <c r="M74" i="91"/>
  <c r="M299" i="91"/>
  <c r="M293" i="91"/>
  <c r="M264" i="91"/>
  <c r="M262" i="91"/>
  <c r="M252" i="91"/>
  <c r="M227" i="91"/>
  <c r="M226" i="91"/>
  <c r="M194" i="91"/>
  <c r="M187" i="91"/>
  <c r="M287" i="91"/>
  <c r="M283" i="91"/>
  <c r="M258" i="91"/>
  <c r="M249" i="91"/>
  <c r="M246" i="91"/>
  <c r="M210" i="91"/>
  <c r="M576" i="91"/>
  <c r="M135" i="91"/>
  <c r="M134" i="91"/>
  <c r="M127" i="91"/>
  <c r="M121" i="91"/>
  <c r="M118" i="91"/>
  <c r="M105" i="91"/>
  <c r="M102" i="91"/>
  <c r="M97" i="91"/>
  <c r="M86" i="91"/>
  <c r="M138" i="91"/>
  <c r="M137" i="91"/>
  <c r="K129" i="91"/>
  <c r="M129" i="91" s="1"/>
  <c r="M125" i="91"/>
  <c r="M122" i="91"/>
  <c r="M119" i="91"/>
  <c r="K113" i="91"/>
  <c r="M113" i="91" s="1"/>
  <c r="M103" i="91"/>
  <c r="M95" i="91"/>
  <c r="M93" i="91"/>
  <c r="M89" i="91"/>
  <c r="M87" i="91"/>
  <c r="M83" i="91"/>
  <c r="M109" i="91"/>
  <c r="M131" i="91"/>
  <c r="M115" i="91"/>
  <c r="M106" i="91"/>
  <c r="M90" i="91"/>
  <c r="M288" i="91"/>
  <c r="M218" i="91"/>
  <c r="K186" i="91"/>
  <c r="M186" i="91" s="1"/>
  <c r="M40" i="91"/>
  <c r="M50" i="91"/>
  <c r="M54" i="91"/>
  <c r="M44" i="91"/>
  <c r="M132" i="91"/>
  <c r="M180" i="91"/>
  <c r="M213" i="91"/>
  <c r="M229" i="91"/>
  <c r="M59" i="91"/>
  <c r="M120" i="91"/>
  <c r="M123" i="91"/>
  <c r="M136" i="91"/>
  <c r="M139" i="91"/>
  <c r="M174" i="91"/>
  <c r="M247" i="91"/>
  <c r="M253" i="91"/>
  <c r="M254" i="91"/>
  <c r="M260" i="91"/>
  <c r="M261" i="91"/>
  <c r="M281" i="91"/>
  <c r="M289" i="91"/>
  <c r="M84" i="91"/>
  <c r="M100" i="91"/>
  <c r="M116" i="91"/>
  <c r="M221" i="91"/>
  <c r="M257" i="91"/>
  <c r="M291" i="91"/>
  <c r="M51" i="91"/>
  <c r="M91" i="91"/>
  <c r="M107" i="91"/>
  <c r="M92" i="91"/>
  <c r="M98" i="91"/>
  <c r="M108" i="91"/>
  <c r="M114" i="91"/>
  <c r="M124" i="91"/>
  <c r="M130" i="91"/>
  <c r="M178" i="91"/>
  <c r="M182" i="91"/>
  <c r="M183" i="91"/>
  <c r="M185" i="91"/>
  <c r="M190" i="91"/>
  <c r="M191" i="91"/>
  <c r="M193" i="91"/>
  <c r="M209" i="91"/>
  <c r="M214" i="91"/>
  <c r="M215" i="91"/>
  <c r="M217" i="91"/>
  <c r="M222" i="91"/>
  <c r="M223" i="91"/>
  <c r="M225" i="91"/>
  <c r="M230" i="91"/>
  <c r="M259" i="91"/>
  <c r="M266" i="91"/>
  <c r="M290" i="91"/>
  <c r="M300" i="91"/>
  <c r="M301" i="91"/>
  <c r="M189" i="91"/>
  <c r="M267" i="91"/>
  <c r="M39" i="91"/>
  <c r="M43" i="91"/>
  <c r="M67" i="91"/>
  <c r="M88" i="91"/>
  <c r="M94" i="91"/>
  <c r="M104" i="91"/>
  <c r="M110" i="91"/>
  <c r="M126" i="91"/>
  <c r="M212" i="91"/>
  <c r="M41" i="91"/>
  <c r="M49" i="91"/>
  <c r="M53" i="91"/>
  <c r="M85" i="91"/>
  <c r="M96" i="91"/>
  <c r="M101" i="91"/>
  <c r="M112" i="91"/>
  <c r="M117" i="91"/>
  <c r="M128" i="91"/>
  <c r="M133" i="91"/>
  <c r="M176" i="91"/>
  <c r="M181" i="91"/>
  <c r="M192" i="91"/>
  <c r="M224" i="91"/>
  <c r="M231" i="91"/>
  <c r="M245" i="91"/>
  <c r="M248" i="91"/>
  <c r="M250" i="91"/>
  <c r="M263" i="91"/>
  <c r="M296" i="91"/>
  <c r="M297" i="91"/>
  <c r="M188" i="91"/>
  <c r="M216" i="91"/>
  <c r="M228" i="91"/>
  <c r="M251" i="91"/>
  <c r="M282" i="91"/>
  <c r="M295" i="91"/>
  <c r="M321" i="91"/>
  <c r="M255" i="91"/>
  <c r="M294" i="91"/>
  <c r="M298" i="91"/>
  <c r="M322" i="91"/>
  <c r="M327" i="91"/>
  <c r="M286" i="91"/>
  <c r="M302" i="91"/>
  <c r="M318" i="91"/>
  <c r="AB101" i="87"/>
  <c r="AB100" i="87"/>
  <c r="AB99" i="87"/>
  <c r="AB98" i="87"/>
  <c r="AB97" i="87"/>
  <c r="AB96" i="87"/>
  <c r="AB95" i="87"/>
  <c r="AB94" i="87"/>
  <c r="AB93" i="87"/>
  <c r="AB92" i="87"/>
  <c r="AB91" i="87"/>
  <c r="AB90" i="87"/>
  <c r="AB89" i="87"/>
  <c r="AB88" i="87"/>
  <c r="AB87" i="87"/>
  <c r="AB86" i="87"/>
  <c r="AB85" i="87"/>
  <c r="AB84" i="87"/>
  <c r="AB83" i="87"/>
  <c r="AB82" i="87"/>
  <c r="AB81" i="87"/>
  <c r="AB80" i="87"/>
  <c r="AB79" i="87"/>
  <c r="AB78" i="87"/>
  <c r="AB77" i="87"/>
  <c r="AB76" i="87"/>
  <c r="AB75" i="87"/>
  <c r="AB74" i="87"/>
  <c r="AB72" i="87"/>
  <c r="AB42" i="87"/>
  <c r="Y21" i="89"/>
  <c r="Y20" i="89"/>
  <c r="Y19" i="89"/>
  <c r="Y16" i="89"/>
  <c r="AC72" i="87" l="1"/>
  <c r="I514" i="91"/>
  <c r="AC101" i="87"/>
  <c r="L542" i="91" s="1"/>
  <c r="K542" i="91" s="1"/>
  <c r="M542" i="91" s="1"/>
  <c r="I542" i="91"/>
  <c r="AC100" i="87"/>
  <c r="L541" i="91" s="1"/>
  <c r="K541" i="91" s="1"/>
  <c r="I541" i="91"/>
  <c r="AC99" i="87"/>
  <c r="L540" i="91" s="1"/>
  <c r="K540" i="91" s="1"/>
  <c r="I540" i="91"/>
  <c r="AC98" i="87"/>
  <c r="L539" i="91" s="1"/>
  <c r="K539" i="91" s="1"/>
  <c r="M539" i="91" s="1"/>
  <c r="I539" i="91"/>
  <c r="AC97" i="87"/>
  <c r="L538" i="91" s="1"/>
  <c r="K538" i="91" s="1"/>
  <c r="M538" i="91" s="1"/>
  <c r="I538" i="91"/>
  <c r="AC96" i="87"/>
  <c r="L537" i="91" s="1"/>
  <c r="K537" i="91" s="1"/>
  <c r="M537" i="91" s="1"/>
  <c r="I537" i="91"/>
  <c r="AC95" i="87"/>
  <c r="L536" i="91" s="1"/>
  <c r="K536" i="91" s="1"/>
  <c r="I536" i="91"/>
  <c r="AC94" i="87"/>
  <c r="L535" i="91" s="1"/>
  <c r="K535" i="91" s="1"/>
  <c r="I535" i="91"/>
  <c r="AC93" i="87"/>
  <c r="L534" i="91" s="1"/>
  <c r="K534" i="91" s="1"/>
  <c r="M534" i="91" s="1"/>
  <c r="I534" i="91"/>
  <c r="AC92" i="87"/>
  <c r="L533" i="91" s="1"/>
  <c r="K533" i="91" s="1"/>
  <c r="M533" i="91" s="1"/>
  <c r="I533" i="91"/>
  <c r="AC91" i="87"/>
  <c r="L532" i="91" s="1"/>
  <c r="K532" i="91" s="1"/>
  <c r="I532" i="91"/>
  <c r="AC90" i="87"/>
  <c r="L531" i="91" s="1"/>
  <c r="K531" i="91" s="1"/>
  <c r="M531" i="91" s="1"/>
  <c r="I531" i="91"/>
  <c r="AC89" i="87"/>
  <c r="L530" i="91" s="1"/>
  <c r="K530" i="91" s="1"/>
  <c r="M530" i="91" s="1"/>
  <c r="I530" i="91"/>
  <c r="AC88" i="87"/>
  <c r="L529" i="91" s="1"/>
  <c r="K529" i="91" s="1"/>
  <c r="M529" i="91" s="1"/>
  <c r="I529" i="91"/>
  <c r="AC87" i="87"/>
  <c r="L528" i="91" s="1"/>
  <c r="K528" i="91" s="1"/>
  <c r="I528" i="91"/>
  <c r="AC86" i="87"/>
  <c r="L527" i="91" s="1"/>
  <c r="K527" i="91" s="1"/>
  <c r="M527" i="91" s="1"/>
  <c r="I527" i="91"/>
  <c r="AC85" i="87"/>
  <c r="L526" i="91" s="1"/>
  <c r="K526" i="91" s="1"/>
  <c r="I526" i="91"/>
  <c r="AC84" i="87"/>
  <c r="L525" i="91" s="1"/>
  <c r="K525" i="91" s="1"/>
  <c r="I525" i="91"/>
  <c r="AC83" i="87"/>
  <c r="L524" i="91" s="1"/>
  <c r="K524" i="91" s="1"/>
  <c r="I524" i="91"/>
  <c r="AC82" i="87"/>
  <c r="L523" i="91" s="1"/>
  <c r="K523" i="91" s="1"/>
  <c r="M523" i="91" s="1"/>
  <c r="I523" i="91"/>
  <c r="AC81" i="87"/>
  <c r="L522" i="91" s="1"/>
  <c r="K522" i="91" s="1"/>
  <c r="I522" i="91"/>
  <c r="AC80" i="87"/>
  <c r="L521" i="91" s="1"/>
  <c r="K521" i="91" s="1"/>
  <c r="M521" i="91" s="1"/>
  <c r="I521" i="91"/>
  <c r="AC79" i="87"/>
  <c r="L520" i="91" s="1"/>
  <c r="K520" i="91" s="1"/>
  <c r="I520" i="91"/>
  <c r="AC78" i="87"/>
  <c r="L519" i="91" s="1"/>
  <c r="K519" i="91" s="1"/>
  <c r="M519" i="91" s="1"/>
  <c r="I519" i="91"/>
  <c r="AC77" i="87"/>
  <c r="L518" i="91" s="1"/>
  <c r="K518" i="91" s="1"/>
  <c r="M518" i="91" s="1"/>
  <c r="I518" i="91"/>
  <c r="AC76" i="87"/>
  <c r="L517" i="91" s="1"/>
  <c r="K517" i="91" s="1"/>
  <c r="I517" i="91"/>
  <c r="AC75" i="87"/>
  <c r="L516" i="91" s="1"/>
  <c r="K516" i="91" s="1"/>
  <c r="I516" i="91"/>
  <c r="AC74" i="87"/>
  <c r="L515" i="91" s="1"/>
  <c r="K515" i="91" s="1"/>
  <c r="I515" i="91"/>
  <c r="AC42" i="87"/>
  <c r="I513" i="91"/>
  <c r="Z19" i="89"/>
  <c r="I334" i="91"/>
  <c r="Z21" i="89"/>
  <c r="L336" i="91" s="1"/>
  <c r="K336" i="91" s="1"/>
  <c r="M336" i="91" s="1"/>
  <c r="I336" i="91"/>
  <c r="Z16" i="89"/>
  <c r="I333" i="91"/>
  <c r="Z20" i="89"/>
  <c r="L335" i="91" s="1"/>
  <c r="K335" i="91" s="1"/>
  <c r="M335" i="91" s="1"/>
  <c r="I335" i="91"/>
  <c r="M540" i="91" l="1"/>
  <c r="M528" i="91"/>
  <c r="M522" i="91"/>
  <c r="M525" i="91"/>
  <c r="M524" i="91"/>
  <c r="M517" i="91"/>
  <c r="M541" i="91"/>
  <c r="L514" i="91"/>
  <c r="K514" i="91" s="1"/>
  <c r="M514" i="91" s="1"/>
  <c r="I81" i="91"/>
  <c r="H81" i="91" s="1"/>
  <c r="H543" i="91"/>
  <c r="M536" i="91"/>
  <c r="M535" i="91"/>
  <c r="M532" i="91"/>
  <c r="M526" i="91"/>
  <c r="M520" i="91"/>
  <c r="M516" i="91"/>
  <c r="AB102" i="87"/>
  <c r="AC102" i="87" s="1"/>
  <c r="M515" i="91"/>
  <c r="I80" i="91"/>
  <c r="H80" i="91" s="1"/>
  <c r="L513" i="91"/>
  <c r="K513" i="91" s="1"/>
  <c r="M513" i="91" s="1"/>
  <c r="Y22" i="89"/>
  <c r="Z22" i="89" s="1"/>
  <c r="Y27" i="89" s="1"/>
  <c r="L334" i="91"/>
  <c r="K334" i="91" s="1"/>
  <c r="M334" i="91" s="1"/>
  <c r="I37" i="91"/>
  <c r="H37" i="91" s="1"/>
  <c r="H337" i="91"/>
  <c r="L333" i="91"/>
  <c r="K333" i="91" s="1"/>
  <c r="M333" i="91" s="1"/>
  <c r="I36" i="91"/>
  <c r="H36" i="91" s="1"/>
  <c r="B2" i="90"/>
  <c r="B3" i="90"/>
  <c r="B4" i="90"/>
  <c r="B7" i="90"/>
  <c r="B8" i="90"/>
  <c r="V16" i="90"/>
  <c r="Y16" i="90"/>
  <c r="Z16" i="90" s="1"/>
  <c r="V19" i="90"/>
  <c r="Y19" i="90"/>
  <c r="I909" i="91" s="1"/>
  <c r="V20" i="90"/>
  <c r="Y20" i="90"/>
  <c r="V21" i="90"/>
  <c r="Y21" i="90"/>
  <c r="Z21" i="90" s="1"/>
  <c r="B2" i="73"/>
  <c r="B3" i="73"/>
  <c r="B4" i="73"/>
  <c r="B7" i="73"/>
  <c r="B8" i="73"/>
  <c r="AN14" i="73"/>
  <c r="AO14" i="73" s="1"/>
  <c r="AN15" i="73"/>
  <c r="AN16" i="73"/>
  <c r="AN17" i="73"/>
  <c r="AN18" i="73"/>
  <c r="AO18" i="73" s="1"/>
  <c r="AN19" i="73"/>
  <c r="AN20" i="73"/>
  <c r="AO20" i="73" s="1"/>
  <c r="AN21" i="73"/>
  <c r="AN22" i="73"/>
  <c r="AO22" i="73" s="1"/>
  <c r="AN23" i="73"/>
  <c r="AN24" i="73"/>
  <c r="AO24" i="73" s="1"/>
  <c r="V25" i="73"/>
  <c r="Y25" i="73"/>
  <c r="Z25" i="73" s="1"/>
  <c r="AB25" i="73"/>
  <c r="AE25" i="73"/>
  <c r="AH25" i="73"/>
  <c r="AK25" i="73"/>
  <c r="AN26" i="73"/>
  <c r="AN27" i="73"/>
  <c r="I880" i="91" s="1"/>
  <c r="AN28" i="73"/>
  <c r="I881" i="91" s="1"/>
  <c r="AN29" i="73"/>
  <c r="AN30" i="73"/>
  <c r="AN31" i="73"/>
  <c r="AN32" i="73"/>
  <c r="I885" i="91" s="1"/>
  <c r="AN33" i="73"/>
  <c r="AN34" i="73"/>
  <c r="AN35" i="73"/>
  <c r="I888" i="91" s="1"/>
  <c r="AN36" i="73"/>
  <c r="I889" i="91" s="1"/>
  <c r="V37" i="73"/>
  <c r="Y37" i="73"/>
  <c r="AB37" i="73"/>
  <c r="AE37" i="73"/>
  <c r="I826" i="91" s="1"/>
  <c r="AH37" i="73"/>
  <c r="AK37" i="73"/>
  <c r="V38" i="73"/>
  <c r="I785" i="91" s="1"/>
  <c r="Y38" i="73"/>
  <c r="AB38" i="73"/>
  <c r="AE38" i="73"/>
  <c r="AH38" i="73"/>
  <c r="I841" i="91" s="1"/>
  <c r="AK38" i="73"/>
  <c r="V39" i="73"/>
  <c r="Y39" i="73"/>
  <c r="Z39" i="73" s="1"/>
  <c r="AB39" i="73"/>
  <c r="AE39" i="73"/>
  <c r="AH39" i="73"/>
  <c r="AK39" i="73"/>
  <c r="I856" i="91" s="1"/>
  <c r="V40" i="73"/>
  <c r="Y40" i="73"/>
  <c r="AB40" i="73"/>
  <c r="I815" i="91" s="1"/>
  <c r="AE40" i="73"/>
  <c r="AH40" i="73"/>
  <c r="AK40" i="73"/>
  <c r="V41" i="73"/>
  <c r="Y41" i="73"/>
  <c r="AB41" i="73"/>
  <c r="AE41" i="73"/>
  <c r="I830" i="91" s="1"/>
  <c r="AH41" i="73"/>
  <c r="AK41" i="73"/>
  <c r="V42" i="73"/>
  <c r="I789" i="91" s="1"/>
  <c r="Y42" i="73"/>
  <c r="AB42" i="73"/>
  <c r="AE42" i="73"/>
  <c r="AH42" i="73"/>
  <c r="I845" i="91" s="1"/>
  <c r="AK42" i="73"/>
  <c r="V43" i="73"/>
  <c r="Y43" i="73"/>
  <c r="Z43" i="73" s="1"/>
  <c r="AB43" i="73"/>
  <c r="AE43" i="73"/>
  <c r="AH43" i="73"/>
  <c r="AK43" i="73"/>
  <c r="I860" i="91" s="1"/>
  <c r="V44" i="73"/>
  <c r="Y44" i="73"/>
  <c r="AB44" i="73"/>
  <c r="I819" i="91" s="1"/>
  <c r="AE44" i="73"/>
  <c r="AH44" i="73"/>
  <c r="AK44" i="73"/>
  <c r="V45" i="73"/>
  <c r="Y45" i="73"/>
  <c r="AB45" i="73"/>
  <c r="AE45" i="73"/>
  <c r="I834" i="91" s="1"/>
  <c r="AH45" i="73"/>
  <c r="AK45" i="73"/>
  <c r="V46" i="73"/>
  <c r="I793" i="91" s="1"/>
  <c r="Y46" i="73"/>
  <c r="AB46" i="73"/>
  <c r="AE46" i="73"/>
  <c r="AH46" i="73"/>
  <c r="I849" i="91" s="1"/>
  <c r="AK46" i="73"/>
  <c r="V47" i="73"/>
  <c r="Y47" i="73"/>
  <c r="Z47" i="73" s="1"/>
  <c r="AB47" i="73"/>
  <c r="AE47" i="73"/>
  <c r="AH47" i="73"/>
  <c r="AK47" i="73"/>
  <c r="I864" i="91" s="1"/>
  <c r="V48" i="73"/>
  <c r="Y48" i="73"/>
  <c r="AB48" i="73"/>
  <c r="I823" i="91" s="1"/>
  <c r="AE48" i="73"/>
  <c r="AH48" i="73"/>
  <c r="AK48" i="73"/>
  <c r="B2" i="65"/>
  <c r="B3" i="65"/>
  <c r="B4" i="65"/>
  <c r="B7" i="65"/>
  <c r="B8" i="65"/>
  <c r="B9" i="65"/>
  <c r="V69" i="65"/>
  <c r="V74" i="65"/>
  <c r="V118" i="65"/>
  <c r="V170" i="65"/>
  <c r="V217" i="65"/>
  <c r="V236" i="65"/>
  <c r="V295" i="65"/>
  <c r="V300" i="65"/>
  <c r="V344" i="65"/>
  <c r="V396" i="65"/>
  <c r="V443" i="65"/>
  <c r="V462" i="65"/>
  <c r="V466" i="65"/>
  <c r="V467" i="65"/>
  <c r="V468" i="65"/>
  <c r="V469" i="65"/>
  <c r="V470" i="65"/>
  <c r="V471" i="65"/>
  <c r="V472" i="65"/>
  <c r="V473" i="65"/>
  <c r="V474" i="65"/>
  <c r="V475" i="65"/>
  <c r="V476" i="65"/>
  <c r="V477" i="65"/>
  <c r="V478" i="65"/>
  <c r="V479" i="65"/>
  <c r="V480" i="65"/>
  <c r="V481" i="65"/>
  <c r="V482" i="65"/>
  <c r="V483" i="65"/>
  <c r="V485" i="65"/>
  <c r="V486" i="65"/>
  <c r="W486" i="65" s="1"/>
  <c r="L578" i="91" s="1"/>
  <c r="V487" i="65"/>
  <c r="V488" i="65"/>
  <c r="V489" i="65"/>
  <c r="V490" i="65"/>
  <c r="V491" i="65"/>
  <c r="V492" i="65"/>
  <c r="V493" i="65"/>
  <c r="V494" i="65"/>
  <c r="V495" i="65"/>
  <c r="V496" i="65"/>
  <c r="V497" i="65"/>
  <c r="V498" i="65"/>
  <c r="V499" i="65"/>
  <c r="V500" i="65"/>
  <c r="V501" i="65"/>
  <c r="V502" i="65"/>
  <c r="V503" i="65"/>
  <c r="V504" i="65"/>
  <c r="V505" i="65"/>
  <c r="V506" i="65"/>
  <c r="V507" i="65"/>
  <c r="V508" i="65"/>
  <c r="V509" i="65"/>
  <c r="V510" i="65"/>
  <c r="V511" i="65"/>
  <c r="V512" i="65"/>
  <c r="V513" i="65"/>
  <c r="V514" i="65"/>
  <c r="V515" i="65"/>
  <c r="V516" i="65"/>
  <c r="V517" i="65"/>
  <c r="V518" i="65"/>
  <c r="V519" i="65"/>
  <c r="V520" i="65"/>
  <c r="V522" i="65"/>
  <c r="V523" i="65"/>
  <c r="V524" i="65"/>
  <c r="V525" i="65"/>
  <c r="V527" i="65"/>
  <c r="V528" i="65"/>
  <c r="V529" i="65"/>
  <c r="V530" i="65"/>
  <c r="V531" i="65"/>
  <c r="V532" i="65"/>
  <c r="V533" i="65"/>
  <c r="V534" i="65"/>
  <c r="V535" i="65"/>
  <c r="V536" i="65"/>
  <c r="V537" i="65"/>
  <c r="V538" i="65"/>
  <c r="V539" i="65"/>
  <c r="V540" i="65"/>
  <c r="V541" i="65"/>
  <c r="V542" i="65"/>
  <c r="V543" i="65"/>
  <c r="V544" i="65"/>
  <c r="V545" i="65"/>
  <c r="V546" i="65"/>
  <c r="V547" i="65"/>
  <c r="V548" i="65"/>
  <c r="V549" i="65"/>
  <c r="V550" i="65"/>
  <c r="V551" i="65"/>
  <c r="V552" i="65"/>
  <c r="V553" i="65"/>
  <c r="W553" i="65" s="1"/>
  <c r="L645" i="91" s="1"/>
  <c r="V554" i="65"/>
  <c r="V555" i="65"/>
  <c r="V556" i="65"/>
  <c r="V557" i="65"/>
  <c r="V558" i="65"/>
  <c r="V559" i="65"/>
  <c r="V560" i="65"/>
  <c r="V561" i="65"/>
  <c r="V562" i="65"/>
  <c r="V563" i="65"/>
  <c r="V564" i="65"/>
  <c r="V565" i="65"/>
  <c r="V566" i="65"/>
  <c r="V567" i="65"/>
  <c r="V568" i="65"/>
  <c r="V569" i="65"/>
  <c r="V571" i="65"/>
  <c r="V572" i="65"/>
  <c r="V573" i="65"/>
  <c r="V574" i="65"/>
  <c r="V575" i="65"/>
  <c r="V576" i="65"/>
  <c r="V577" i="65"/>
  <c r="V578" i="65"/>
  <c r="V579" i="65"/>
  <c r="V580" i="65"/>
  <c r="V581" i="65"/>
  <c r="V582" i="65"/>
  <c r="V583" i="65"/>
  <c r="V584" i="65"/>
  <c r="V585" i="65"/>
  <c r="V586" i="65"/>
  <c r="V587" i="65"/>
  <c r="V588" i="65"/>
  <c r="V589" i="65"/>
  <c r="V590" i="65"/>
  <c r="V591" i="65"/>
  <c r="V592" i="65"/>
  <c r="V593" i="65"/>
  <c r="V594" i="65"/>
  <c r="V595" i="65"/>
  <c r="V596" i="65"/>
  <c r="V597" i="65"/>
  <c r="W597" i="65" s="1"/>
  <c r="L689" i="91" s="1"/>
  <c r="V598" i="65"/>
  <c r="V599" i="65"/>
  <c r="V600" i="65"/>
  <c r="V601" i="65"/>
  <c r="V602" i="65"/>
  <c r="V603" i="65"/>
  <c r="V604" i="65"/>
  <c r="V605" i="65"/>
  <c r="V606" i="65"/>
  <c r="V607" i="65"/>
  <c r="V608" i="65"/>
  <c r="V609" i="65"/>
  <c r="V610" i="65"/>
  <c r="V611" i="65"/>
  <c r="V612" i="65"/>
  <c r="V613" i="65"/>
  <c r="V614" i="65"/>
  <c r="V615" i="65"/>
  <c r="V616" i="65"/>
  <c r="V617" i="65"/>
  <c r="V618" i="65"/>
  <c r="V619" i="65"/>
  <c r="V620" i="65"/>
  <c r="V621" i="65"/>
  <c r="V623" i="65"/>
  <c r="V624" i="65"/>
  <c r="V625" i="65"/>
  <c r="V626" i="65"/>
  <c r="V627" i="65"/>
  <c r="V628" i="65"/>
  <c r="V629" i="65"/>
  <c r="V630" i="65"/>
  <c r="V631" i="65"/>
  <c r="V632" i="65"/>
  <c r="V633" i="65"/>
  <c r="V634" i="65"/>
  <c r="V635" i="65"/>
  <c r="V636" i="65"/>
  <c r="V637" i="65"/>
  <c r="V638" i="65"/>
  <c r="V639" i="65"/>
  <c r="V640" i="65"/>
  <c r="V641" i="65"/>
  <c r="V642" i="65"/>
  <c r="V643" i="65"/>
  <c r="V644" i="65"/>
  <c r="V645" i="65"/>
  <c r="V646" i="65"/>
  <c r="V647" i="65"/>
  <c r="V648" i="65"/>
  <c r="V649" i="65"/>
  <c r="V650" i="65"/>
  <c r="V651" i="65"/>
  <c r="V652" i="65"/>
  <c r="V653" i="65"/>
  <c r="V654" i="65"/>
  <c r="V655" i="65"/>
  <c r="V656" i="65"/>
  <c r="V657" i="65"/>
  <c r="V658" i="65"/>
  <c r="V659" i="65"/>
  <c r="V660" i="65"/>
  <c r="V661" i="65"/>
  <c r="V662" i="65"/>
  <c r="V663" i="65"/>
  <c r="V664" i="65"/>
  <c r="V665" i="65"/>
  <c r="V666" i="65"/>
  <c r="V667" i="65"/>
  <c r="V668" i="65"/>
  <c r="V670" i="65"/>
  <c r="V671" i="65"/>
  <c r="V672" i="65"/>
  <c r="V673" i="65"/>
  <c r="V674" i="65"/>
  <c r="W674" i="65" s="1"/>
  <c r="L766" i="91" s="1"/>
  <c r="V675" i="65"/>
  <c r="V676" i="65"/>
  <c r="V677" i="65"/>
  <c r="V678" i="65"/>
  <c r="V679" i="65"/>
  <c r="V680" i="65"/>
  <c r="V681" i="65"/>
  <c r="V682" i="65"/>
  <c r="V683" i="65"/>
  <c r="V684" i="65"/>
  <c r="V685" i="65"/>
  <c r="V686" i="65"/>
  <c r="V687" i="65"/>
  <c r="V689" i="65"/>
  <c r="B2" i="87"/>
  <c r="B3" i="87"/>
  <c r="B4" i="87"/>
  <c r="B7" i="87"/>
  <c r="B8" i="87"/>
  <c r="V42" i="87"/>
  <c r="Y42" i="87"/>
  <c r="Z42" i="87" s="1"/>
  <c r="V72" i="87"/>
  <c r="Y72" i="87"/>
  <c r="V74" i="87"/>
  <c r="Y74" i="87"/>
  <c r="Z74" i="87" s="1"/>
  <c r="V75" i="87"/>
  <c r="Y75" i="87"/>
  <c r="V76" i="87"/>
  <c r="Y76" i="87"/>
  <c r="V77" i="87"/>
  <c r="Y77" i="87"/>
  <c r="V78" i="87"/>
  <c r="Y78" i="87"/>
  <c r="Z78" i="87" s="1"/>
  <c r="V79" i="87"/>
  <c r="Y79" i="87"/>
  <c r="V80" i="87"/>
  <c r="Y80" i="87"/>
  <c r="V81" i="87"/>
  <c r="Y81" i="87"/>
  <c r="V82" i="87"/>
  <c r="Y82" i="87"/>
  <c r="V83" i="87"/>
  <c r="Y83" i="87"/>
  <c r="V84" i="87"/>
  <c r="Y84" i="87"/>
  <c r="Z84" i="87" s="1"/>
  <c r="V85" i="87"/>
  <c r="Y85" i="87"/>
  <c r="V86" i="87"/>
  <c r="Y86" i="87"/>
  <c r="V87" i="87"/>
  <c r="Y87" i="87"/>
  <c r="V88" i="87"/>
  <c r="Y88" i="87"/>
  <c r="V89" i="87"/>
  <c r="Y89" i="87"/>
  <c r="V90" i="87"/>
  <c r="Y90" i="87"/>
  <c r="V91" i="87"/>
  <c r="Y91" i="87"/>
  <c r="V92" i="87"/>
  <c r="Y92" i="87"/>
  <c r="Z92" i="87" s="1"/>
  <c r="V93" i="87"/>
  <c r="Y93" i="87"/>
  <c r="V94" i="87"/>
  <c r="Y94" i="87"/>
  <c r="Z94" i="87" s="1"/>
  <c r="V95" i="87"/>
  <c r="Y95" i="87"/>
  <c r="V96" i="87"/>
  <c r="Y96" i="87"/>
  <c r="V97" i="87"/>
  <c r="Y97" i="87"/>
  <c r="V98" i="87"/>
  <c r="Y98" i="87"/>
  <c r="Z98" i="87" s="1"/>
  <c r="V99" i="87"/>
  <c r="Y99" i="87"/>
  <c r="V100" i="87"/>
  <c r="Y100" i="87"/>
  <c r="Z100" i="87" s="1"/>
  <c r="V101" i="87"/>
  <c r="Y101" i="87"/>
  <c r="B2" i="86"/>
  <c r="B3" i="86"/>
  <c r="B4" i="86"/>
  <c r="B7" i="86"/>
  <c r="B8" i="86"/>
  <c r="V16" i="86"/>
  <c r="W16" i="86" s="1"/>
  <c r="Y16" i="86"/>
  <c r="AB16" i="86"/>
  <c r="AC16" i="86" s="1"/>
  <c r="AE16" i="86"/>
  <c r="AH16" i="86"/>
  <c r="AI16" i="86" s="1"/>
  <c r="AK16" i="86"/>
  <c r="AN16" i="86"/>
  <c r="AO16" i="86" s="1"/>
  <c r="B2" i="72"/>
  <c r="B3" i="72"/>
  <c r="B4" i="72"/>
  <c r="B7" i="72"/>
  <c r="B8" i="72"/>
  <c r="AH14" i="72"/>
  <c r="AH15" i="72"/>
  <c r="AH16" i="72"/>
  <c r="AH17" i="72"/>
  <c r="AH18" i="72"/>
  <c r="AH19" i="72"/>
  <c r="AH20" i="72"/>
  <c r="AH21" i="72"/>
  <c r="AH22" i="72"/>
  <c r="AH23" i="72"/>
  <c r="AH24" i="72"/>
  <c r="V25" i="72"/>
  <c r="W25" i="72" s="1"/>
  <c r="Y25" i="72"/>
  <c r="AB25" i="72"/>
  <c r="AE25" i="72"/>
  <c r="AH26" i="72"/>
  <c r="AH27" i="72"/>
  <c r="AI27" i="72" s="1"/>
  <c r="AH28" i="72"/>
  <c r="AI28" i="72" s="1"/>
  <c r="AH29" i="72"/>
  <c r="AI29" i="72" s="1"/>
  <c r="AH30" i="72"/>
  <c r="AI30" i="72" s="1"/>
  <c r="AH31" i="72"/>
  <c r="AI31" i="72" s="1"/>
  <c r="AH32" i="72"/>
  <c r="AI32" i="72" s="1"/>
  <c r="AH33" i="72"/>
  <c r="AI33" i="72" s="1"/>
  <c r="AH34" i="72"/>
  <c r="AI34" i="72" s="1"/>
  <c r="AH35" i="72"/>
  <c r="AI35" i="72" s="1"/>
  <c r="AH36" i="72"/>
  <c r="AI36" i="72" s="1"/>
  <c r="V37" i="72"/>
  <c r="W37" i="72" s="1"/>
  <c r="Y37" i="72"/>
  <c r="AB37" i="72"/>
  <c r="AE37" i="72"/>
  <c r="V38" i="72"/>
  <c r="Y38" i="72"/>
  <c r="AB38" i="72"/>
  <c r="AE38" i="72"/>
  <c r="AF38" i="72" s="1"/>
  <c r="V39" i="72"/>
  <c r="Y39" i="72"/>
  <c r="AB39" i="72"/>
  <c r="AC39" i="72" s="1"/>
  <c r="AE39" i="72"/>
  <c r="V40" i="72"/>
  <c r="Y40" i="72"/>
  <c r="Z40" i="72" s="1"/>
  <c r="AB40" i="72"/>
  <c r="AE40" i="72"/>
  <c r="V41" i="72"/>
  <c r="W41" i="72" s="1"/>
  <c r="Y41" i="72"/>
  <c r="AB41" i="72"/>
  <c r="AE41" i="72"/>
  <c r="V42" i="72"/>
  <c r="Y42" i="72"/>
  <c r="AB42" i="72"/>
  <c r="AE42" i="72"/>
  <c r="AF42" i="72" s="1"/>
  <c r="V43" i="72"/>
  <c r="Y43" i="72"/>
  <c r="AB43" i="72"/>
  <c r="AC43" i="72" s="1"/>
  <c r="AE43" i="72"/>
  <c r="V44" i="72"/>
  <c r="Y44" i="72"/>
  <c r="Z44" i="72" s="1"/>
  <c r="AB44" i="72"/>
  <c r="AE44" i="72"/>
  <c r="V45" i="72"/>
  <c r="W45" i="72" s="1"/>
  <c r="Y45" i="72"/>
  <c r="Z45" i="72" s="1"/>
  <c r="AB45" i="72"/>
  <c r="AC45" i="72" s="1"/>
  <c r="AE45" i="72"/>
  <c r="AF45" i="72" s="1"/>
  <c r="V46" i="72"/>
  <c r="W46" i="72" s="1"/>
  <c r="Y46" i="72"/>
  <c r="AB46" i="72"/>
  <c r="AE46" i="72"/>
  <c r="AF46" i="72" s="1"/>
  <c r="V47" i="72"/>
  <c r="Y47" i="72"/>
  <c r="Z47" i="72" s="1"/>
  <c r="AB47" i="72"/>
  <c r="AC47" i="72" s="1"/>
  <c r="AE47" i="72"/>
  <c r="AF47" i="72" s="1"/>
  <c r="V48" i="72"/>
  <c r="Y48" i="72"/>
  <c r="AB48" i="72"/>
  <c r="AE48" i="72"/>
  <c r="AF48" i="72" s="1"/>
  <c r="B2" i="89"/>
  <c r="B3" i="89"/>
  <c r="B4" i="89"/>
  <c r="B7" i="89"/>
  <c r="B8" i="89"/>
  <c r="AQ14" i="89"/>
  <c r="AQ15" i="89"/>
  <c r="V16" i="89"/>
  <c r="AB16" i="89"/>
  <c r="AE16" i="89"/>
  <c r="AH16" i="89"/>
  <c r="AK16" i="89"/>
  <c r="AN16" i="89"/>
  <c r="AQ17" i="89"/>
  <c r="AQ18" i="89"/>
  <c r="V19" i="89"/>
  <c r="AB19" i="89"/>
  <c r="AE19" i="89"/>
  <c r="AH19" i="89"/>
  <c r="AK19" i="89"/>
  <c r="AN19" i="89"/>
  <c r="V20" i="89"/>
  <c r="AB20" i="89"/>
  <c r="AE20" i="89"/>
  <c r="AH20" i="89"/>
  <c r="AK20" i="89"/>
  <c r="AN20" i="89"/>
  <c r="V21" i="89"/>
  <c r="AB21" i="89"/>
  <c r="AE21" i="89"/>
  <c r="AH21" i="89"/>
  <c r="AK21" i="89"/>
  <c r="AN21" i="89"/>
  <c r="AQ23" i="89"/>
  <c r="Z19" i="90" l="1"/>
  <c r="H912" i="91" s="1"/>
  <c r="L911" i="91"/>
  <c r="K911" i="91" s="1"/>
  <c r="I325" i="91"/>
  <c r="H325" i="91" s="1"/>
  <c r="I911" i="91"/>
  <c r="Y22" i="90"/>
  <c r="I912" i="91" s="1"/>
  <c r="L908" i="91"/>
  <c r="K908" i="91" s="1"/>
  <c r="I320" i="91"/>
  <c r="I910" i="91"/>
  <c r="I908" i="91"/>
  <c r="H320" i="91"/>
  <c r="Z20" i="90"/>
  <c r="W19" i="90"/>
  <c r="I904" i="91"/>
  <c r="W21" i="90"/>
  <c r="I906" i="91"/>
  <c r="W20" i="90"/>
  <c r="I905" i="91"/>
  <c r="W16" i="90"/>
  <c r="I903" i="91"/>
  <c r="AI42" i="73"/>
  <c r="L845" i="91" s="1"/>
  <c r="K845" i="91" s="1"/>
  <c r="M845" i="91" s="1"/>
  <c r="AC48" i="73"/>
  <c r="L823" i="91" s="1"/>
  <c r="K823" i="91" s="1"/>
  <c r="M823" i="91" s="1"/>
  <c r="AL47" i="73"/>
  <c r="L864" i="91" s="1"/>
  <c r="K864" i="91" s="1"/>
  <c r="M864" i="91" s="1"/>
  <c r="AL43" i="73"/>
  <c r="I310" i="91" s="1"/>
  <c r="H310" i="91" s="1"/>
  <c r="AL37" i="73"/>
  <c r="I854" i="91"/>
  <c r="AL48" i="73"/>
  <c r="I865" i="91"/>
  <c r="AL46" i="73"/>
  <c r="I863" i="91"/>
  <c r="AL45" i="73"/>
  <c r="I862" i="91"/>
  <c r="AL44" i="73"/>
  <c r="I861" i="91"/>
  <c r="AL42" i="73"/>
  <c r="I859" i="91"/>
  <c r="AL41" i="73"/>
  <c r="I858" i="91"/>
  <c r="AL40" i="73"/>
  <c r="I857" i="91"/>
  <c r="AL39" i="73"/>
  <c r="I853" i="91"/>
  <c r="AL25" i="73"/>
  <c r="AL38" i="73"/>
  <c r="I855" i="91"/>
  <c r="AI46" i="73"/>
  <c r="L849" i="91" s="1"/>
  <c r="K849" i="91" s="1"/>
  <c r="M849" i="91" s="1"/>
  <c r="AI37" i="73"/>
  <c r="L840" i="91" s="1"/>
  <c r="K840" i="91" s="1"/>
  <c r="I840" i="91"/>
  <c r="AI48" i="73"/>
  <c r="L851" i="91" s="1"/>
  <c r="K851" i="91" s="1"/>
  <c r="I851" i="91"/>
  <c r="AI47" i="73"/>
  <c r="L850" i="91" s="1"/>
  <c r="K850" i="91" s="1"/>
  <c r="I850" i="91"/>
  <c r="AI45" i="73"/>
  <c r="L848" i="91" s="1"/>
  <c r="K848" i="91" s="1"/>
  <c r="I848" i="91"/>
  <c r="AI44" i="73"/>
  <c r="L847" i="91" s="1"/>
  <c r="K847" i="91" s="1"/>
  <c r="I847" i="91"/>
  <c r="AI43" i="73"/>
  <c r="L846" i="91" s="1"/>
  <c r="K846" i="91" s="1"/>
  <c r="I846" i="91"/>
  <c r="AI41" i="73"/>
  <c r="L844" i="91" s="1"/>
  <c r="K844" i="91" s="1"/>
  <c r="I844" i="91"/>
  <c r="AI40" i="73"/>
  <c r="L843" i="91" s="1"/>
  <c r="K843" i="91" s="1"/>
  <c r="I843" i="91"/>
  <c r="AI39" i="73"/>
  <c r="L842" i="91" s="1"/>
  <c r="K842" i="91" s="1"/>
  <c r="I842" i="91"/>
  <c r="AI25" i="73"/>
  <c r="I839" i="91"/>
  <c r="AI38" i="73"/>
  <c r="L841" i="91" s="1"/>
  <c r="K841" i="91" s="1"/>
  <c r="M841" i="91" s="1"/>
  <c r="AF45" i="73"/>
  <c r="L834" i="91" s="1"/>
  <c r="K834" i="91" s="1"/>
  <c r="M834" i="91" s="1"/>
  <c r="AF37" i="73"/>
  <c r="AF48" i="73"/>
  <c r="I837" i="91"/>
  <c r="AF47" i="73"/>
  <c r="I836" i="91"/>
  <c r="AF46" i="73"/>
  <c r="I835" i="91"/>
  <c r="AF44" i="73"/>
  <c r="I833" i="91"/>
  <c r="AF43" i="73"/>
  <c r="I832" i="91"/>
  <c r="AF42" i="73"/>
  <c r="I831" i="91"/>
  <c r="AF41" i="73"/>
  <c r="AF40" i="73"/>
  <c r="I829" i="91"/>
  <c r="AF39" i="73"/>
  <c r="I828" i="91"/>
  <c r="I825" i="91"/>
  <c r="AF38" i="73"/>
  <c r="I827" i="91"/>
  <c r="AC44" i="73"/>
  <c r="L819" i="91" s="1"/>
  <c r="K819" i="91" s="1"/>
  <c r="M819" i="91" s="1"/>
  <c r="AC40" i="73"/>
  <c r="L815" i="91" s="1"/>
  <c r="K815" i="91" s="1"/>
  <c r="M815" i="91" s="1"/>
  <c r="AC37" i="73"/>
  <c r="L812" i="91" s="1"/>
  <c r="K812" i="91" s="1"/>
  <c r="I812" i="91"/>
  <c r="AC47" i="73"/>
  <c r="L822" i="91" s="1"/>
  <c r="K822" i="91" s="1"/>
  <c r="M822" i="91" s="1"/>
  <c r="I822" i="91"/>
  <c r="AC46" i="73"/>
  <c r="L821" i="91" s="1"/>
  <c r="K821" i="91" s="1"/>
  <c r="M821" i="91" s="1"/>
  <c r="I821" i="91"/>
  <c r="AC45" i="73"/>
  <c r="L820" i="91" s="1"/>
  <c r="K820" i="91" s="1"/>
  <c r="I820" i="91"/>
  <c r="AC43" i="73"/>
  <c r="L818" i="91" s="1"/>
  <c r="K818" i="91" s="1"/>
  <c r="I818" i="91"/>
  <c r="AC42" i="73"/>
  <c r="L817" i="91" s="1"/>
  <c r="K817" i="91" s="1"/>
  <c r="I817" i="91"/>
  <c r="AC41" i="73"/>
  <c r="L816" i="91" s="1"/>
  <c r="K816" i="91" s="1"/>
  <c r="I816" i="91"/>
  <c r="AC39" i="73"/>
  <c r="L814" i="91" s="1"/>
  <c r="K814" i="91" s="1"/>
  <c r="I814" i="91"/>
  <c r="AC38" i="73"/>
  <c r="L813" i="91" s="1"/>
  <c r="K813" i="91" s="1"/>
  <c r="I813" i="91"/>
  <c r="AC25" i="73"/>
  <c r="I811" i="91"/>
  <c r="I798" i="91"/>
  <c r="Z48" i="73"/>
  <c r="I809" i="91"/>
  <c r="L808" i="91"/>
  <c r="K808" i="91" s="1"/>
  <c r="I242" i="91"/>
  <c r="H242" i="91" s="1"/>
  <c r="I808" i="91"/>
  <c r="Z46" i="73"/>
  <c r="I807" i="91"/>
  <c r="Z45" i="73"/>
  <c r="I806" i="91"/>
  <c r="Z44" i="73"/>
  <c r="I805" i="91"/>
  <c r="L804" i="91"/>
  <c r="K804" i="91" s="1"/>
  <c r="I238" i="91"/>
  <c r="H238" i="91" s="1"/>
  <c r="I804" i="91"/>
  <c r="Z42" i="73"/>
  <c r="I803" i="91"/>
  <c r="Z41" i="73"/>
  <c r="I802" i="91"/>
  <c r="Z40" i="73"/>
  <c r="I801" i="91"/>
  <c r="L800" i="91"/>
  <c r="K800" i="91" s="1"/>
  <c r="I234" i="91"/>
  <c r="H234" i="91" s="1"/>
  <c r="I800" i="91"/>
  <c r="I220" i="91"/>
  <c r="H220" i="91" s="1"/>
  <c r="L797" i="91"/>
  <c r="K797" i="91" s="1"/>
  <c r="I797" i="91"/>
  <c r="Z38" i="73"/>
  <c r="I799" i="91"/>
  <c r="AO36" i="73"/>
  <c r="L889" i="91" s="1"/>
  <c r="K889" i="91" s="1"/>
  <c r="M889" i="91" s="1"/>
  <c r="AO34" i="73"/>
  <c r="L887" i="91" s="1"/>
  <c r="K887" i="91" s="1"/>
  <c r="I887" i="91"/>
  <c r="AO33" i="73"/>
  <c r="L886" i="91" s="1"/>
  <c r="K886" i="91" s="1"/>
  <c r="I886" i="91"/>
  <c r="AO32" i="73"/>
  <c r="L885" i="91" s="1"/>
  <c r="K885" i="91" s="1"/>
  <c r="M885" i="91" s="1"/>
  <c r="AO31" i="73"/>
  <c r="L884" i="91" s="1"/>
  <c r="K884" i="91" s="1"/>
  <c r="I884" i="91"/>
  <c r="AO30" i="73"/>
  <c r="H895" i="91" s="1"/>
  <c r="I883" i="91"/>
  <c r="AO29" i="73"/>
  <c r="L882" i="91" s="1"/>
  <c r="K882" i="91" s="1"/>
  <c r="I882" i="91"/>
  <c r="AO28" i="73"/>
  <c r="L881" i="91" s="1"/>
  <c r="K881" i="91" s="1"/>
  <c r="M881" i="91" s="1"/>
  <c r="W37" i="73"/>
  <c r="I784" i="91"/>
  <c r="AO26" i="73"/>
  <c r="H891" i="91" s="1"/>
  <c r="I879" i="91"/>
  <c r="L877" i="91"/>
  <c r="K877" i="91" s="1"/>
  <c r="W48" i="73"/>
  <c r="I795" i="91"/>
  <c r="I877" i="91"/>
  <c r="AO23" i="73"/>
  <c r="I876" i="91"/>
  <c r="W47" i="73"/>
  <c r="I794" i="91"/>
  <c r="L875" i="91"/>
  <c r="K875" i="91" s="1"/>
  <c r="I875" i="91"/>
  <c r="W46" i="73"/>
  <c r="AO21" i="73"/>
  <c r="I874" i="91"/>
  <c r="W45" i="73"/>
  <c r="I792" i="91"/>
  <c r="L873" i="91"/>
  <c r="K873" i="91" s="1"/>
  <c r="W44" i="73"/>
  <c r="I791" i="91"/>
  <c r="I873" i="91"/>
  <c r="AO19" i="73"/>
  <c r="I872" i="91"/>
  <c r="W43" i="73"/>
  <c r="I790" i="91"/>
  <c r="W42" i="73"/>
  <c r="L871" i="91"/>
  <c r="K871" i="91" s="1"/>
  <c r="I871" i="91"/>
  <c r="W41" i="73"/>
  <c r="I788" i="91"/>
  <c r="AO17" i="73"/>
  <c r="I870" i="91"/>
  <c r="I869" i="91"/>
  <c r="W40" i="73"/>
  <c r="I787" i="91"/>
  <c r="AO16" i="73"/>
  <c r="AO15" i="73"/>
  <c r="I868" i="91"/>
  <c r="W39" i="73"/>
  <c r="I786" i="91"/>
  <c r="L867" i="91"/>
  <c r="K867" i="91" s="1"/>
  <c r="W25" i="73"/>
  <c r="I783" i="91"/>
  <c r="I867" i="91"/>
  <c r="W38" i="73"/>
  <c r="W462" i="65"/>
  <c r="L556" i="91" s="1"/>
  <c r="K556" i="91" s="1"/>
  <c r="I556" i="91"/>
  <c r="W443" i="65"/>
  <c r="L555" i="91" s="1"/>
  <c r="K555" i="91" s="1"/>
  <c r="I555" i="91"/>
  <c r="W396" i="65"/>
  <c r="L554" i="91" s="1"/>
  <c r="K554" i="91" s="1"/>
  <c r="I554" i="91"/>
  <c r="W344" i="65"/>
  <c r="L553" i="91" s="1"/>
  <c r="K553" i="91" s="1"/>
  <c r="I553" i="91"/>
  <c r="W300" i="65"/>
  <c r="L552" i="91" s="1"/>
  <c r="K552" i="91" s="1"/>
  <c r="I552" i="91"/>
  <c r="W295" i="65"/>
  <c r="I551" i="91"/>
  <c r="W689" i="65"/>
  <c r="L781" i="91" s="1"/>
  <c r="K781" i="91" s="1"/>
  <c r="M781" i="91" s="1"/>
  <c r="I781" i="91"/>
  <c r="W687" i="65"/>
  <c r="L779" i="91" s="1"/>
  <c r="K779" i="91" s="1"/>
  <c r="M779" i="91" s="1"/>
  <c r="I779" i="91"/>
  <c r="W686" i="65"/>
  <c r="L778" i="91" s="1"/>
  <c r="K778" i="91" s="1"/>
  <c r="I778" i="91"/>
  <c r="W685" i="65"/>
  <c r="L777" i="91" s="1"/>
  <c r="K777" i="91" s="1"/>
  <c r="M777" i="91" s="1"/>
  <c r="I777" i="91"/>
  <c r="W684" i="65"/>
  <c r="L776" i="91" s="1"/>
  <c r="K776" i="91" s="1"/>
  <c r="I776" i="91"/>
  <c r="W683" i="65"/>
  <c r="L775" i="91" s="1"/>
  <c r="K775" i="91" s="1"/>
  <c r="M775" i="91" s="1"/>
  <c r="I775" i="91"/>
  <c r="W682" i="65"/>
  <c r="L774" i="91" s="1"/>
  <c r="K774" i="91" s="1"/>
  <c r="I774" i="91"/>
  <c r="W681" i="65"/>
  <c r="L773" i="91" s="1"/>
  <c r="K773" i="91" s="1"/>
  <c r="M773" i="91" s="1"/>
  <c r="I773" i="91"/>
  <c r="W680" i="65"/>
  <c r="L772" i="91" s="1"/>
  <c r="K772" i="91" s="1"/>
  <c r="I772" i="91"/>
  <c r="W679" i="65"/>
  <c r="L771" i="91" s="1"/>
  <c r="K771" i="91" s="1"/>
  <c r="M771" i="91" s="1"/>
  <c r="I771" i="91"/>
  <c r="W678" i="65"/>
  <c r="L770" i="91" s="1"/>
  <c r="K770" i="91" s="1"/>
  <c r="I770" i="91"/>
  <c r="W677" i="65"/>
  <c r="L769" i="91" s="1"/>
  <c r="K769" i="91" s="1"/>
  <c r="M769" i="91" s="1"/>
  <c r="I769" i="91"/>
  <c r="W676" i="65"/>
  <c r="L768" i="91" s="1"/>
  <c r="K768" i="91" s="1"/>
  <c r="I768" i="91"/>
  <c r="W675" i="65"/>
  <c r="L767" i="91" s="1"/>
  <c r="K767" i="91" s="1"/>
  <c r="M767" i="91" s="1"/>
  <c r="I767" i="91"/>
  <c r="K766" i="91"/>
  <c r="I766" i="91"/>
  <c r="W673" i="65"/>
  <c r="L765" i="91" s="1"/>
  <c r="K765" i="91" s="1"/>
  <c r="I765" i="91"/>
  <c r="W672" i="65"/>
  <c r="L764" i="91" s="1"/>
  <c r="K764" i="91" s="1"/>
  <c r="I764" i="91"/>
  <c r="W671" i="65"/>
  <c r="L763" i="91" s="1"/>
  <c r="K763" i="91" s="1"/>
  <c r="M763" i="91" s="1"/>
  <c r="I763" i="91"/>
  <c r="W236" i="65"/>
  <c r="I549" i="91"/>
  <c r="W670" i="65"/>
  <c r="L762" i="91" s="1"/>
  <c r="K762" i="91" s="1"/>
  <c r="I762" i="91"/>
  <c r="W668" i="65"/>
  <c r="L760" i="91" s="1"/>
  <c r="K760" i="91" s="1"/>
  <c r="M760" i="91" s="1"/>
  <c r="I760" i="91"/>
  <c r="W667" i="65"/>
  <c r="L759" i="91" s="1"/>
  <c r="K759" i="91" s="1"/>
  <c r="I759" i="91"/>
  <c r="W666" i="65"/>
  <c r="L758" i="91" s="1"/>
  <c r="K758" i="91" s="1"/>
  <c r="M758" i="91" s="1"/>
  <c r="I758" i="91"/>
  <c r="W665" i="65"/>
  <c r="L757" i="91" s="1"/>
  <c r="K757" i="91" s="1"/>
  <c r="I757" i="91"/>
  <c r="W664" i="65"/>
  <c r="L756" i="91" s="1"/>
  <c r="K756" i="91" s="1"/>
  <c r="M756" i="91" s="1"/>
  <c r="I756" i="91"/>
  <c r="W663" i="65"/>
  <c r="L755" i="91" s="1"/>
  <c r="K755" i="91" s="1"/>
  <c r="I755" i="91"/>
  <c r="W662" i="65"/>
  <c r="L754" i="91" s="1"/>
  <c r="K754" i="91" s="1"/>
  <c r="M754" i="91" s="1"/>
  <c r="I754" i="91"/>
  <c r="W661" i="65"/>
  <c r="L753" i="91" s="1"/>
  <c r="K753" i="91" s="1"/>
  <c r="I753" i="91"/>
  <c r="W660" i="65"/>
  <c r="L752" i="91" s="1"/>
  <c r="K752" i="91" s="1"/>
  <c r="M752" i="91" s="1"/>
  <c r="I752" i="91"/>
  <c r="W659" i="65"/>
  <c r="L751" i="91" s="1"/>
  <c r="K751" i="91" s="1"/>
  <c r="I751" i="91"/>
  <c r="W658" i="65"/>
  <c r="L750" i="91" s="1"/>
  <c r="K750" i="91" s="1"/>
  <c r="M750" i="91" s="1"/>
  <c r="I750" i="91"/>
  <c r="W657" i="65"/>
  <c r="L749" i="91" s="1"/>
  <c r="K749" i="91" s="1"/>
  <c r="I749" i="91"/>
  <c r="W656" i="65"/>
  <c r="L748" i="91" s="1"/>
  <c r="K748" i="91" s="1"/>
  <c r="M748" i="91" s="1"/>
  <c r="I748" i="91"/>
  <c r="W655" i="65"/>
  <c r="L747" i="91" s="1"/>
  <c r="K747" i="91" s="1"/>
  <c r="I747" i="91"/>
  <c r="W654" i="65"/>
  <c r="L746" i="91" s="1"/>
  <c r="K746" i="91" s="1"/>
  <c r="M746" i="91" s="1"/>
  <c r="I746" i="91"/>
  <c r="W653" i="65"/>
  <c r="L745" i="91" s="1"/>
  <c r="K745" i="91" s="1"/>
  <c r="I745" i="91"/>
  <c r="W652" i="65"/>
  <c r="L744" i="91" s="1"/>
  <c r="K744" i="91" s="1"/>
  <c r="M744" i="91" s="1"/>
  <c r="I744" i="91"/>
  <c r="W651" i="65"/>
  <c r="L743" i="91" s="1"/>
  <c r="K743" i="91" s="1"/>
  <c r="I743" i="91"/>
  <c r="W650" i="65"/>
  <c r="L742" i="91" s="1"/>
  <c r="K742" i="91" s="1"/>
  <c r="M742" i="91" s="1"/>
  <c r="I742" i="91"/>
  <c r="W649" i="65"/>
  <c r="L741" i="91" s="1"/>
  <c r="K741" i="91" s="1"/>
  <c r="I741" i="91"/>
  <c r="W648" i="65"/>
  <c r="L740" i="91" s="1"/>
  <c r="K740" i="91" s="1"/>
  <c r="M740" i="91" s="1"/>
  <c r="I740" i="91"/>
  <c r="W647" i="65"/>
  <c r="L739" i="91" s="1"/>
  <c r="K739" i="91" s="1"/>
  <c r="I739" i="91"/>
  <c r="W646" i="65"/>
  <c r="L738" i="91" s="1"/>
  <c r="K738" i="91" s="1"/>
  <c r="M738" i="91" s="1"/>
  <c r="I738" i="91"/>
  <c r="W645" i="65"/>
  <c r="L737" i="91" s="1"/>
  <c r="K737" i="91" s="1"/>
  <c r="I737" i="91"/>
  <c r="W644" i="65"/>
  <c r="L736" i="91" s="1"/>
  <c r="K736" i="91" s="1"/>
  <c r="M736" i="91" s="1"/>
  <c r="I736" i="91"/>
  <c r="W643" i="65"/>
  <c r="L735" i="91" s="1"/>
  <c r="K735" i="91" s="1"/>
  <c r="I735" i="91"/>
  <c r="W642" i="65"/>
  <c r="L734" i="91" s="1"/>
  <c r="K734" i="91" s="1"/>
  <c r="M734" i="91" s="1"/>
  <c r="I734" i="91"/>
  <c r="W641" i="65"/>
  <c r="L733" i="91" s="1"/>
  <c r="K733" i="91" s="1"/>
  <c r="I733" i="91"/>
  <c r="W640" i="65"/>
  <c r="L732" i="91" s="1"/>
  <c r="K732" i="91" s="1"/>
  <c r="M732" i="91" s="1"/>
  <c r="I732" i="91"/>
  <c r="W639" i="65"/>
  <c r="L731" i="91" s="1"/>
  <c r="K731" i="91" s="1"/>
  <c r="I731" i="91"/>
  <c r="W638" i="65"/>
  <c r="L730" i="91" s="1"/>
  <c r="K730" i="91" s="1"/>
  <c r="M730" i="91" s="1"/>
  <c r="I730" i="91"/>
  <c r="W637" i="65"/>
  <c r="L729" i="91" s="1"/>
  <c r="K729" i="91" s="1"/>
  <c r="I729" i="91"/>
  <c r="W636" i="65"/>
  <c r="L728" i="91" s="1"/>
  <c r="K728" i="91" s="1"/>
  <c r="M728" i="91" s="1"/>
  <c r="I728" i="91"/>
  <c r="W635" i="65"/>
  <c r="L727" i="91" s="1"/>
  <c r="K727" i="91" s="1"/>
  <c r="I727" i="91"/>
  <c r="W634" i="65"/>
  <c r="L726" i="91" s="1"/>
  <c r="K726" i="91" s="1"/>
  <c r="M726" i="91" s="1"/>
  <c r="I726" i="91"/>
  <c r="W633" i="65"/>
  <c r="L725" i="91" s="1"/>
  <c r="K725" i="91" s="1"/>
  <c r="I725" i="91"/>
  <c r="W632" i="65"/>
  <c r="L724" i="91" s="1"/>
  <c r="K724" i="91" s="1"/>
  <c r="M724" i="91" s="1"/>
  <c r="I724" i="91"/>
  <c r="W631" i="65"/>
  <c r="L723" i="91" s="1"/>
  <c r="K723" i="91" s="1"/>
  <c r="I723" i="91"/>
  <c r="W630" i="65"/>
  <c r="L722" i="91" s="1"/>
  <c r="K722" i="91" s="1"/>
  <c r="M722" i="91" s="1"/>
  <c r="I722" i="91"/>
  <c r="W629" i="65"/>
  <c r="L721" i="91" s="1"/>
  <c r="K721" i="91" s="1"/>
  <c r="I721" i="91"/>
  <c r="W628" i="65"/>
  <c r="L720" i="91" s="1"/>
  <c r="K720" i="91" s="1"/>
  <c r="M720" i="91" s="1"/>
  <c r="I720" i="91"/>
  <c r="W627" i="65"/>
  <c r="L719" i="91" s="1"/>
  <c r="K719" i="91" s="1"/>
  <c r="I719" i="91"/>
  <c r="W626" i="65"/>
  <c r="L718" i="91" s="1"/>
  <c r="K718" i="91" s="1"/>
  <c r="M718" i="91" s="1"/>
  <c r="I718" i="91"/>
  <c r="W625" i="65"/>
  <c r="L717" i="91" s="1"/>
  <c r="K717" i="91" s="1"/>
  <c r="I717" i="91"/>
  <c r="W624" i="65"/>
  <c r="L716" i="91" s="1"/>
  <c r="K716" i="91" s="1"/>
  <c r="M716" i="91" s="1"/>
  <c r="I716" i="91"/>
  <c r="W623" i="65"/>
  <c r="L715" i="91" s="1"/>
  <c r="K715" i="91" s="1"/>
  <c r="I715" i="91"/>
  <c r="W217" i="65"/>
  <c r="I548" i="91"/>
  <c r="W621" i="65"/>
  <c r="L713" i="91" s="1"/>
  <c r="K713" i="91" s="1"/>
  <c r="I713" i="91"/>
  <c r="W620" i="65"/>
  <c r="L712" i="91" s="1"/>
  <c r="K712" i="91" s="1"/>
  <c r="I712" i="91"/>
  <c r="W619" i="65"/>
  <c r="L711" i="91" s="1"/>
  <c r="K711" i="91" s="1"/>
  <c r="I711" i="91"/>
  <c r="W618" i="65"/>
  <c r="L710" i="91" s="1"/>
  <c r="K710" i="91" s="1"/>
  <c r="I710" i="91"/>
  <c r="W617" i="65"/>
  <c r="L709" i="91" s="1"/>
  <c r="K709" i="91" s="1"/>
  <c r="I709" i="91"/>
  <c r="W616" i="65"/>
  <c r="L708" i="91" s="1"/>
  <c r="K708" i="91" s="1"/>
  <c r="I708" i="91"/>
  <c r="W615" i="65"/>
  <c r="L707" i="91" s="1"/>
  <c r="K707" i="91" s="1"/>
  <c r="M707" i="91" s="1"/>
  <c r="I707" i="91"/>
  <c r="W614" i="65"/>
  <c r="L706" i="91" s="1"/>
  <c r="K706" i="91" s="1"/>
  <c r="I706" i="91"/>
  <c r="W613" i="65"/>
  <c r="L705" i="91" s="1"/>
  <c r="K705" i="91" s="1"/>
  <c r="I705" i="91"/>
  <c r="W612" i="65"/>
  <c r="L704" i="91" s="1"/>
  <c r="K704" i="91" s="1"/>
  <c r="I704" i="91"/>
  <c r="W611" i="65"/>
  <c r="L703" i="91" s="1"/>
  <c r="K703" i="91" s="1"/>
  <c r="M703" i="91" s="1"/>
  <c r="I703" i="91"/>
  <c r="W610" i="65"/>
  <c r="L702" i="91" s="1"/>
  <c r="K702" i="91" s="1"/>
  <c r="I702" i="91"/>
  <c r="W609" i="65"/>
  <c r="L701" i="91" s="1"/>
  <c r="K701" i="91" s="1"/>
  <c r="M701" i="91" s="1"/>
  <c r="I701" i="91"/>
  <c r="W608" i="65"/>
  <c r="L700" i="91" s="1"/>
  <c r="K700" i="91" s="1"/>
  <c r="I700" i="91"/>
  <c r="W607" i="65"/>
  <c r="L699" i="91" s="1"/>
  <c r="K699" i="91" s="1"/>
  <c r="M699" i="91" s="1"/>
  <c r="I699" i="91"/>
  <c r="W606" i="65"/>
  <c r="L698" i="91" s="1"/>
  <c r="K698" i="91" s="1"/>
  <c r="I698" i="91"/>
  <c r="W605" i="65"/>
  <c r="L697" i="91" s="1"/>
  <c r="K697" i="91" s="1"/>
  <c r="I697" i="91"/>
  <c r="W604" i="65"/>
  <c r="L696" i="91" s="1"/>
  <c r="K696" i="91" s="1"/>
  <c r="I696" i="91"/>
  <c r="W603" i="65"/>
  <c r="L695" i="91" s="1"/>
  <c r="K695" i="91" s="1"/>
  <c r="M695" i="91" s="1"/>
  <c r="I695" i="91"/>
  <c r="W602" i="65"/>
  <c r="L694" i="91" s="1"/>
  <c r="K694" i="91" s="1"/>
  <c r="I694" i="91"/>
  <c r="W601" i="65"/>
  <c r="L693" i="91" s="1"/>
  <c r="K693" i="91" s="1"/>
  <c r="M693" i="91" s="1"/>
  <c r="I693" i="91"/>
  <c r="W600" i="65"/>
  <c r="L692" i="91" s="1"/>
  <c r="K692" i="91" s="1"/>
  <c r="I692" i="91"/>
  <c r="W599" i="65"/>
  <c r="L691" i="91" s="1"/>
  <c r="K691" i="91" s="1"/>
  <c r="M691" i="91" s="1"/>
  <c r="I691" i="91"/>
  <c r="W598" i="65"/>
  <c r="L690" i="91" s="1"/>
  <c r="K690" i="91" s="1"/>
  <c r="I690" i="91"/>
  <c r="K689" i="91"/>
  <c r="I689" i="91"/>
  <c r="W596" i="65"/>
  <c r="L688" i="91" s="1"/>
  <c r="K688" i="91" s="1"/>
  <c r="I688" i="91"/>
  <c r="W595" i="65"/>
  <c r="L687" i="91" s="1"/>
  <c r="K687" i="91" s="1"/>
  <c r="M687" i="91" s="1"/>
  <c r="I687" i="91"/>
  <c r="W594" i="65"/>
  <c r="L686" i="91" s="1"/>
  <c r="K686" i="91" s="1"/>
  <c r="I686" i="91"/>
  <c r="W593" i="65"/>
  <c r="L685" i="91" s="1"/>
  <c r="K685" i="91" s="1"/>
  <c r="I685" i="91"/>
  <c r="W592" i="65"/>
  <c r="L684" i="91" s="1"/>
  <c r="K684" i="91" s="1"/>
  <c r="I684" i="91"/>
  <c r="W591" i="65"/>
  <c r="L683" i="91" s="1"/>
  <c r="K683" i="91" s="1"/>
  <c r="M683" i="91" s="1"/>
  <c r="I683" i="91"/>
  <c r="W590" i="65"/>
  <c r="L682" i="91" s="1"/>
  <c r="K682" i="91" s="1"/>
  <c r="I682" i="91"/>
  <c r="W589" i="65"/>
  <c r="L681" i="91" s="1"/>
  <c r="K681" i="91" s="1"/>
  <c r="M681" i="91" s="1"/>
  <c r="I681" i="91"/>
  <c r="W588" i="65"/>
  <c r="L680" i="91" s="1"/>
  <c r="K680" i="91" s="1"/>
  <c r="I680" i="91"/>
  <c r="W587" i="65"/>
  <c r="L679" i="91" s="1"/>
  <c r="K679" i="91" s="1"/>
  <c r="M679" i="91" s="1"/>
  <c r="I679" i="91"/>
  <c r="W586" i="65"/>
  <c r="L678" i="91" s="1"/>
  <c r="K678" i="91" s="1"/>
  <c r="I678" i="91"/>
  <c r="W585" i="65"/>
  <c r="L677" i="91" s="1"/>
  <c r="K677" i="91" s="1"/>
  <c r="I677" i="91"/>
  <c r="W584" i="65"/>
  <c r="L676" i="91" s="1"/>
  <c r="K676" i="91" s="1"/>
  <c r="I676" i="91"/>
  <c r="W583" i="65"/>
  <c r="L675" i="91" s="1"/>
  <c r="K675" i="91" s="1"/>
  <c r="M675" i="91" s="1"/>
  <c r="I675" i="91"/>
  <c r="W582" i="65"/>
  <c r="L674" i="91" s="1"/>
  <c r="K674" i="91" s="1"/>
  <c r="I674" i="91"/>
  <c r="W581" i="65"/>
  <c r="L673" i="91" s="1"/>
  <c r="K673" i="91" s="1"/>
  <c r="I673" i="91"/>
  <c r="W580" i="65"/>
  <c r="L672" i="91" s="1"/>
  <c r="K672" i="91" s="1"/>
  <c r="I672" i="91"/>
  <c r="W579" i="65"/>
  <c r="L671" i="91" s="1"/>
  <c r="K671" i="91" s="1"/>
  <c r="M671" i="91" s="1"/>
  <c r="I671" i="91"/>
  <c r="W578" i="65"/>
  <c r="L670" i="91" s="1"/>
  <c r="K670" i="91" s="1"/>
  <c r="I670" i="91"/>
  <c r="W577" i="65"/>
  <c r="L669" i="91" s="1"/>
  <c r="K669" i="91" s="1"/>
  <c r="M669" i="91" s="1"/>
  <c r="I669" i="91"/>
  <c r="W576" i="65"/>
  <c r="L668" i="91" s="1"/>
  <c r="K668" i="91" s="1"/>
  <c r="I668" i="91"/>
  <c r="W575" i="65"/>
  <c r="L667" i="91" s="1"/>
  <c r="K667" i="91" s="1"/>
  <c r="I667" i="91"/>
  <c r="W574" i="65"/>
  <c r="L666" i="91" s="1"/>
  <c r="K666" i="91" s="1"/>
  <c r="I666" i="91"/>
  <c r="W573" i="65"/>
  <c r="L665" i="91" s="1"/>
  <c r="K665" i="91" s="1"/>
  <c r="M665" i="91" s="1"/>
  <c r="I665" i="91"/>
  <c r="W572" i="65"/>
  <c r="L664" i="91" s="1"/>
  <c r="K664" i="91" s="1"/>
  <c r="I664" i="91"/>
  <c r="W571" i="65"/>
  <c r="L663" i="91" s="1"/>
  <c r="K663" i="91" s="1"/>
  <c r="I663" i="91"/>
  <c r="W170" i="65"/>
  <c r="I547" i="91"/>
  <c r="W569" i="65"/>
  <c r="L661" i="91" s="1"/>
  <c r="K661" i="91" s="1"/>
  <c r="I661" i="91"/>
  <c r="W568" i="65"/>
  <c r="L660" i="91" s="1"/>
  <c r="K660" i="91" s="1"/>
  <c r="M660" i="91" s="1"/>
  <c r="I660" i="91"/>
  <c r="W567" i="65"/>
  <c r="L659" i="91" s="1"/>
  <c r="K659" i="91" s="1"/>
  <c r="I659" i="91"/>
  <c r="W566" i="65"/>
  <c r="L658" i="91" s="1"/>
  <c r="K658" i="91" s="1"/>
  <c r="M658" i="91" s="1"/>
  <c r="I658" i="91"/>
  <c r="W565" i="65"/>
  <c r="L657" i="91" s="1"/>
  <c r="K657" i="91" s="1"/>
  <c r="I657" i="91"/>
  <c r="W564" i="65"/>
  <c r="L656" i="91" s="1"/>
  <c r="K656" i="91" s="1"/>
  <c r="M656" i="91" s="1"/>
  <c r="I656" i="91"/>
  <c r="W563" i="65"/>
  <c r="L655" i="91" s="1"/>
  <c r="K655" i="91" s="1"/>
  <c r="I655" i="91"/>
  <c r="W562" i="65"/>
  <c r="L654" i="91" s="1"/>
  <c r="K654" i="91" s="1"/>
  <c r="I654" i="91"/>
  <c r="W561" i="65"/>
  <c r="L653" i="91" s="1"/>
  <c r="K653" i="91" s="1"/>
  <c r="I653" i="91"/>
  <c r="W560" i="65"/>
  <c r="L652" i="91" s="1"/>
  <c r="K652" i="91" s="1"/>
  <c r="M652" i="91" s="1"/>
  <c r="I652" i="91"/>
  <c r="W559" i="65"/>
  <c r="L651" i="91" s="1"/>
  <c r="K651" i="91" s="1"/>
  <c r="I651" i="91"/>
  <c r="W558" i="65"/>
  <c r="L650" i="91" s="1"/>
  <c r="K650" i="91" s="1"/>
  <c r="I650" i="91"/>
  <c r="W557" i="65"/>
  <c r="L649" i="91" s="1"/>
  <c r="K649" i="91" s="1"/>
  <c r="I649" i="91"/>
  <c r="W556" i="65"/>
  <c r="L648" i="91" s="1"/>
  <c r="K648" i="91" s="1"/>
  <c r="M648" i="91" s="1"/>
  <c r="I648" i="91"/>
  <c r="W555" i="65"/>
  <c r="L647" i="91" s="1"/>
  <c r="K647" i="91" s="1"/>
  <c r="I647" i="91"/>
  <c r="W554" i="65"/>
  <c r="L646" i="91" s="1"/>
  <c r="K646" i="91" s="1"/>
  <c r="M646" i="91" s="1"/>
  <c r="I646" i="91"/>
  <c r="K645" i="91"/>
  <c r="I645" i="91"/>
  <c r="W552" i="65"/>
  <c r="L644" i="91" s="1"/>
  <c r="K644" i="91" s="1"/>
  <c r="M644" i="91" s="1"/>
  <c r="I644" i="91"/>
  <c r="W551" i="65"/>
  <c r="L643" i="91" s="1"/>
  <c r="K643" i="91" s="1"/>
  <c r="I643" i="91"/>
  <c r="W550" i="65"/>
  <c r="L642" i="91" s="1"/>
  <c r="K642" i="91" s="1"/>
  <c r="M642" i="91" s="1"/>
  <c r="I642" i="91"/>
  <c r="W549" i="65"/>
  <c r="L641" i="91" s="1"/>
  <c r="K641" i="91" s="1"/>
  <c r="I641" i="91"/>
  <c r="W548" i="65"/>
  <c r="L640" i="91" s="1"/>
  <c r="K640" i="91" s="1"/>
  <c r="M640" i="91" s="1"/>
  <c r="I640" i="91"/>
  <c r="W547" i="65"/>
  <c r="L639" i="91" s="1"/>
  <c r="K639" i="91" s="1"/>
  <c r="I639" i="91"/>
  <c r="W546" i="65"/>
  <c r="L638" i="91" s="1"/>
  <c r="K638" i="91" s="1"/>
  <c r="M638" i="91" s="1"/>
  <c r="I638" i="91"/>
  <c r="W545" i="65"/>
  <c r="L637" i="91" s="1"/>
  <c r="K637" i="91" s="1"/>
  <c r="I637" i="91"/>
  <c r="W544" i="65"/>
  <c r="L636" i="91" s="1"/>
  <c r="K636" i="91" s="1"/>
  <c r="M636" i="91" s="1"/>
  <c r="I636" i="91"/>
  <c r="W543" i="65"/>
  <c r="L635" i="91" s="1"/>
  <c r="K635" i="91" s="1"/>
  <c r="I635" i="91"/>
  <c r="W542" i="65"/>
  <c r="L634" i="91" s="1"/>
  <c r="K634" i="91" s="1"/>
  <c r="M634" i="91" s="1"/>
  <c r="I634" i="91"/>
  <c r="W541" i="65"/>
  <c r="L633" i="91" s="1"/>
  <c r="K633" i="91" s="1"/>
  <c r="I633" i="91"/>
  <c r="W540" i="65"/>
  <c r="L632" i="91" s="1"/>
  <c r="K632" i="91" s="1"/>
  <c r="M632" i="91" s="1"/>
  <c r="I632" i="91"/>
  <c r="W539" i="65"/>
  <c r="L631" i="91" s="1"/>
  <c r="K631" i="91" s="1"/>
  <c r="I631" i="91"/>
  <c r="W538" i="65"/>
  <c r="L630" i="91" s="1"/>
  <c r="K630" i="91" s="1"/>
  <c r="M630" i="91" s="1"/>
  <c r="I630" i="91"/>
  <c r="W537" i="65"/>
  <c r="L629" i="91" s="1"/>
  <c r="K629" i="91" s="1"/>
  <c r="I629" i="91"/>
  <c r="W536" i="65"/>
  <c r="L628" i="91" s="1"/>
  <c r="K628" i="91" s="1"/>
  <c r="I628" i="91"/>
  <c r="W535" i="65"/>
  <c r="L627" i="91" s="1"/>
  <c r="K627" i="91" s="1"/>
  <c r="I627" i="91"/>
  <c r="W534" i="65"/>
  <c r="L626" i="91" s="1"/>
  <c r="K626" i="91" s="1"/>
  <c r="I626" i="91"/>
  <c r="W533" i="65"/>
  <c r="L625" i="91" s="1"/>
  <c r="K625" i="91" s="1"/>
  <c r="I625" i="91"/>
  <c r="W532" i="65"/>
  <c r="L624" i="91" s="1"/>
  <c r="K624" i="91" s="1"/>
  <c r="I624" i="91"/>
  <c r="W531" i="65"/>
  <c r="L623" i="91" s="1"/>
  <c r="K623" i="91" s="1"/>
  <c r="I623" i="91"/>
  <c r="W530" i="65"/>
  <c r="L622" i="91" s="1"/>
  <c r="K622" i="91" s="1"/>
  <c r="I622" i="91"/>
  <c r="W529" i="65"/>
  <c r="L621" i="91" s="1"/>
  <c r="K621" i="91" s="1"/>
  <c r="I621" i="91"/>
  <c r="W528" i="65"/>
  <c r="L620" i="91" s="1"/>
  <c r="K620" i="91" s="1"/>
  <c r="I620" i="91"/>
  <c r="W118" i="65"/>
  <c r="I546" i="91"/>
  <c r="W527" i="65"/>
  <c r="L619" i="91" s="1"/>
  <c r="K619" i="91" s="1"/>
  <c r="M619" i="91" s="1"/>
  <c r="I619" i="91"/>
  <c r="W525" i="65"/>
  <c r="L617" i="91" s="1"/>
  <c r="K617" i="91" s="1"/>
  <c r="M617" i="91" s="1"/>
  <c r="I617" i="91"/>
  <c r="W524" i="65"/>
  <c r="L616" i="91" s="1"/>
  <c r="K616" i="91" s="1"/>
  <c r="M616" i="91" s="1"/>
  <c r="I616" i="91"/>
  <c r="W523" i="65"/>
  <c r="L615" i="91" s="1"/>
  <c r="K615" i="91" s="1"/>
  <c r="M615" i="91" s="1"/>
  <c r="I615" i="91"/>
  <c r="W74" i="65"/>
  <c r="V526" i="65" s="1"/>
  <c r="I545" i="91"/>
  <c r="W522" i="65"/>
  <c r="L614" i="91" s="1"/>
  <c r="K614" i="91" s="1"/>
  <c r="I614" i="91"/>
  <c r="W520" i="65"/>
  <c r="L612" i="91" s="1"/>
  <c r="K612" i="91" s="1"/>
  <c r="I612" i="91"/>
  <c r="W519" i="65"/>
  <c r="L611" i="91" s="1"/>
  <c r="K611" i="91" s="1"/>
  <c r="I611" i="91"/>
  <c r="W518" i="65"/>
  <c r="L610" i="91" s="1"/>
  <c r="K610" i="91" s="1"/>
  <c r="M610" i="91" s="1"/>
  <c r="I610" i="91"/>
  <c r="W517" i="65"/>
  <c r="L609" i="91" s="1"/>
  <c r="K609" i="91" s="1"/>
  <c r="I609" i="91"/>
  <c r="W516" i="65"/>
  <c r="L608" i="91" s="1"/>
  <c r="K608" i="91" s="1"/>
  <c r="I608" i="91"/>
  <c r="W515" i="65"/>
  <c r="L607" i="91" s="1"/>
  <c r="K607" i="91" s="1"/>
  <c r="I607" i="91"/>
  <c r="W514" i="65"/>
  <c r="L606" i="91" s="1"/>
  <c r="K606" i="91" s="1"/>
  <c r="I606" i="91"/>
  <c r="W513" i="65"/>
  <c r="L605" i="91" s="1"/>
  <c r="K605" i="91" s="1"/>
  <c r="I605" i="91"/>
  <c r="W512" i="65"/>
  <c r="L604" i="91" s="1"/>
  <c r="K604" i="91" s="1"/>
  <c r="I604" i="91"/>
  <c r="W511" i="65"/>
  <c r="L603" i="91" s="1"/>
  <c r="K603" i="91" s="1"/>
  <c r="I603" i="91"/>
  <c r="W510" i="65"/>
  <c r="L602" i="91" s="1"/>
  <c r="K602" i="91" s="1"/>
  <c r="I602" i="91"/>
  <c r="W509" i="65"/>
  <c r="L601" i="91" s="1"/>
  <c r="K601" i="91" s="1"/>
  <c r="I601" i="91"/>
  <c r="W508" i="65"/>
  <c r="L600" i="91" s="1"/>
  <c r="K600" i="91" s="1"/>
  <c r="I600" i="91"/>
  <c r="W507" i="65"/>
  <c r="L599" i="91" s="1"/>
  <c r="K599" i="91" s="1"/>
  <c r="I599" i="91"/>
  <c r="W506" i="65"/>
  <c r="L598" i="91" s="1"/>
  <c r="K598" i="91" s="1"/>
  <c r="I598" i="91"/>
  <c r="W505" i="65"/>
  <c r="L597" i="91" s="1"/>
  <c r="K597" i="91" s="1"/>
  <c r="I597" i="91"/>
  <c r="I596" i="91"/>
  <c r="W504" i="65"/>
  <c r="L596" i="91" s="1"/>
  <c r="K596" i="91" s="1"/>
  <c r="W503" i="65"/>
  <c r="L595" i="91" s="1"/>
  <c r="K595" i="91" s="1"/>
  <c r="I595" i="91"/>
  <c r="W502" i="65"/>
  <c r="L594" i="91" s="1"/>
  <c r="K594" i="91" s="1"/>
  <c r="I594" i="91"/>
  <c r="W501" i="65"/>
  <c r="L593" i="91" s="1"/>
  <c r="K593" i="91" s="1"/>
  <c r="I593" i="91"/>
  <c r="W500" i="65"/>
  <c r="L592" i="91" s="1"/>
  <c r="K592" i="91" s="1"/>
  <c r="I592" i="91"/>
  <c r="W499" i="65"/>
  <c r="L591" i="91" s="1"/>
  <c r="K591" i="91" s="1"/>
  <c r="I591" i="91"/>
  <c r="W498" i="65"/>
  <c r="L590" i="91" s="1"/>
  <c r="K590" i="91" s="1"/>
  <c r="I590" i="91"/>
  <c r="W497" i="65"/>
  <c r="L589" i="91" s="1"/>
  <c r="K589" i="91" s="1"/>
  <c r="I589" i="91"/>
  <c r="W496" i="65"/>
  <c r="L588" i="91" s="1"/>
  <c r="K588" i="91" s="1"/>
  <c r="I588" i="91"/>
  <c r="W495" i="65"/>
  <c r="L587" i="91" s="1"/>
  <c r="K587" i="91" s="1"/>
  <c r="I587" i="91"/>
  <c r="W494" i="65"/>
  <c r="L586" i="91" s="1"/>
  <c r="K586" i="91" s="1"/>
  <c r="I586" i="91"/>
  <c r="W493" i="65"/>
  <c r="L585" i="91" s="1"/>
  <c r="K585" i="91" s="1"/>
  <c r="I585" i="91"/>
  <c r="W492" i="65"/>
  <c r="L584" i="91" s="1"/>
  <c r="K584" i="91" s="1"/>
  <c r="I584" i="91"/>
  <c r="W491" i="65"/>
  <c r="L583" i="91" s="1"/>
  <c r="K583" i="91" s="1"/>
  <c r="I583" i="91"/>
  <c r="W490" i="65"/>
  <c r="L582" i="91" s="1"/>
  <c r="K582" i="91" s="1"/>
  <c r="M582" i="91" s="1"/>
  <c r="I582" i="91"/>
  <c r="W489" i="65"/>
  <c r="L581" i="91" s="1"/>
  <c r="K581" i="91" s="1"/>
  <c r="I581" i="91"/>
  <c r="W488" i="65"/>
  <c r="L580" i="91" s="1"/>
  <c r="K580" i="91" s="1"/>
  <c r="I580" i="91"/>
  <c r="W487" i="65"/>
  <c r="L579" i="91" s="1"/>
  <c r="K579" i="91" s="1"/>
  <c r="I579" i="91"/>
  <c r="K578" i="91"/>
  <c r="I578" i="91"/>
  <c r="W485" i="65"/>
  <c r="L577" i="91" s="1"/>
  <c r="K577" i="91" s="1"/>
  <c r="I577" i="91"/>
  <c r="W483" i="65"/>
  <c r="L575" i="91" s="1"/>
  <c r="K575" i="91" s="1"/>
  <c r="I575" i="91"/>
  <c r="W482" i="65"/>
  <c r="L574" i="91" s="1"/>
  <c r="K574" i="91" s="1"/>
  <c r="I574" i="91"/>
  <c r="W481" i="65"/>
  <c r="L573" i="91" s="1"/>
  <c r="K573" i="91" s="1"/>
  <c r="I573" i="91"/>
  <c r="W480" i="65"/>
  <c r="L572" i="91" s="1"/>
  <c r="K572" i="91" s="1"/>
  <c r="I572" i="91"/>
  <c r="W479" i="65"/>
  <c r="L571" i="91" s="1"/>
  <c r="K571" i="91" s="1"/>
  <c r="I571" i="91"/>
  <c r="W478" i="65"/>
  <c r="L570" i="91" s="1"/>
  <c r="K570" i="91" s="1"/>
  <c r="I570" i="91"/>
  <c r="W477" i="65"/>
  <c r="L569" i="91" s="1"/>
  <c r="K569" i="91" s="1"/>
  <c r="I569" i="91"/>
  <c r="W476" i="65"/>
  <c r="L568" i="91" s="1"/>
  <c r="K568" i="91" s="1"/>
  <c r="I568" i="91"/>
  <c r="W475" i="65"/>
  <c r="L567" i="91" s="1"/>
  <c r="K567" i="91" s="1"/>
  <c r="I567" i="91"/>
  <c r="W474" i="65"/>
  <c r="L566" i="91" s="1"/>
  <c r="K566" i="91" s="1"/>
  <c r="I566" i="91"/>
  <c r="W473" i="65"/>
  <c r="L565" i="91" s="1"/>
  <c r="K565" i="91" s="1"/>
  <c r="I565" i="91"/>
  <c r="W472" i="65"/>
  <c r="L564" i="91" s="1"/>
  <c r="K564" i="91" s="1"/>
  <c r="I564" i="91"/>
  <c r="W471" i="65"/>
  <c r="L563" i="91" s="1"/>
  <c r="K563" i="91" s="1"/>
  <c r="I563" i="91"/>
  <c r="W470" i="65"/>
  <c r="L562" i="91" s="1"/>
  <c r="K562" i="91" s="1"/>
  <c r="I562" i="91"/>
  <c r="W469" i="65"/>
  <c r="L561" i="91" s="1"/>
  <c r="K561" i="91" s="1"/>
  <c r="I561" i="91"/>
  <c r="W468" i="65"/>
  <c r="L560" i="91" s="1"/>
  <c r="K560" i="91" s="1"/>
  <c r="I560" i="91"/>
  <c r="W467" i="65"/>
  <c r="L559" i="91" s="1"/>
  <c r="K559" i="91" s="1"/>
  <c r="M559" i="91" s="1"/>
  <c r="I559" i="91"/>
  <c r="W466" i="65"/>
  <c r="L558" i="91" s="1"/>
  <c r="K558" i="91" s="1"/>
  <c r="I558" i="91"/>
  <c r="W69" i="65"/>
  <c r="I544" i="91"/>
  <c r="I543" i="91"/>
  <c r="L543" i="91"/>
  <c r="K543" i="91" s="1"/>
  <c r="I82" i="91"/>
  <c r="H82" i="91" s="1"/>
  <c r="L20" i="91"/>
  <c r="K20" i="91" s="1"/>
  <c r="AB106" i="87"/>
  <c r="Z72" i="87"/>
  <c r="Y102" i="87" s="1"/>
  <c r="I512" i="91" s="1"/>
  <c r="I483" i="91"/>
  <c r="Z101" i="87"/>
  <c r="I511" i="91"/>
  <c r="L510" i="91"/>
  <c r="K510" i="91" s="1"/>
  <c r="I167" i="91"/>
  <c r="H167" i="91" s="1"/>
  <c r="I510" i="91"/>
  <c r="Z99" i="87"/>
  <c r="I509" i="91"/>
  <c r="I508" i="91"/>
  <c r="I165" i="91"/>
  <c r="H165" i="91" s="1"/>
  <c r="L508" i="91"/>
  <c r="K508" i="91" s="1"/>
  <c r="Z97" i="87"/>
  <c r="I507" i="91"/>
  <c r="I506" i="91"/>
  <c r="Z96" i="87"/>
  <c r="Z95" i="87"/>
  <c r="I505" i="91"/>
  <c r="I161" i="91"/>
  <c r="H161" i="91" s="1"/>
  <c r="L504" i="91"/>
  <c r="K504" i="91" s="1"/>
  <c r="I504" i="91"/>
  <c r="Z93" i="87"/>
  <c r="I503" i="91"/>
  <c r="L502" i="91"/>
  <c r="K502" i="91" s="1"/>
  <c r="I159" i="91"/>
  <c r="H159" i="91" s="1"/>
  <c r="I502" i="91"/>
  <c r="Z91" i="87"/>
  <c r="I501" i="91"/>
  <c r="I500" i="91"/>
  <c r="Z90" i="87"/>
  <c r="Z89" i="87"/>
  <c r="I499" i="91"/>
  <c r="I498" i="91"/>
  <c r="Z88" i="87"/>
  <c r="Z87" i="87"/>
  <c r="I497" i="91"/>
  <c r="I496" i="91"/>
  <c r="Z86" i="87"/>
  <c r="Z85" i="87"/>
  <c r="I495" i="91"/>
  <c r="L494" i="91"/>
  <c r="K494" i="91" s="1"/>
  <c r="I151" i="91"/>
  <c r="H151" i="91" s="1"/>
  <c r="I494" i="91"/>
  <c r="Z83" i="87"/>
  <c r="I493" i="91"/>
  <c r="I492" i="91"/>
  <c r="Z82" i="87"/>
  <c r="Z81" i="87"/>
  <c r="I491" i="91"/>
  <c r="I490" i="91"/>
  <c r="Z80" i="87"/>
  <c r="Z79" i="87"/>
  <c r="I489" i="91"/>
  <c r="I145" i="91"/>
  <c r="H145" i="91" s="1"/>
  <c r="L488" i="91"/>
  <c r="K488" i="91" s="1"/>
  <c r="I488" i="91"/>
  <c r="Z77" i="87"/>
  <c r="I487" i="91"/>
  <c r="I486" i="91"/>
  <c r="Z76" i="87"/>
  <c r="Z75" i="87"/>
  <c r="I485" i="91"/>
  <c r="I141" i="91"/>
  <c r="L484" i="91"/>
  <c r="K484" i="91" s="1"/>
  <c r="I111" i="91"/>
  <c r="H111" i="91" s="1"/>
  <c r="L482" i="91"/>
  <c r="K482" i="91" s="1"/>
  <c r="H141" i="91"/>
  <c r="I484" i="91"/>
  <c r="I482" i="91"/>
  <c r="W72" i="87"/>
  <c r="I452" i="91"/>
  <c r="W101" i="87"/>
  <c r="I480" i="91"/>
  <c r="W100" i="87"/>
  <c r="I479" i="91"/>
  <c r="W99" i="87"/>
  <c r="I478" i="91"/>
  <c r="W98" i="87"/>
  <c r="I477" i="91"/>
  <c r="W97" i="87"/>
  <c r="I476" i="91"/>
  <c r="W96" i="87"/>
  <c r="I475" i="91"/>
  <c r="W95" i="87"/>
  <c r="I474" i="91"/>
  <c r="W94" i="87"/>
  <c r="I473" i="91"/>
  <c r="W93" i="87"/>
  <c r="I472" i="91"/>
  <c r="W92" i="87"/>
  <c r="I471" i="91"/>
  <c r="W91" i="87"/>
  <c r="I470" i="91"/>
  <c r="W90" i="87"/>
  <c r="I469" i="91"/>
  <c r="W89" i="87"/>
  <c r="I468" i="91"/>
  <c r="W88" i="87"/>
  <c r="I467" i="91"/>
  <c r="W87" i="87"/>
  <c r="I466" i="91"/>
  <c r="W86" i="87"/>
  <c r="I465" i="91"/>
  <c r="W85" i="87"/>
  <c r="I464" i="91"/>
  <c r="W84" i="87"/>
  <c r="I463" i="91"/>
  <c r="W83" i="87"/>
  <c r="I462" i="91"/>
  <c r="W82" i="87"/>
  <c r="I461" i="91"/>
  <c r="W81" i="87"/>
  <c r="I460" i="91"/>
  <c r="W80" i="87"/>
  <c r="I459" i="91"/>
  <c r="W79" i="87"/>
  <c r="I458" i="91"/>
  <c r="W78" i="87"/>
  <c r="I457" i="91"/>
  <c r="W77" i="87"/>
  <c r="I456" i="91"/>
  <c r="W76" i="87"/>
  <c r="I455" i="91"/>
  <c r="W75" i="87"/>
  <c r="I454" i="91"/>
  <c r="W74" i="87"/>
  <c r="I453" i="91"/>
  <c r="W42" i="87"/>
  <c r="I451" i="91"/>
  <c r="L450" i="91"/>
  <c r="K450" i="91" s="1"/>
  <c r="I75" i="91"/>
  <c r="H75" i="91" s="1"/>
  <c r="I450" i="91"/>
  <c r="AL16" i="86"/>
  <c r="I449" i="91"/>
  <c r="I69" i="91"/>
  <c r="H69" i="91" s="1"/>
  <c r="L448" i="91"/>
  <c r="K448" i="91" s="1"/>
  <c r="I448" i="91"/>
  <c r="AF16" i="86"/>
  <c r="I447" i="91"/>
  <c r="L446" i="91"/>
  <c r="K446" i="91" s="1"/>
  <c r="L75" i="91"/>
  <c r="I78" i="91"/>
  <c r="H78" i="91" s="1"/>
  <c r="I446" i="91"/>
  <c r="Z16" i="86"/>
  <c r="I445" i="91"/>
  <c r="I76" i="91"/>
  <c r="H76" i="91" s="1"/>
  <c r="L69" i="91"/>
  <c r="L444" i="91"/>
  <c r="K444" i="91" s="1"/>
  <c r="I444" i="91"/>
  <c r="AF37" i="72"/>
  <c r="I417" i="91"/>
  <c r="L428" i="91"/>
  <c r="K428" i="91" s="1"/>
  <c r="L315" i="91"/>
  <c r="I428" i="91"/>
  <c r="L427" i="91"/>
  <c r="K427" i="91" s="1"/>
  <c r="L314" i="91"/>
  <c r="K314" i="91" s="1"/>
  <c r="I427" i="91"/>
  <c r="L426" i="91"/>
  <c r="K426" i="91" s="1"/>
  <c r="M426" i="91" s="1"/>
  <c r="L313" i="91"/>
  <c r="K313" i="91" s="1"/>
  <c r="I426" i="91"/>
  <c r="L425" i="91"/>
  <c r="K425" i="91" s="1"/>
  <c r="L312" i="91"/>
  <c r="K312" i="91" s="1"/>
  <c r="I425" i="91"/>
  <c r="AF44" i="72"/>
  <c r="I424" i="91"/>
  <c r="AF43" i="72"/>
  <c r="I423" i="91"/>
  <c r="L422" i="91"/>
  <c r="K422" i="91" s="1"/>
  <c r="L309" i="91"/>
  <c r="K309" i="91" s="1"/>
  <c r="I422" i="91"/>
  <c r="AF41" i="72"/>
  <c r="I421" i="91"/>
  <c r="AF40" i="72"/>
  <c r="I420" i="91"/>
  <c r="AF39" i="72"/>
  <c r="I419" i="91"/>
  <c r="AF25" i="72"/>
  <c r="I416" i="91"/>
  <c r="L418" i="91"/>
  <c r="K418" i="91" s="1"/>
  <c r="L305" i="91"/>
  <c r="I418" i="91"/>
  <c r="AC37" i="72"/>
  <c r="I403" i="91"/>
  <c r="I414" i="91"/>
  <c r="AC48" i="72"/>
  <c r="L413" i="91"/>
  <c r="K413" i="91" s="1"/>
  <c r="M413" i="91" s="1"/>
  <c r="L278" i="91"/>
  <c r="I413" i="91"/>
  <c r="I412" i="91"/>
  <c r="AC46" i="72"/>
  <c r="L411" i="91"/>
  <c r="K411" i="91" s="1"/>
  <c r="L276" i="91"/>
  <c r="K276" i="91" s="1"/>
  <c r="I411" i="91"/>
  <c r="AC44" i="72"/>
  <c r="I410" i="91"/>
  <c r="I409" i="91"/>
  <c r="L409" i="91"/>
  <c r="K409" i="91" s="1"/>
  <c r="L274" i="91"/>
  <c r="K274" i="91" s="1"/>
  <c r="AC42" i="72"/>
  <c r="I408" i="91"/>
  <c r="AC41" i="72"/>
  <c r="I407" i="91"/>
  <c r="AC40" i="72"/>
  <c r="I406" i="91"/>
  <c r="L405" i="91"/>
  <c r="K405" i="91" s="1"/>
  <c r="L270" i="91"/>
  <c r="I405" i="91"/>
  <c r="AC25" i="72"/>
  <c r="I402" i="91"/>
  <c r="AC38" i="72"/>
  <c r="I404" i="91"/>
  <c r="Z37" i="72"/>
  <c r="I389" i="91"/>
  <c r="I400" i="91"/>
  <c r="Z48" i="72"/>
  <c r="L399" i="91"/>
  <c r="K399" i="91" s="1"/>
  <c r="L242" i="91"/>
  <c r="I399" i="91"/>
  <c r="I398" i="91"/>
  <c r="Z46" i="72"/>
  <c r="L397" i="91"/>
  <c r="K397" i="91" s="1"/>
  <c r="L240" i="91"/>
  <c r="K240" i="91" s="1"/>
  <c r="I397" i="91"/>
  <c r="L396" i="91"/>
  <c r="K396" i="91" s="1"/>
  <c r="L239" i="91"/>
  <c r="K239" i="91" s="1"/>
  <c r="I396" i="91"/>
  <c r="Z43" i="72"/>
  <c r="I395" i="91"/>
  <c r="Z42" i="72"/>
  <c r="I394" i="91"/>
  <c r="Z41" i="72"/>
  <c r="I393" i="91"/>
  <c r="L392" i="91"/>
  <c r="K392" i="91" s="1"/>
  <c r="L235" i="91"/>
  <c r="K235" i="91" s="1"/>
  <c r="I392" i="91"/>
  <c r="Z39" i="72"/>
  <c r="I391" i="91"/>
  <c r="Z25" i="72"/>
  <c r="I388" i="91"/>
  <c r="Z38" i="72"/>
  <c r="I390" i="91"/>
  <c r="L196" i="91"/>
  <c r="K196" i="91" s="1"/>
  <c r="L24" i="91"/>
  <c r="K24" i="91" s="1"/>
  <c r="L375" i="91"/>
  <c r="K375" i="91" s="1"/>
  <c r="AI26" i="72"/>
  <c r="AH37" i="72" s="1"/>
  <c r="I375" i="91"/>
  <c r="AI24" i="72"/>
  <c r="H442" i="91" s="1"/>
  <c r="I386" i="91"/>
  <c r="W48" i="72"/>
  <c r="I385" i="91"/>
  <c r="W47" i="72"/>
  <c r="L384" i="91"/>
  <c r="K384" i="91" s="1"/>
  <c r="L205" i="91"/>
  <c r="K205" i="91" s="1"/>
  <c r="I384" i="91"/>
  <c r="AI22" i="72"/>
  <c r="H440" i="91" s="1"/>
  <c r="L383" i="91"/>
  <c r="K383" i="91" s="1"/>
  <c r="L204" i="91"/>
  <c r="K204" i="91" s="1"/>
  <c r="I383" i="91"/>
  <c r="AI21" i="72"/>
  <c r="AI20" i="72"/>
  <c r="H438" i="91" s="1"/>
  <c r="W44" i="72"/>
  <c r="I382" i="91"/>
  <c r="W43" i="72"/>
  <c r="I381" i="91"/>
  <c r="AI19" i="72"/>
  <c r="H437" i="91" s="1"/>
  <c r="W42" i="72"/>
  <c r="I380" i="91"/>
  <c r="AI18" i="72"/>
  <c r="H436" i="91" s="1"/>
  <c r="I379" i="91"/>
  <c r="L379" i="91"/>
  <c r="K379" i="91" s="1"/>
  <c r="L200" i="91"/>
  <c r="K200" i="91" s="1"/>
  <c r="AI17" i="72"/>
  <c r="AI16" i="72"/>
  <c r="H434" i="91" s="1"/>
  <c r="W40" i="72"/>
  <c r="I378" i="91"/>
  <c r="AI15" i="72"/>
  <c r="H433" i="91" s="1"/>
  <c r="W39" i="72"/>
  <c r="I377" i="91"/>
  <c r="V49" i="72"/>
  <c r="I387" i="91" s="1"/>
  <c r="L374" i="91"/>
  <c r="K374" i="91" s="1"/>
  <c r="L184" i="91"/>
  <c r="K184" i="91" s="1"/>
  <c r="L30" i="91"/>
  <c r="K30" i="91" s="1"/>
  <c r="W38" i="72"/>
  <c r="I376" i="91"/>
  <c r="I374" i="91"/>
  <c r="H387" i="91"/>
  <c r="AI14" i="72"/>
  <c r="I337" i="91"/>
  <c r="AO19" i="89"/>
  <c r="L359" i="91" s="1"/>
  <c r="K359" i="91" s="1"/>
  <c r="M359" i="91" s="1"/>
  <c r="I359" i="91"/>
  <c r="AO21" i="89"/>
  <c r="I361" i="91"/>
  <c r="I358" i="91"/>
  <c r="AO20" i="89"/>
  <c r="I360" i="91"/>
  <c r="AL19" i="89"/>
  <c r="I354" i="91"/>
  <c r="AL21" i="89"/>
  <c r="I356" i="91"/>
  <c r="AL16" i="89"/>
  <c r="I353" i="91"/>
  <c r="AL20" i="89"/>
  <c r="I355" i="91"/>
  <c r="AI19" i="89"/>
  <c r="I349" i="91"/>
  <c r="AI21" i="89"/>
  <c r="I351" i="91"/>
  <c r="AI20" i="89"/>
  <c r="I350" i="91"/>
  <c r="AI16" i="89"/>
  <c r="I348" i="91"/>
  <c r="AF19" i="89"/>
  <c r="I344" i="91"/>
  <c r="AF21" i="89"/>
  <c r="I346" i="91"/>
  <c r="AF20" i="89"/>
  <c r="I345" i="91"/>
  <c r="AF16" i="89"/>
  <c r="I343" i="91"/>
  <c r="AC19" i="89"/>
  <c r="I339" i="91"/>
  <c r="AC21" i="89"/>
  <c r="I341" i="91"/>
  <c r="I338" i="91"/>
  <c r="AC20" i="89"/>
  <c r="I340" i="91"/>
  <c r="L337" i="91"/>
  <c r="K337" i="91" s="1"/>
  <c r="I38" i="91"/>
  <c r="H38" i="91" s="1"/>
  <c r="I20" i="91"/>
  <c r="H20" i="91" s="1"/>
  <c r="AR23" i="89"/>
  <c r="I373" i="91"/>
  <c r="I372" i="91"/>
  <c r="AR18" i="89"/>
  <c r="L367" i="91" s="1"/>
  <c r="K367" i="91" s="1"/>
  <c r="I367" i="91"/>
  <c r="W19" i="89"/>
  <c r="I329" i="91"/>
  <c r="AR17" i="89"/>
  <c r="I366" i="91"/>
  <c r="AR15" i="89"/>
  <c r="I364" i="91"/>
  <c r="W21" i="89"/>
  <c r="I331" i="91"/>
  <c r="W16" i="89"/>
  <c r="I328" i="91"/>
  <c r="AR14" i="89"/>
  <c r="I363" i="91"/>
  <c r="W20" i="89"/>
  <c r="I330" i="91"/>
  <c r="AF25" i="73"/>
  <c r="Z22" i="90"/>
  <c r="Y27" i="90" s="1"/>
  <c r="AO16" i="89"/>
  <c r="AC16" i="89"/>
  <c r="AI23" i="72"/>
  <c r="H441" i="91" s="1"/>
  <c r="Z37" i="73"/>
  <c r="AO35" i="73"/>
  <c r="AO27" i="73"/>
  <c r="V22" i="90"/>
  <c r="M850" i="91" l="1"/>
  <c r="M847" i="91"/>
  <c r="M843" i="91"/>
  <c r="I276" i="91"/>
  <c r="H276" i="91" s="1"/>
  <c r="M820" i="91"/>
  <c r="M814" i="91"/>
  <c r="M886" i="91"/>
  <c r="L860" i="91"/>
  <c r="K860" i="91" s="1"/>
  <c r="M860" i="91" s="1"/>
  <c r="M776" i="91"/>
  <c r="M768" i="91"/>
  <c r="M764" i="91"/>
  <c r="M586" i="91"/>
  <c r="M713" i="91"/>
  <c r="M711" i="91"/>
  <c r="M705" i="91"/>
  <c r="M685" i="91"/>
  <c r="M673" i="91"/>
  <c r="M667" i="91"/>
  <c r="M560" i="91"/>
  <c r="M778" i="91"/>
  <c r="M774" i="91"/>
  <c r="M770" i="91"/>
  <c r="M765" i="91"/>
  <c r="M694" i="91"/>
  <c r="M680" i="91"/>
  <c r="M678" i="91"/>
  <c r="M676" i="91"/>
  <c r="M674" i="91"/>
  <c r="M672" i="91"/>
  <c r="M670" i="91"/>
  <c r="M668" i="91"/>
  <c r="M666" i="91"/>
  <c r="M664" i="91"/>
  <c r="M596" i="91"/>
  <c r="M772" i="91"/>
  <c r="M689" i="91"/>
  <c r="M677" i="91"/>
  <c r="M654" i="91"/>
  <c r="M396" i="91"/>
  <c r="M427" i="91"/>
  <c r="M418" i="91"/>
  <c r="M379" i="91"/>
  <c r="H332" i="91"/>
  <c r="V22" i="89"/>
  <c r="I323" i="91"/>
  <c r="H323" i="91" s="1"/>
  <c r="L909" i="91"/>
  <c r="K909" i="91" s="1"/>
  <c r="M909" i="91" s="1"/>
  <c r="M911" i="91"/>
  <c r="L912" i="91"/>
  <c r="K912" i="91" s="1"/>
  <c r="M912" i="91" s="1"/>
  <c r="I326" i="91"/>
  <c r="I317" i="91"/>
  <c r="H317" i="91" s="1"/>
  <c r="I324" i="91"/>
  <c r="H324" i="91" s="1"/>
  <c r="L910" i="91"/>
  <c r="K910" i="91" s="1"/>
  <c r="M910" i="91" s="1"/>
  <c r="M908" i="91"/>
  <c r="H326" i="91"/>
  <c r="H907" i="91"/>
  <c r="L904" i="91"/>
  <c r="K904" i="91" s="1"/>
  <c r="M904" i="91" s="1"/>
  <c r="L323" i="91"/>
  <c r="L906" i="91"/>
  <c r="K906" i="91" s="1"/>
  <c r="M906" i="91" s="1"/>
  <c r="L325" i="91"/>
  <c r="I907" i="91"/>
  <c r="L903" i="91"/>
  <c r="K903" i="91" s="1"/>
  <c r="M903" i="91" s="1"/>
  <c r="L320" i="91"/>
  <c r="L905" i="91"/>
  <c r="K905" i="91" s="1"/>
  <c r="M905" i="91" s="1"/>
  <c r="L324" i="91"/>
  <c r="AN41" i="73"/>
  <c r="AO41" i="73" s="1"/>
  <c r="L894" i="91" s="1"/>
  <c r="K894" i="91" s="1"/>
  <c r="I314" i="91"/>
  <c r="H314" i="91" s="1"/>
  <c r="AN39" i="73"/>
  <c r="AO39" i="73" s="1"/>
  <c r="L892" i="91" s="1"/>
  <c r="K892" i="91" s="1"/>
  <c r="M851" i="91"/>
  <c r="M848" i="91"/>
  <c r="M844" i="91"/>
  <c r="AN44" i="73"/>
  <c r="I897" i="91" s="1"/>
  <c r="M813" i="91"/>
  <c r="AN38" i="73"/>
  <c r="AO38" i="73" s="1"/>
  <c r="L891" i="91" s="1"/>
  <c r="K891" i="91" s="1"/>
  <c r="M808" i="91"/>
  <c r="M804" i="91"/>
  <c r="M882" i="91"/>
  <c r="AK49" i="73"/>
  <c r="AL49" i="73" s="1"/>
  <c r="L866" i="91" s="1"/>
  <c r="K866" i="91" s="1"/>
  <c r="L854" i="91"/>
  <c r="K854" i="91" s="1"/>
  <c r="M854" i="91" s="1"/>
  <c r="I304" i="91"/>
  <c r="H304" i="91" s="1"/>
  <c r="I315" i="91"/>
  <c r="H315" i="91" s="1"/>
  <c r="L865" i="91"/>
  <c r="K865" i="91" s="1"/>
  <c r="M865" i="91" s="1"/>
  <c r="L863" i="91"/>
  <c r="K863" i="91" s="1"/>
  <c r="M863" i="91" s="1"/>
  <c r="I313" i="91"/>
  <c r="H313" i="91" s="1"/>
  <c r="M313" i="91" s="1"/>
  <c r="I312" i="91"/>
  <c r="H312" i="91" s="1"/>
  <c r="M312" i="91" s="1"/>
  <c r="L862" i="91"/>
  <c r="K862" i="91" s="1"/>
  <c r="M862" i="91" s="1"/>
  <c r="I311" i="91"/>
  <c r="H311" i="91" s="1"/>
  <c r="L861" i="91"/>
  <c r="K861" i="91" s="1"/>
  <c r="M861" i="91" s="1"/>
  <c r="AN25" i="73"/>
  <c r="I878" i="91" s="1"/>
  <c r="L859" i="91"/>
  <c r="K859" i="91" s="1"/>
  <c r="M859" i="91" s="1"/>
  <c r="I309" i="91"/>
  <c r="H309" i="91" s="1"/>
  <c r="L858" i="91"/>
  <c r="K858" i="91" s="1"/>
  <c r="M858" i="91" s="1"/>
  <c r="I308" i="91"/>
  <c r="H308" i="91" s="1"/>
  <c r="I307" i="91"/>
  <c r="H307" i="91" s="1"/>
  <c r="L857" i="91"/>
  <c r="K857" i="91" s="1"/>
  <c r="M857" i="91" s="1"/>
  <c r="L856" i="91"/>
  <c r="K856" i="91" s="1"/>
  <c r="M856" i="91" s="1"/>
  <c r="I306" i="91"/>
  <c r="H306" i="91" s="1"/>
  <c r="L853" i="91"/>
  <c r="K853" i="91" s="1"/>
  <c r="M853" i="91" s="1"/>
  <c r="I292" i="91"/>
  <c r="H292" i="91" s="1"/>
  <c r="H866" i="91"/>
  <c r="L855" i="91"/>
  <c r="K855" i="91" s="1"/>
  <c r="M855" i="91" s="1"/>
  <c r="I305" i="91"/>
  <c r="H305" i="91" s="1"/>
  <c r="M846" i="91"/>
  <c r="M840" i="91"/>
  <c r="M842" i="91"/>
  <c r="AH49" i="73"/>
  <c r="I852" i="91" s="1"/>
  <c r="H852" i="91"/>
  <c r="L839" i="91"/>
  <c r="K839" i="91" s="1"/>
  <c r="M839" i="91" s="1"/>
  <c r="AN46" i="73"/>
  <c r="I899" i="91" s="1"/>
  <c r="M887" i="91"/>
  <c r="AE49" i="73"/>
  <c r="I838" i="91" s="1"/>
  <c r="L826" i="91"/>
  <c r="K826" i="91" s="1"/>
  <c r="M826" i="91" s="1"/>
  <c r="I268" i="91"/>
  <c r="H268" i="91" s="1"/>
  <c r="L837" i="91"/>
  <c r="K837" i="91" s="1"/>
  <c r="M837" i="91" s="1"/>
  <c r="I279" i="91"/>
  <c r="H279" i="91" s="1"/>
  <c r="L836" i="91"/>
  <c r="K836" i="91" s="1"/>
  <c r="M836" i="91" s="1"/>
  <c r="I278" i="91"/>
  <c r="H278" i="91" s="1"/>
  <c r="L835" i="91"/>
  <c r="K835" i="91" s="1"/>
  <c r="M835" i="91" s="1"/>
  <c r="I277" i="91"/>
  <c r="H277" i="91" s="1"/>
  <c r="I275" i="91"/>
  <c r="H275" i="91" s="1"/>
  <c r="L833" i="91"/>
  <c r="K833" i="91" s="1"/>
  <c r="M833" i="91" s="1"/>
  <c r="L832" i="91"/>
  <c r="K832" i="91" s="1"/>
  <c r="M832" i="91" s="1"/>
  <c r="I274" i="91"/>
  <c r="H274" i="91" s="1"/>
  <c r="L831" i="91"/>
  <c r="K831" i="91" s="1"/>
  <c r="M831" i="91" s="1"/>
  <c r="I273" i="91"/>
  <c r="H273" i="91" s="1"/>
  <c r="I272" i="91"/>
  <c r="H272" i="91" s="1"/>
  <c r="L830" i="91"/>
  <c r="K830" i="91" s="1"/>
  <c r="M830" i="91" s="1"/>
  <c r="I271" i="91"/>
  <c r="H271" i="91" s="1"/>
  <c r="L829" i="91"/>
  <c r="K829" i="91" s="1"/>
  <c r="M829" i="91" s="1"/>
  <c r="L828" i="91"/>
  <c r="K828" i="91" s="1"/>
  <c r="M828" i="91" s="1"/>
  <c r="I270" i="91"/>
  <c r="H270" i="91" s="1"/>
  <c r="I269" i="91"/>
  <c r="H269" i="91" s="1"/>
  <c r="L827" i="91"/>
  <c r="K827" i="91" s="1"/>
  <c r="M827" i="91" s="1"/>
  <c r="I256" i="91"/>
  <c r="H256" i="91" s="1"/>
  <c r="L825" i="91"/>
  <c r="K825" i="91" s="1"/>
  <c r="M825" i="91" s="1"/>
  <c r="H838" i="91"/>
  <c r="M818" i="91"/>
  <c r="M817" i="91"/>
  <c r="M816" i="91"/>
  <c r="M812" i="91"/>
  <c r="H824" i="91"/>
  <c r="L811" i="91"/>
  <c r="K811" i="91" s="1"/>
  <c r="M811" i="91" s="1"/>
  <c r="AB49" i="73"/>
  <c r="AC49" i="73" s="1"/>
  <c r="L824" i="91" s="1"/>
  <c r="K824" i="91" s="1"/>
  <c r="H901" i="91"/>
  <c r="AN48" i="73"/>
  <c r="I901" i="91" s="1"/>
  <c r="H898" i="91"/>
  <c r="AN40" i="73"/>
  <c r="AO40" i="73" s="1"/>
  <c r="L893" i="91" s="1"/>
  <c r="K893" i="91" s="1"/>
  <c r="M800" i="91"/>
  <c r="L798" i="91"/>
  <c r="K798" i="91" s="1"/>
  <c r="M798" i="91" s="1"/>
  <c r="I232" i="91"/>
  <c r="H232" i="91" s="1"/>
  <c r="Y49" i="73"/>
  <c r="I810" i="91" s="1"/>
  <c r="H810" i="91"/>
  <c r="L809" i="91"/>
  <c r="K809" i="91" s="1"/>
  <c r="M809" i="91" s="1"/>
  <c r="I243" i="91"/>
  <c r="H243" i="91" s="1"/>
  <c r="L807" i="91"/>
  <c r="K807" i="91" s="1"/>
  <c r="M807" i="91" s="1"/>
  <c r="I241" i="91"/>
  <c r="H241" i="91" s="1"/>
  <c r="I240" i="91"/>
  <c r="H240" i="91" s="1"/>
  <c r="L806" i="91"/>
  <c r="K806" i="91" s="1"/>
  <c r="M806" i="91" s="1"/>
  <c r="M873" i="91"/>
  <c r="I239" i="91"/>
  <c r="H239" i="91" s="1"/>
  <c r="L805" i="91"/>
  <c r="K805" i="91" s="1"/>
  <c r="M805" i="91" s="1"/>
  <c r="L803" i="91"/>
  <c r="K803" i="91" s="1"/>
  <c r="M803" i="91" s="1"/>
  <c r="I237" i="91"/>
  <c r="H237" i="91" s="1"/>
  <c r="L802" i="91"/>
  <c r="K802" i="91" s="1"/>
  <c r="M802" i="91" s="1"/>
  <c r="I236" i="91"/>
  <c r="H236" i="91" s="1"/>
  <c r="H878" i="91"/>
  <c r="L801" i="91"/>
  <c r="K801" i="91" s="1"/>
  <c r="M801" i="91" s="1"/>
  <c r="I235" i="91"/>
  <c r="H235" i="91" s="1"/>
  <c r="M235" i="91" s="1"/>
  <c r="I233" i="91"/>
  <c r="H233" i="91" s="1"/>
  <c r="L799" i="91"/>
  <c r="K799" i="91" s="1"/>
  <c r="M799" i="91" s="1"/>
  <c r="M797" i="91"/>
  <c r="AN47" i="73"/>
  <c r="AO47" i="73" s="1"/>
  <c r="L900" i="91" s="1"/>
  <c r="K900" i="91" s="1"/>
  <c r="L888" i="91"/>
  <c r="K888" i="91" s="1"/>
  <c r="M888" i="91" s="1"/>
  <c r="H900" i="91"/>
  <c r="H899" i="91"/>
  <c r="H796" i="91"/>
  <c r="H897" i="91"/>
  <c r="H896" i="91"/>
  <c r="M884" i="91"/>
  <c r="L883" i="91"/>
  <c r="K883" i="91" s="1"/>
  <c r="M883" i="91" s="1"/>
  <c r="AN42" i="73"/>
  <c r="H890" i="91"/>
  <c r="H892" i="91"/>
  <c r="AN37" i="73"/>
  <c r="AO37" i="73" s="1"/>
  <c r="L890" i="91" s="1"/>
  <c r="K890" i="91" s="1"/>
  <c r="L880" i="91"/>
  <c r="K880" i="91" s="1"/>
  <c r="M880" i="91" s="1"/>
  <c r="L879" i="91"/>
  <c r="K879" i="91" s="1"/>
  <c r="M879" i="91" s="1"/>
  <c r="L784" i="91"/>
  <c r="K784" i="91" s="1"/>
  <c r="M784" i="91" s="1"/>
  <c r="I196" i="91"/>
  <c r="H196" i="91" s="1"/>
  <c r="M877" i="91"/>
  <c r="I207" i="91"/>
  <c r="H207" i="91" s="1"/>
  <c r="L795" i="91"/>
  <c r="K795" i="91" s="1"/>
  <c r="M795" i="91" s="1"/>
  <c r="I206" i="91"/>
  <c r="H206" i="91" s="1"/>
  <c r="L794" i="91"/>
  <c r="K794" i="91" s="1"/>
  <c r="M794" i="91" s="1"/>
  <c r="L876" i="91"/>
  <c r="K876" i="91" s="1"/>
  <c r="M876" i="91" s="1"/>
  <c r="M875" i="91"/>
  <c r="I205" i="91"/>
  <c r="H205" i="91" s="1"/>
  <c r="L793" i="91"/>
  <c r="K793" i="91" s="1"/>
  <c r="M793" i="91" s="1"/>
  <c r="I204" i="91"/>
  <c r="H204" i="91" s="1"/>
  <c r="L792" i="91"/>
  <c r="K792" i="91" s="1"/>
  <c r="M792" i="91" s="1"/>
  <c r="L874" i="91"/>
  <c r="K874" i="91" s="1"/>
  <c r="M874" i="91" s="1"/>
  <c r="AN45" i="73"/>
  <c r="AO45" i="73" s="1"/>
  <c r="L898" i="91" s="1"/>
  <c r="K898" i="91" s="1"/>
  <c r="I203" i="91"/>
  <c r="H203" i="91" s="1"/>
  <c r="L791" i="91"/>
  <c r="K791" i="91" s="1"/>
  <c r="M791" i="91" s="1"/>
  <c r="AN43" i="73"/>
  <c r="AO43" i="73" s="1"/>
  <c r="L896" i="91" s="1"/>
  <c r="K896" i="91" s="1"/>
  <c r="L790" i="91"/>
  <c r="K790" i="91" s="1"/>
  <c r="M790" i="91" s="1"/>
  <c r="I202" i="91"/>
  <c r="H202" i="91" s="1"/>
  <c r="L872" i="91"/>
  <c r="K872" i="91" s="1"/>
  <c r="M872" i="91" s="1"/>
  <c r="M871" i="91"/>
  <c r="L789" i="91"/>
  <c r="K789" i="91" s="1"/>
  <c r="M789" i="91" s="1"/>
  <c r="I201" i="91"/>
  <c r="H201" i="91" s="1"/>
  <c r="L870" i="91"/>
  <c r="K870" i="91" s="1"/>
  <c r="M870" i="91" s="1"/>
  <c r="I894" i="91"/>
  <c r="H894" i="91"/>
  <c r="I200" i="91"/>
  <c r="H200" i="91" s="1"/>
  <c r="L788" i="91"/>
  <c r="K788" i="91" s="1"/>
  <c r="M788" i="91" s="1"/>
  <c r="I199" i="91"/>
  <c r="H199" i="91" s="1"/>
  <c r="L787" i="91"/>
  <c r="K787" i="91" s="1"/>
  <c r="M787" i="91" s="1"/>
  <c r="L869" i="91"/>
  <c r="K869" i="91" s="1"/>
  <c r="M869" i="91" s="1"/>
  <c r="H893" i="91"/>
  <c r="I198" i="91"/>
  <c r="H198" i="91" s="1"/>
  <c r="L786" i="91"/>
  <c r="K786" i="91" s="1"/>
  <c r="M786" i="91" s="1"/>
  <c r="V49" i="73"/>
  <c r="W49" i="73" s="1"/>
  <c r="L868" i="91"/>
  <c r="K868" i="91" s="1"/>
  <c r="M868" i="91" s="1"/>
  <c r="L783" i="91"/>
  <c r="K783" i="91" s="1"/>
  <c r="M783" i="91" s="1"/>
  <c r="I184" i="91"/>
  <c r="H184" i="91" s="1"/>
  <c r="I197" i="91"/>
  <c r="H197" i="91" s="1"/>
  <c r="L785" i="91"/>
  <c r="K785" i="91" s="1"/>
  <c r="M785" i="91" s="1"/>
  <c r="I891" i="91"/>
  <c r="M867" i="91"/>
  <c r="M759" i="91"/>
  <c r="M757" i="91"/>
  <c r="M755" i="91"/>
  <c r="M753" i="91"/>
  <c r="M751" i="91"/>
  <c r="M749" i="91"/>
  <c r="M747" i="91"/>
  <c r="M745" i="91"/>
  <c r="M743" i="91"/>
  <c r="M741" i="91"/>
  <c r="M739" i="91"/>
  <c r="M737" i="91"/>
  <c r="M735" i="91"/>
  <c r="M733" i="91"/>
  <c r="M731" i="91"/>
  <c r="M729" i="91"/>
  <c r="M727" i="91"/>
  <c r="M725" i="91"/>
  <c r="M723" i="91"/>
  <c r="M721" i="91"/>
  <c r="M719" i="91"/>
  <c r="M717" i="91"/>
  <c r="M715" i="91"/>
  <c r="M712" i="91"/>
  <c r="M710" i="91"/>
  <c r="M708" i="91"/>
  <c r="M706" i="91"/>
  <c r="M702" i="91"/>
  <c r="M700" i="91"/>
  <c r="M698" i="91"/>
  <c r="M696" i="91"/>
  <c r="M692" i="91"/>
  <c r="M690" i="91"/>
  <c r="M688" i="91"/>
  <c r="M686" i="91"/>
  <c r="M684" i="91"/>
  <c r="M682" i="91"/>
  <c r="M659" i="91"/>
  <c r="M657" i="91"/>
  <c r="M655" i="91"/>
  <c r="M653" i="91"/>
  <c r="M651" i="91"/>
  <c r="M647" i="91"/>
  <c r="M643" i="91"/>
  <c r="M641" i="91"/>
  <c r="M637" i="91"/>
  <c r="M635" i="91"/>
  <c r="M633" i="91"/>
  <c r="M631" i="91"/>
  <c r="M627" i="91"/>
  <c r="M625" i="91"/>
  <c r="M623" i="91"/>
  <c r="H662" i="91"/>
  <c r="M621" i="91"/>
  <c r="M611" i="91"/>
  <c r="M607" i="91"/>
  <c r="M605" i="91"/>
  <c r="M603" i="91"/>
  <c r="M601" i="91"/>
  <c r="M599" i="91"/>
  <c r="M597" i="91"/>
  <c r="M595" i="91"/>
  <c r="M593" i="91"/>
  <c r="M591" i="91"/>
  <c r="M589" i="91"/>
  <c r="M587" i="91"/>
  <c r="M583" i="91"/>
  <c r="M581" i="91"/>
  <c r="M579" i="91"/>
  <c r="M577" i="91"/>
  <c r="M574" i="91"/>
  <c r="M572" i="91"/>
  <c r="M570" i="91"/>
  <c r="M568" i="91"/>
  <c r="M566" i="91"/>
  <c r="M564" i="91"/>
  <c r="M562" i="91"/>
  <c r="V521" i="65"/>
  <c r="I613" i="91" s="1"/>
  <c r="M766" i="91"/>
  <c r="M697" i="91"/>
  <c r="M649" i="91"/>
  <c r="M612" i="91"/>
  <c r="M608" i="91"/>
  <c r="M606" i="91"/>
  <c r="M604" i="91"/>
  <c r="M602" i="91"/>
  <c r="M600" i="91"/>
  <c r="M598" i="91"/>
  <c r="M594" i="91"/>
  <c r="M592" i="91"/>
  <c r="M590" i="91"/>
  <c r="M588" i="91"/>
  <c r="M585" i="91"/>
  <c r="M584" i="91"/>
  <c r="M580" i="91"/>
  <c r="M575" i="91"/>
  <c r="M573" i="91"/>
  <c r="M571" i="91"/>
  <c r="M569" i="91"/>
  <c r="M567" i="91"/>
  <c r="M565" i="91"/>
  <c r="M563" i="91"/>
  <c r="M561" i="91"/>
  <c r="M558" i="91"/>
  <c r="M762" i="91"/>
  <c r="M556" i="91"/>
  <c r="H780" i="91"/>
  <c r="M555" i="91"/>
  <c r="M709" i="91"/>
  <c r="M704" i="91"/>
  <c r="M554" i="91"/>
  <c r="M663" i="91"/>
  <c r="V622" i="65"/>
  <c r="W622" i="65" s="1"/>
  <c r="L714" i="91" s="1"/>
  <c r="K714" i="91" s="1"/>
  <c r="M661" i="91"/>
  <c r="M650" i="91"/>
  <c r="M645" i="91"/>
  <c r="M639" i="91"/>
  <c r="M553" i="91"/>
  <c r="M628" i="91"/>
  <c r="M626" i="91"/>
  <c r="M624" i="91"/>
  <c r="M622" i="91"/>
  <c r="M620" i="91"/>
  <c r="M552" i="91"/>
  <c r="H618" i="91"/>
  <c r="H557" i="91"/>
  <c r="M614" i="91"/>
  <c r="M609" i="91"/>
  <c r="V464" i="65"/>
  <c r="W464" i="65" s="1"/>
  <c r="L551" i="91"/>
  <c r="K551" i="91" s="1"/>
  <c r="M551" i="91" s="1"/>
  <c r="V688" i="65"/>
  <c r="I780" i="91" s="1"/>
  <c r="L549" i="91"/>
  <c r="K549" i="91" s="1"/>
  <c r="M549" i="91" s="1"/>
  <c r="L548" i="91"/>
  <c r="K548" i="91" s="1"/>
  <c r="M548" i="91" s="1"/>
  <c r="V669" i="65"/>
  <c r="H761" i="91"/>
  <c r="L547" i="91"/>
  <c r="K547" i="91" s="1"/>
  <c r="M547" i="91" s="1"/>
  <c r="H714" i="91"/>
  <c r="V570" i="65"/>
  <c r="W570" i="65" s="1"/>
  <c r="L662" i="91" s="1"/>
  <c r="K662" i="91" s="1"/>
  <c r="M629" i="91"/>
  <c r="L546" i="91"/>
  <c r="K546" i="91" s="1"/>
  <c r="M546" i="91" s="1"/>
  <c r="W526" i="65"/>
  <c r="L618" i="91" s="1"/>
  <c r="K618" i="91" s="1"/>
  <c r="I618" i="91"/>
  <c r="L545" i="91"/>
  <c r="K545" i="91" s="1"/>
  <c r="M545" i="91" s="1"/>
  <c r="M578" i="91"/>
  <c r="L544" i="91"/>
  <c r="K544" i="91" s="1"/>
  <c r="M544" i="91" s="1"/>
  <c r="H550" i="91"/>
  <c r="H613" i="91"/>
  <c r="V238" i="65"/>
  <c r="M494" i="91"/>
  <c r="M488" i="91"/>
  <c r="M20" i="91"/>
  <c r="M543" i="91"/>
  <c r="M508" i="91"/>
  <c r="M502" i="91"/>
  <c r="H512" i="91"/>
  <c r="L483" i="91"/>
  <c r="K483" i="91" s="1"/>
  <c r="M483" i="91" s="1"/>
  <c r="I140" i="91"/>
  <c r="H140" i="91" s="1"/>
  <c r="L511" i="91"/>
  <c r="K511" i="91" s="1"/>
  <c r="M511" i="91" s="1"/>
  <c r="I168" i="91"/>
  <c r="H168" i="91" s="1"/>
  <c r="M510" i="91"/>
  <c r="I166" i="91"/>
  <c r="H166" i="91" s="1"/>
  <c r="L509" i="91"/>
  <c r="K509" i="91" s="1"/>
  <c r="M509" i="91" s="1"/>
  <c r="L507" i="91"/>
  <c r="K507" i="91" s="1"/>
  <c r="M507" i="91" s="1"/>
  <c r="I164" i="91"/>
  <c r="H164" i="91" s="1"/>
  <c r="L506" i="91"/>
  <c r="K506" i="91" s="1"/>
  <c r="M506" i="91" s="1"/>
  <c r="I163" i="91"/>
  <c r="H163" i="91" s="1"/>
  <c r="I162" i="91"/>
  <c r="H162" i="91" s="1"/>
  <c r="L505" i="91"/>
  <c r="K505" i="91" s="1"/>
  <c r="M505" i="91" s="1"/>
  <c r="M504" i="91"/>
  <c r="L503" i="91"/>
  <c r="K503" i="91" s="1"/>
  <c r="M503" i="91" s="1"/>
  <c r="I160" i="91"/>
  <c r="H160" i="91" s="1"/>
  <c r="I158" i="91"/>
  <c r="H158" i="91" s="1"/>
  <c r="L501" i="91"/>
  <c r="K501" i="91" s="1"/>
  <c r="M501" i="91" s="1"/>
  <c r="I157" i="91"/>
  <c r="H157" i="91" s="1"/>
  <c r="L500" i="91"/>
  <c r="K500" i="91" s="1"/>
  <c r="M500" i="91" s="1"/>
  <c r="L499" i="91"/>
  <c r="K499" i="91" s="1"/>
  <c r="M499" i="91" s="1"/>
  <c r="I156" i="91"/>
  <c r="H156" i="91" s="1"/>
  <c r="L498" i="91"/>
  <c r="K498" i="91" s="1"/>
  <c r="M498" i="91" s="1"/>
  <c r="I155" i="91"/>
  <c r="H155" i="91" s="1"/>
  <c r="I154" i="91"/>
  <c r="H154" i="91" s="1"/>
  <c r="L497" i="91"/>
  <c r="K497" i="91" s="1"/>
  <c r="M497" i="91" s="1"/>
  <c r="I153" i="91"/>
  <c r="H153" i="91" s="1"/>
  <c r="L496" i="91"/>
  <c r="K496" i="91" s="1"/>
  <c r="M496" i="91" s="1"/>
  <c r="L495" i="91"/>
  <c r="K495" i="91" s="1"/>
  <c r="M495" i="91" s="1"/>
  <c r="I152" i="91"/>
  <c r="H152" i="91" s="1"/>
  <c r="I150" i="91"/>
  <c r="H150" i="91" s="1"/>
  <c r="L493" i="91"/>
  <c r="K493" i="91" s="1"/>
  <c r="M493" i="91" s="1"/>
  <c r="I149" i="91"/>
  <c r="H149" i="91" s="1"/>
  <c r="L492" i="91"/>
  <c r="K492" i="91" s="1"/>
  <c r="M492" i="91" s="1"/>
  <c r="L491" i="91"/>
  <c r="K491" i="91" s="1"/>
  <c r="M491" i="91" s="1"/>
  <c r="I148" i="91"/>
  <c r="H148" i="91" s="1"/>
  <c r="L490" i="91"/>
  <c r="K490" i="91" s="1"/>
  <c r="M490" i="91" s="1"/>
  <c r="I147" i="91"/>
  <c r="H147" i="91" s="1"/>
  <c r="I146" i="91"/>
  <c r="H146" i="91" s="1"/>
  <c r="L489" i="91"/>
  <c r="K489" i="91" s="1"/>
  <c r="M489" i="91" s="1"/>
  <c r="L487" i="91"/>
  <c r="K487" i="91" s="1"/>
  <c r="M487" i="91" s="1"/>
  <c r="I144" i="91"/>
  <c r="H144" i="91" s="1"/>
  <c r="L486" i="91"/>
  <c r="K486" i="91" s="1"/>
  <c r="M486" i="91" s="1"/>
  <c r="I143" i="91"/>
  <c r="H143" i="91" s="1"/>
  <c r="I142" i="91"/>
  <c r="H142" i="91" s="1"/>
  <c r="L485" i="91"/>
  <c r="K485" i="91" s="1"/>
  <c r="M485" i="91" s="1"/>
  <c r="M484" i="91"/>
  <c r="Z102" i="87"/>
  <c r="M482" i="91"/>
  <c r="L140" i="91"/>
  <c r="L81" i="91"/>
  <c r="L452" i="91"/>
  <c r="K452" i="91" s="1"/>
  <c r="M452" i="91" s="1"/>
  <c r="L26" i="91"/>
  <c r="K26" i="91" s="1"/>
  <c r="L480" i="91"/>
  <c r="K480" i="91" s="1"/>
  <c r="M480" i="91" s="1"/>
  <c r="L168" i="91"/>
  <c r="L479" i="91"/>
  <c r="K479" i="91" s="1"/>
  <c r="M479" i="91" s="1"/>
  <c r="L167" i="91"/>
  <c r="L478" i="91"/>
  <c r="K478" i="91" s="1"/>
  <c r="M478" i="91" s="1"/>
  <c r="L166" i="91"/>
  <c r="L165" i="91"/>
  <c r="L477" i="91"/>
  <c r="K477" i="91" s="1"/>
  <c r="M477" i="91" s="1"/>
  <c r="L476" i="91"/>
  <c r="K476" i="91" s="1"/>
  <c r="M476" i="91" s="1"/>
  <c r="L164" i="91"/>
  <c r="L163" i="91"/>
  <c r="L475" i="91"/>
  <c r="K475" i="91" s="1"/>
  <c r="M475" i="91" s="1"/>
  <c r="L474" i="91"/>
  <c r="K474" i="91" s="1"/>
  <c r="M474" i="91" s="1"/>
  <c r="L162" i="91"/>
  <c r="L161" i="91"/>
  <c r="L473" i="91"/>
  <c r="K473" i="91" s="1"/>
  <c r="M473" i="91" s="1"/>
  <c r="L472" i="91"/>
  <c r="K472" i="91" s="1"/>
  <c r="M472" i="91" s="1"/>
  <c r="L160" i="91"/>
  <c r="L159" i="91"/>
  <c r="L471" i="91"/>
  <c r="K471" i="91" s="1"/>
  <c r="M471" i="91" s="1"/>
  <c r="L470" i="91"/>
  <c r="K470" i="91" s="1"/>
  <c r="M470" i="91" s="1"/>
  <c r="L158" i="91"/>
  <c r="L157" i="91"/>
  <c r="L469" i="91"/>
  <c r="K469" i="91" s="1"/>
  <c r="M469" i="91" s="1"/>
  <c r="L468" i="91"/>
  <c r="K468" i="91" s="1"/>
  <c r="M468" i="91" s="1"/>
  <c r="L156" i="91"/>
  <c r="L155" i="91"/>
  <c r="L467" i="91"/>
  <c r="K467" i="91" s="1"/>
  <c r="M467" i="91" s="1"/>
  <c r="L466" i="91"/>
  <c r="K466" i="91" s="1"/>
  <c r="M466" i="91" s="1"/>
  <c r="L154" i="91"/>
  <c r="L153" i="91"/>
  <c r="L465" i="91"/>
  <c r="K465" i="91" s="1"/>
  <c r="M465" i="91" s="1"/>
  <c r="L464" i="91"/>
  <c r="K464" i="91" s="1"/>
  <c r="M464" i="91" s="1"/>
  <c r="L152" i="91"/>
  <c r="L151" i="91"/>
  <c r="L463" i="91"/>
  <c r="K463" i="91" s="1"/>
  <c r="M463" i="91" s="1"/>
  <c r="L462" i="91"/>
  <c r="K462" i="91" s="1"/>
  <c r="M462" i="91" s="1"/>
  <c r="L150" i="91"/>
  <c r="L149" i="91"/>
  <c r="L461" i="91"/>
  <c r="K461" i="91" s="1"/>
  <c r="M461" i="91" s="1"/>
  <c r="L460" i="91"/>
  <c r="K460" i="91" s="1"/>
  <c r="M460" i="91" s="1"/>
  <c r="L148" i="91"/>
  <c r="L147" i="91"/>
  <c r="L459" i="91"/>
  <c r="K459" i="91" s="1"/>
  <c r="M459" i="91" s="1"/>
  <c r="L458" i="91"/>
  <c r="K458" i="91" s="1"/>
  <c r="M458" i="91" s="1"/>
  <c r="L146" i="91"/>
  <c r="L145" i="91"/>
  <c r="L457" i="91"/>
  <c r="K457" i="91" s="1"/>
  <c r="M457" i="91" s="1"/>
  <c r="L456" i="91"/>
  <c r="K456" i="91" s="1"/>
  <c r="M456" i="91" s="1"/>
  <c r="L144" i="91"/>
  <c r="L143" i="91"/>
  <c r="L455" i="91"/>
  <c r="K455" i="91" s="1"/>
  <c r="M455" i="91" s="1"/>
  <c r="L454" i="91"/>
  <c r="K454" i="91" s="1"/>
  <c r="M454" i="91" s="1"/>
  <c r="L142" i="91"/>
  <c r="L451" i="91"/>
  <c r="K451" i="91" s="1"/>
  <c r="M451" i="91" s="1"/>
  <c r="L111" i="91"/>
  <c r="L80" i="91"/>
  <c r="L32" i="91"/>
  <c r="K32" i="91" s="1"/>
  <c r="V102" i="87"/>
  <c r="I481" i="91" s="1"/>
  <c r="H481" i="91"/>
  <c r="L453" i="91"/>
  <c r="K453" i="91" s="1"/>
  <c r="M453" i="91" s="1"/>
  <c r="L141" i="91"/>
  <c r="M448" i="91"/>
  <c r="M444" i="91"/>
  <c r="M450" i="91"/>
  <c r="L449" i="91"/>
  <c r="K449" i="91" s="1"/>
  <c r="M449" i="91" s="1"/>
  <c r="I72" i="91"/>
  <c r="H72" i="91" s="1"/>
  <c r="L447" i="91"/>
  <c r="K447" i="91" s="1"/>
  <c r="M447" i="91" s="1"/>
  <c r="I79" i="91"/>
  <c r="H79" i="91" s="1"/>
  <c r="K75" i="91"/>
  <c r="M75" i="91" s="1"/>
  <c r="M446" i="91"/>
  <c r="L72" i="91"/>
  <c r="I77" i="91"/>
  <c r="H77" i="91" s="1"/>
  <c r="L445" i="91"/>
  <c r="K445" i="91" s="1"/>
  <c r="M445" i="91" s="1"/>
  <c r="K69" i="91"/>
  <c r="M69" i="91" s="1"/>
  <c r="M425" i="91"/>
  <c r="M422" i="91"/>
  <c r="M411" i="91"/>
  <c r="M399" i="91"/>
  <c r="M383" i="91"/>
  <c r="M428" i="91"/>
  <c r="H429" i="91"/>
  <c r="L29" i="91"/>
  <c r="K29" i="91" s="1"/>
  <c r="L417" i="91"/>
  <c r="K417" i="91" s="1"/>
  <c r="M417" i="91" s="1"/>
  <c r="L304" i="91"/>
  <c r="K315" i="91"/>
  <c r="M314" i="91"/>
  <c r="L424" i="91"/>
  <c r="K424" i="91" s="1"/>
  <c r="M424" i="91" s="1"/>
  <c r="L311" i="91"/>
  <c r="L423" i="91"/>
  <c r="K423" i="91" s="1"/>
  <c r="M423" i="91" s="1"/>
  <c r="L310" i="91"/>
  <c r="M309" i="91"/>
  <c r="L421" i="91"/>
  <c r="K421" i="91" s="1"/>
  <c r="M421" i="91" s="1"/>
  <c r="L308" i="91"/>
  <c r="L420" i="91"/>
  <c r="K420" i="91" s="1"/>
  <c r="M420" i="91" s="1"/>
  <c r="L307" i="91"/>
  <c r="L419" i="91"/>
  <c r="K419" i="91" s="1"/>
  <c r="M419" i="91" s="1"/>
  <c r="L306" i="91"/>
  <c r="AE49" i="72"/>
  <c r="K305" i="91"/>
  <c r="L416" i="91"/>
  <c r="K416" i="91" s="1"/>
  <c r="M416" i="91" s="1"/>
  <c r="L292" i="91"/>
  <c r="L35" i="91"/>
  <c r="K35" i="91" s="1"/>
  <c r="M409" i="91"/>
  <c r="M405" i="91"/>
  <c r="H415" i="91"/>
  <c r="L268" i="91"/>
  <c r="L403" i="91"/>
  <c r="K403" i="91" s="1"/>
  <c r="M403" i="91" s="1"/>
  <c r="L28" i="91"/>
  <c r="K28" i="91" s="1"/>
  <c r="L414" i="91"/>
  <c r="K414" i="91" s="1"/>
  <c r="M414" i="91" s="1"/>
  <c r="L279" i="91"/>
  <c r="K279" i="91" s="1"/>
  <c r="K278" i="91"/>
  <c r="L412" i="91"/>
  <c r="K412" i="91" s="1"/>
  <c r="M412" i="91" s="1"/>
  <c r="L277" i="91"/>
  <c r="M276" i="91"/>
  <c r="L410" i="91"/>
  <c r="K410" i="91" s="1"/>
  <c r="M410" i="91" s="1"/>
  <c r="L275" i="91"/>
  <c r="L408" i="91"/>
  <c r="K408" i="91" s="1"/>
  <c r="M408" i="91" s="1"/>
  <c r="L273" i="91"/>
  <c r="L407" i="91"/>
  <c r="K407" i="91" s="1"/>
  <c r="M407" i="91" s="1"/>
  <c r="L272" i="91"/>
  <c r="L406" i="91"/>
  <c r="K406" i="91" s="1"/>
  <c r="M406" i="91" s="1"/>
  <c r="L271" i="91"/>
  <c r="K271" i="91" s="1"/>
  <c r="AB49" i="72"/>
  <c r="I415" i="91" s="1"/>
  <c r="K270" i="91"/>
  <c r="L404" i="91"/>
  <c r="K404" i="91" s="1"/>
  <c r="M404" i="91" s="1"/>
  <c r="L269" i="91"/>
  <c r="K269" i="91" s="1"/>
  <c r="L402" i="91"/>
  <c r="K402" i="91" s="1"/>
  <c r="M402" i="91" s="1"/>
  <c r="L34" i="91"/>
  <c r="K34" i="91" s="1"/>
  <c r="L256" i="91"/>
  <c r="M392" i="91"/>
  <c r="L232" i="91"/>
  <c r="L389" i="91"/>
  <c r="K389" i="91" s="1"/>
  <c r="M389" i="91" s="1"/>
  <c r="L27" i="91"/>
  <c r="K27" i="91" s="1"/>
  <c r="L400" i="91"/>
  <c r="K400" i="91" s="1"/>
  <c r="M400" i="91" s="1"/>
  <c r="L243" i="91"/>
  <c r="AH48" i="72"/>
  <c r="AI48" i="72" s="1"/>
  <c r="L442" i="91" s="1"/>
  <c r="K442" i="91" s="1"/>
  <c r="K242" i="91"/>
  <c r="M242" i="91" s="1"/>
  <c r="L398" i="91"/>
  <c r="K398" i="91" s="1"/>
  <c r="M398" i="91" s="1"/>
  <c r="L241" i="91"/>
  <c r="M397" i="91"/>
  <c r="L395" i="91"/>
  <c r="K395" i="91" s="1"/>
  <c r="M395" i="91" s="1"/>
  <c r="L238" i="91"/>
  <c r="L394" i="91"/>
  <c r="K394" i="91" s="1"/>
  <c r="M394" i="91" s="1"/>
  <c r="L237" i="91"/>
  <c r="L393" i="91"/>
  <c r="K393" i="91" s="1"/>
  <c r="M393" i="91" s="1"/>
  <c r="L236" i="91"/>
  <c r="AH39" i="72"/>
  <c r="AI39" i="72" s="1"/>
  <c r="L433" i="91" s="1"/>
  <c r="L391" i="91"/>
  <c r="K391" i="91" s="1"/>
  <c r="M391" i="91" s="1"/>
  <c r="L234" i="91"/>
  <c r="L388" i="91"/>
  <c r="K388" i="91" s="1"/>
  <c r="M388" i="91" s="1"/>
  <c r="L220" i="91"/>
  <c r="L33" i="91"/>
  <c r="K33" i="91" s="1"/>
  <c r="L390" i="91"/>
  <c r="K390" i="91" s="1"/>
  <c r="M390" i="91" s="1"/>
  <c r="L233" i="91"/>
  <c r="K233" i="91" s="1"/>
  <c r="Y49" i="72"/>
  <c r="Z49" i="72" s="1"/>
  <c r="H401" i="91"/>
  <c r="M384" i="91"/>
  <c r="I431" i="91"/>
  <c r="AI37" i="72"/>
  <c r="M375" i="91"/>
  <c r="H431" i="91"/>
  <c r="L386" i="91"/>
  <c r="K386" i="91" s="1"/>
  <c r="M386" i="91" s="1"/>
  <c r="L207" i="91"/>
  <c r="AH47" i="72"/>
  <c r="I441" i="91" s="1"/>
  <c r="L385" i="91"/>
  <c r="K385" i="91" s="1"/>
  <c r="M385" i="91" s="1"/>
  <c r="L206" i="91"/>
  <c r="AH46" i="72"/>
  <c r="AI46" i="72" s="1"/>
  <c r="L440" i="91" s="1"/>
  <c r="AH45" i="72"/>
  <c r="I439" i="91" s="1"/>
  <c r="H439" i="91"/>
  <c r="L382" i="91"/>
  <c r="K382" i="91" s="1"/>
  <c r="M382" i="91" s="1"/>
  <c r="L203" i="91"/>
  <c r="K203" i="91" s="1"/>
  <c r="AH44" i="72"/>
  <c r="AH43" i="72"/>
  <c r="I437" i="91" s="1"/>
  <c r="L381" i="91"/>
  <c r="K381" i="91" s="1"/>
  <c r="M381" i="91" s="1"/>
  <c r="L202" i="91"/>
  <c r="L380" i="91"/>
  <c r="K380" i="91" s="1"/>
  <c r="M380" i="91" s="1"/>
  <c r="L201" i="91"/>
  <c r="AH42" i="72"/>
  <c r="AI42" i="72" s="1"/>
  <c r="L436" i="91" s="1"/>
  <c r="AH41" i="72"/>
  <c r="I435" i="91" s="1"/>
  <c r="H435" i="91"/>
  <c r="AH40" i="72"/>
  <c r="I434" i="91" s="1"/>
  <c r="L378" i="91"/>
  <c r="K378" i="91" s="1"/>
  <c r="M378" i="91" s="1"/>
  <c r="L199" i="91"/>
  <c r="H430" i="91"/>
  <c r="L377" i="91"/>
  <c r="K377" i="91" s="1"/>
  <c r="M377" i="91" s="1"/>
  <c r="L198" i="91"/>
  <c r="M374" i="91"/>
  <c r="L376" i="91"/>
  <c r="K376" i="91" s="1"/>
  <c r="M376" i="91" s="1"/>
  <c r="L197" i="91"/>
  <c r="AH38" i="72"/>
  <c r="H432" i="91"/>
  <c r="W49" i="72"/>
  <c r="AH22" i="89"/>
  <c r="AI22" i="89" s="1"/>
  <c r="M337" i="91"/>
  <c r="M367" i="91"/>
  <c r="L361" i="91"/>
  <c r="K361" i="91" s="1"/>
  <c r="M361" i="91" s="1"/>
  <c r="I29" i="91"/>
  <c r="H29" i="91" s="1"/>
  <c r="L358" i="91"/>
  <c r="K358" i="91" s="1"/>
  <c r="M358" i="91" s="1"/>
  <c r="L360" i="91"/>
  <c r="K360" i="91" s="1"/>
  <c r="M360" i="91" s="1"/>
  <c r="I35" i="91"/>
  <c r="H35" i="91" s="1"/>
  <c r="H362" i="91"/>
  <c r="L354" i="91"/>
  <c r="K354" i="91" s="1"/>
  <c r="M354" i="91" s="1"/>
  <c r="I55" i="91"/>
  <c r="H55" i="91" s="1"/>
  <c r="H357" i="91"/>
  <c r="L356" i="91"/>
  <c r="K356" i="91" s="1"/>
  <c r="M356" i="91" s="1"/>
  <c r="I57" i="91"/>
  <c r="H57" i="91" s="1"/>
  <c r="AK22" i="89"/>
  <c r="I357" i="91" s="1"/>
  <c r="L355" i="91"/>
  <c r="K355" i="91" s="1"/>
  <c r="M355" i="91" s="1"/>
  <c r="I56" i="91"/>
  <c r="H56" i="91" s="1"/>
  <c r="L353" i="91"/>
  <c r="K353" i="91" s="1"/>
  <c r="M353" i="91" s="1"/>
  <c r="I52" i="91"/>
  <c r="H52" i="91" s="1"/>
  <c r="H352" i="91"/>
  <c r="L349" i="91"/>
  <c r="K349" i="91" s="1"/>
  <c r="M349" i="91" s="1"/>
  <c r="L55" i="91"/>
  <c r="L351" i="91"/>
  <c r="K351" i="91" s="1"/>
  <c r="M351" i="91" s="1"/>
  <c r="L57" i="91"/>
  <c r="I28" i="91"/>
  <c r="H28" i="91" s="1"/>
  <c r="M28" i="91" s="1"/>
  <c r="L348" i="91"/>
  <c r="K348" i="91" s="1"/>
  <c r="M348" i="91" s="1"/>
  <c r="L52" i="91"/>
  <c r="L350" i="91"/>
  <c r="K350" i="91" s="1"/>
  <c r="M350" i="91" s="1"/>
  <c r="I34" i="91"/>
  <c r="H34" i="91" s="1"/>
  <c r="L56" i="91"/>
  <c r="AE22" i="89"/>
  <c r="AF22" i="89" s="1"/>
  <c r="I45" i="91"/>
  <c r="H45" i="91" s="1"/>
  <c r="L344" i="91"/>
  <c r="K344" i="91" s="1"/>
  <c r="M344" i="91" s="1"/>
  <c r="L346" i="91"/>
  <c r="K346" i="91" s="1"/>
  <c r="M346" i="91" s="1"/>
  <c r="I47" i="91"/>
  <c r="H47" i="91" s="1"/>
  <c r="H347" i="91"/>
  <c r="L343" i="91"/>
  <c r="K343" i="91" s="1"/>
  <c r="M343" i="91" s="1"/>
  <c r="I42" i="91"/>
  <c r="H42" i="91" s="1"/>
  <c r="L345" i="91"/>
  <c r="K345" i="91" s="1"/>
  <c r="M345" i="91" s="1"/>
  <c r="I46" i="91"/>
  <c r="H46" i="91" s="1"/>
  <c r="AQ19" i="89"/>
  <c r="AR19" i="89" s="1"/>
  <c r="L368" i="91" s="1"/>
  <c r="K368" i="91" s="1"/>
  <c r="H342" i="91"/>
  <c r="L339" i="91"/>
  <c r="K339" i="91" s="1"/>
  <c r="M339" i="91" s="1"/>
  <c r="L45" i="91"/>
  <c r="H365" i="91"/>
  <c r="L341" i="91"/>
  <c r="K341" i="91" s="1"/>
  <c r="M341" i="91" s="1"/>
  <c r="L47" i="91"/>
  <c r="I27" i="91"/>
  <c r="H27" i="91" s="1"/>
  <c r="L338" i="91"/>
  <c r="K338" i="91" s="1"/>
  <c r="M338" i="91" s="1"/>
  <c r="L42" i="91"/>
  <c r="L340" i="91"/>
  <c r="K340" i="91" s="1"/>
  <c r="M340" i="91" s="1"/>
  <c r="L46" i="91"/>
  <c r="I33" i="91"/>
  <c r="H33" i="91" s="1"/>
  <c r="I66" i="91"/>
  <c r="H66" i="91" s="1"/>
  <c r="L373" i="91"/>
  <c r="K373" i="91" s="1"/>
  <c r="M373" i="91" s="1"/>
  <c r="L372" i="91"/>
  <c r="K372" i="91" s="1"/>
  <c r="M372" i="91" s="1"/>
  <c r="H370" i="91"/>
  <c r="AQ21" i="89"/>
  <c r="AR21" i="89" s="1"/>
  <c r="L366" i="91"/>
  <c r="K366" i="91" s="1"/>
  <c r="M366" i="91" s="1"/>
  <c r="H368" i="91"/>
  <c r="L37" i="91"/>
  <c r="L329" i="91"/>
  <c r="K329" i="91" s="1"/>
  <c r="M329" i="91" s="1"/>
  <c r="I24" i="91"/>
  <c r="H24" i="91" s="1"/>
  <c r="M24" i="91" s="1"/>
  <c r="L331" i="91"/>
  <c r="K331" i="91" s="1"/>
  <c r="M331" i="91" s="1"/>
  <c r="L364" i="91"/>
  <c r="K364" i="91" s="1"/>
  <c r="M364" i="91" s="1"/>
  <c r="AQ20" i="89"/>
  <c r="I369" i="91" s="1"/>
  <c r="AQ16" i="89"/>
  <c r="I365" i="91" s="1"/>
  <c r="L330" i="91"/>
  <c r="K330" i="91" s="1"/>
  <c r="M330" i="91" s="1"/>
  <c r="I30" i="91"/>
  <c r="H30" i="91" s="1"/>
  <c r="M30" i="91" s="1"/>
  <c r="W22" i="89"/>
  <c r="V27" i="89" s="1"/>
  <c r="L363" i="91"/>
  <c r="K363" i="91" s="1"/>
  <c r="M363" i="91" s="1"/>
  <c r="H369" i="91"/>
  <c r="I332" i="91"/>
  <c r="L36" i="91"/>
  <c r="L328" i="91"/>
  <c r="K328" i="91" s="1"/>
  <c r="M328" i="91" s="1"/>
  <c r="AH25" i="72"/>
  <c r="AB22" i="89"/>
  <c r="I342" i="91" s="1"/>
  <c r="W22" i="90"/>
  <c r="AN22" i="89"/>
  <c r="I362" i="91" s="1"/>
  <c r="M305" i="91" l="1"/>
  <c r="M233" i="91"/>
  <c r="I892" i="91"/>
  <c r="M891" i="91"/>
  <c r="M184" i="91"/>
  <c r="M205" i="91"/>
  <c r="AO44" i="73"/>
  <c r="L897" i="91" s="1"/>
  <c r="K897" i="91" s="1"/>
  <c r="M897" i="91" s="1"/>
  <c r="W521" i="65"/>
  <c r="L613" i="91" s="1"/>
  <c r="K613" i="91" s="1"/>
  <c r="M613" i="91" s="1"/>
  <c r="I714" i="91"/>
  <c r="M714" i="91" s="1"/>
  <c r="M29" i="91"/>
  <c r="M27" i="91"/>
  <c r="M278" i="91"/>
  <c r="M315" i="91"/>
  <c r="M269" i="91"/>
  <c r="M271" i="91"/>
  <c r="K323" i="91"/>
  <c r="M323" i="91" s="1"/>
  <c r="K325" i="91"/>
  <c r="M325" i="91" s="1"/>
  <c r="V27" i="90"/>
  <c r="L326" i="91"/>
  <c r="L907" i="91"/>
  <c r="K907" i="91" s="1"/>
  <c r="M907" i="91" s="1"/>
  <c r="L317" i="91"/>
  <c r="K320" i="91"/>
  <c r="M320" i="91" s="1"/>
  <c r="K324" i="91"/>
  <c r="M324" i="91"/>
  <c r="I316" i="91"/>
  <c r="H316" i="91" s="1"/>
  <c r="I866" i="91"/>
  <c r="M866" i="91" s="1"/>
  <c r="M279" i="91"/>
  <c r="M274" i="91"/>
  <c r="M270" i="91"/>
  <c r="M239" i="91"/>
  <c r="M204" i="91"/>
  <c r="AO25" i="73"/>
  <c r="L878" i="91" s="1"/>
  <c r="K878" i="91" s="1"/>
  <c r="M878" i="91" s="1"/>
  <c r="AO46" i="73"/>
  <c r="L899" i="91" s="1"/>
  <c r="K899" i="91" s="1"/>
  <c r="M899" i="91" s="1"/>
  <c r="I893" i="91"/>
  <c r="M893" i="91" s="1"/>
  <c r="I900" i="91"/>
  <c r="M900" i="91" s="1"/>
  <c r="AI49" i="73"/>
  <c r="L852" i="91" s="1"/>
  <c r="K852" i="91" s="1"/>
  <c r="M852" i="91" s="1"/>
  <c r="AF49" i="73"/>
  <c r="I280" i="91" s="1"/>
  <c r="H280" i="91" s="1"/>
  <c r="AO48" i="73"/>
  <c r="L901" i="91" s="1"/>
  <c r="K901" i="91" s="1"/>
  <c r="M901" i="91" s="1"/>
  <c r="M892" i="91"/>
  <c r="I824" i="91"/>
  <c r="M824" i="91" s="1"/>
  <c r="M240" i="91"/>
  <c r="Z49" i="73"/>
  <c r="I244" i="91" s="1"/>
  <c r="H244" i="91" s="1"/>
  <c r="M894" i="91"/>
  <c r="M203" i="91"/>
  <c r="I896" i="91"/>
  <c r="M896" i="91" s="1"/>
  <c r="AO42" i="73"/>
  <c r="L895" i="91" s="1"/>
  <c r="K895" i="91" s="1"/>
  <c r="I895" i="91"/>
  <c r="M200" i="91"/>
  <c r="M196" i="91"/>
  <c r="I890" i="91"/>
  <c r="M890" i="91" s="1"/>
  <c r="I898" i="91"/>
  <c r="M898" i="91" s="1"/>
  <c r="I208" i="91"/>
  <c r="H208" i="91" s="1"/>
  <c r="L796" i="91"/>
  <c r="K796" i="91" s="1"/>
  <c r="I796" i="91"/>
  <c r="I557" i="91"/>
  <c r="L557" i="91"/>
  <c r="K557" i="91" s="1"/>
  <c r="I171" i="91"/>
  <c r="H171" i="91" s="1"/>
  <c r="W688" i="65"/>
  <c r="L780" i="91" s="1"/>
  <c r="K780" i="91" s="1"/>
  <c r="M780" i="91" s="1"/>
  <c r="W669" i="65"/>
  <c r="L761" i="91" s="1"/>
  <c r="K761" i="91" s="1"/>
  <c r="I761" i="91"/>
  <c r="I662" i="91"/>
  <c r="M662" i="91" s="1"/>
  <c r="M618" i="91"/>
  <c r="W238" i="65"/>
  <c r="H782" i="91" s="1"/>
  <c r="I550" i="91"/>
  <c r="I169" i="91"/>
  <c r="H169" i="91" s="1"/>
  <c r="L512" i="91"/>
  <c r="K512" i="91" s="1"/>
  <c r="M512" i="91" s="1"/>
  <c r="K81" i="91"/>
  <c r="M81" i="91" s="1"/>
  <c r="K140" i="91"/>
  <c r="M140" i="91" s="1"/>
  <c r="K168" i="91"/>
  <c r="M168" i="91" s="1"/>
  <c r="K167" i="91"/>
  <c r="M167" i="91" s="1"/>
  <c r="K166" i="91"/>
  <c r="M166" i="91" s="1"/>
  <c r="K165" i="91"/>
  <c r="M165" i="91" s="1"/>
  <c r="K164" i="91"/>
  <c r="M164" i="91" s="1"/>
  <c r="K163" i="91"/>
  <c r="M163" i="91" s="1"/>
  <c r="K162" i="91"/>
  <c r="M162" i="91" s="1"/>
  <c r="K161" i="91"/>
  <c r="M161" i="91" s="1"/>
  <c r="K160" i="91"/>
  <c r="M160" i="91" s="1"/>
  <c r="K159" i="91"/>
  <c r="M159" i="91" s="1"/>
  <c r="K158" i="91"/>
  <c r="M158" i="91" s="1"/>
  <c r="K157" i="91"/>
  <c r="M157" i="91" s="1"/>
  <c r="K156" i="91"/>
  <c r="M156" i="91" s="1"/>
  <c r="K155" i="91"/>
  <c r="M155" i="91" s="1"/>
  <c r="K154" i="91"/>
  <c r="M154" i="91" s="1"/>
  <c r="K153" i="91"/>
  <c r="M153" i="91" s="1"/>
  <c r="K152" i="91"/>
  <c r="M152" i="91" s="1"/>
  <c r="K151" i="91"/>
  <c r="M151" i="91" s="1"/>
  <c r="K150" i="91"/>
  <c r="M150" i="91" s="1"/>
  <c r="K149" i="91"/>
  <c r="M149" i="91" s="1"/>
  <c r="K148" i="91"/>
  <c r="M148" i="91" s="1"/>
  <c r="K147" i="91"/>
  <c r="M147" i="91" s="1"/>
  <c r="K146" i="91"/>
  <c r="M146" i="91" s="1"/>
  <c r="K145" i="91"/>
  <c r="M145" i="91" s="1"/>
  <c r="K144" i="91"/>
  <c r="M144" i="91" s="1"/>
  <c r="K143" i="91"/>
  <c r="M143" i="91" s="1"/>
  <c r="K142" i="91"/>
  <c r="M142" i="91" s="1"/>
  <c r="K80" i="91"/>
  <c r="M80" i="91" s="1"/>
  <c r="K141" i="91"/>
  <c r="M141" i="91" s="1"/>
  <c r="W102" i="87"/>
  <c r="K111" i="91"/>
  <c r="M111" i="91" s="1"/>
  <c r="K72" i="91"/>
  <c r="M72" i="91" s="1"/>
  <c r="AC49" i="72"/>
  <c r="L22" i="91" s="1"/>
  <c r="K22" i="91" s="1"/>
  <c r="M34" i="91"/>
  <c r="I433" i="91"/>
  <c r="M33" i="91"/>
  <c r="K304" i="91"/>
  <c r="M304" i="91" s="1"/>
  <c r="K311" i="91"/>
  <c r="M311" i="91" s="1"/>
  <c r="K310" i="91"/>
  <c r="M310" i="91" s="1"/>
  <c r="K308" i="91"/>
  <c r="M308" i="91" s="1"/>
  <c r="K307" i="91"/>
  <c r="M307" i="91" s="1"/>
  <c r="M35" i="91"/>
  <c r="K306" i="91"/>
  <c r="M306" i="91" s="1"/>
  <c r="K292" i="91"/>
  <c r="M292" i="91" s="1"/>
  <c r="AF49" i="72"/>
  <c r="I429" i="91"/>
  <c r="K268" i="91"/>
  <c r="M268" i="91" s="1"/>
  <c r="I442" i="91"/>
  <c r="M442" i="91" s="1"/>
  <c r="K277" i="91"/>
  <c r="M277" i="91" s="1"/>
  <c r="K275" i="91"/>
  <c r="M275" i="91" s="1"/>
  <c r="K273" i="91"/>
  <c r="M273" i="91" s="1"/>
  <c r="K272" i="91"/>
  <c r="M272" i="91" s="1"/>
  <c r="K433" i="91"/>
  <c r="K256" i="91"/>
  <c r="M256" i="91" s="1"/>
  <c r="AI47" i="72"/>
  <c r="L441" i="91" s="1"/>
  <c r="K441" i="91" s="1"/>
  <c r="M441" i="91" s="1"/>
  <c r="K232" i="91"/>
  <c r="M232" i="91" s="1"/>
  <c r="K243" i="91"/>
  <c r="M243" i="91" s="1"/>
  <c r="K241" i="91"/>
  <c r="M241" i="91" s="1"/>
  <c r="K238" i="91"/>
  <c r="M238" i="91" s="1"/>
  <c r="K237" i="91"/>
  <c r="M237" i="91" s="1"/>
  <c r="K236" i="91"/>
  <c r="M236" i="91" s="1"/>
  <c r="K234" i="91"/>
  <c r="M234" i="91" s="1"/>
  <c r="I401" i="91"/>
  <c r="K220" i="91"/>
  <c r="M220" i="91" s="1"/>
  <c r="L401" i="91"/>
  <c r="K401" i="91" s="1"/>
  <c r="L244" i="91"/>
  <c r="L21" i="91"/>
  <c r="K21" i="91" s="1"/>
  <c r="L431" i="91"/>
  <c r="K431" i="91" s="1"/>
  <c r="M431" i="91" s="1"/>
  <c r="L25" i="91"/>
  <c r="K25" i="91" s="1"/>
  <c r="K207" i="91"/>
  <c r="M207" i="91" s="1"/>
  <c r="K206" i="91"/>
  <c r="M206" i="91" s="1"/>
  <c r="K440" i="91"/>
  <c r="I440" i="91"/>
  <c r="AI45" i="72"/>
  <c r="L439" i="91" s="1"/>
  <c r="K439" i="91" s="1"/>
  <c r="M439" i="91" s="1"/>
  <c r="AI44" i="72"/>
  <c r="L438" i="91" s="1"/>
  <c r="K438" i="91" s="1"/>
  <c r="I438" i="91"/>
  <c r="K202" i="91"/>
  <c r="M202" i="91" s="1"/>
  <c r="AI43" i="72"/>
  <c r="L437" i="91" s="1"/>
  <c r="K437" i="91" s="1"/>
  <c r="M437" i="91" s="1"/>
  <c r="K201" i="91"/>
  <c r="M201" i="91" s="1"/>
  <c r="K436" i="91"/>
  <c r="I436" i="91"/>
  <c r="AI41" i="72"/>
  <c r="L435" i="91" s="1"/>
  <c r="K435" i="91" s="1"/>
  <c r="M435" i="91" s="1"/>
  <c r="K199" i="91"/>
  <c r="M199" i="91" s="1"/>
  <c r="AI40" i="72"/>
  <c r="L434" i="91" s="1"/>
  <c r="K434" i="91" s="1"/>
  <c r="M434" i="91" s="1"/>
  <c r="K198" i="91"/>
  <c r="M198" i="91" s="1"/>
  <c r="AI38" i="72"/>
  <c r="L432" i="91" s="1"/>
  <c r="K432" i="91" s="1"/>
  <c r="K197" i="91"/>
  <c r="M197" i="91" s="1"/>
  <c r="I430" i="91"/>
  <c r="L387" i="91"/>
  <c r="K387" i="91" s="1"/>
  <c r="M387" i="91" s="1"/>
  <c r="L208" i="91"/>
  <c r="L17" i="91"/>
  <c r="K17" i="91" s="1"/>
  <c r="I432" i="91"/>
  <c r="AL22" i="89"/>
  <c r="L357" i="91" s="1"/>
  <c r="K357" i="91" s="1"/>
  <c r="M357" i="91" s="1"/>
  <c r="I352" i="91"/>
  <c r="AR16" i="89"/>
  <c r="L365" i="91" s="1"/>
  <c r="K365" i="91" s="1"/>
  <c r="M365" i="91" s="1"/>
  <c r="I368" i="91"/>
  <c r="M368" i="91" s="1"/>
  <c r="I370" i="91"/>
  <c r="K55" i="91"/>
  <c r="M55" i="91" s="1"/>
  <c r="K57" i="91"/>
  <c r="M57" i="91" s="1"/>
  <c r="K52" i="91"/>
  <c r="M52" i="91" s="1"/>
  <c r="AH27" i="89"/>
  <c r="L352" i="91"/>
  <c r="K352" i="91" s="1"/>
  <c r="L63" i="91"/>
  <c r="I22" i="91"/>
  <c r="H22" i="91" s="1"/>
  <c r="L78" i="91"/>
  <c r="L58" i="91"/>
  <c r="K56" i="91"/>
  <c r="M56" i="91" s="1"/>
  <c r="I347" i="91"/>
  <c r="AE27" i="89"/>
  <c r="L347" i="91"/>
  <c r="K347" i="91" s="1"/>
  <c r="L77" i="91"/>
  <c r="L62" i="91"/>
  <c r="I48" i="91"/>
  <c r="H48" i="91" s="1"/>
  <c r="K45" i="91"/>
  <c r="M45" i="91" s="1"/>
  <c r="K47" i="91"/>
  <c r="M47" i="91" s="1"/>
  <c r="K42" i="91"/>
  <c r="M42" i="91" s="1"/>
  <c r="K46" i="91"/>
  <c r="M46" i="91" s="1"/>
  <c r="AC22" i="89"/>
  <c r="AB27" i="89" s="1"/>
  <c r="K37" i="91"/>
  <c r="M37" i="91" s="1"/>
  <c r="L171" i="91"/>
  <c r="I26" i="91"/>
  <c r="H26" i="91" s="1"/>
  <c r="M26" i="91" s="1"/>
  <c r="L370" i="91"/>
  <c r="K370" i="91" s="1"/>
  <c r="I25" i="91"/>
  <c r="H25" i="91" s="1"/>
  <c r="L60" i="91"/>
  <c r="L38" i="91"/>
  <c r="I17" i="91"/>
  <c r="L332" i="91"/>
  <c r="K332" i="91" s="1"/>
  <c r="M332" i="91" s="1"/>
  <c r="L76" i="91"/>
  <c r="AR20" i="89"/>
  <c r="K36" i="91"/>
  <c r="M36" i="91" s="1"/>
  <c r="AO22" i="89"/>
  <c r="AI25" i="72"/>
  <c r="H443" i="91" s="1"/>
  <c r="AK27" i="89" l="1"/>
  <c r="L64" i="91"/>
  <c r="M352" i="91"/>
  <c r="K317" i="91"/>
  <c r="M317" i="91" s="1"/>
  <c r="K326" i="91"/>
  <c r="M326" i="91" s="1"/>
  <c r="H902" i="91"/>
  <c r="AN49" i="73"/>
  <c r="I902" i="91" s="1"/>
  <c r="L838" i="91"/>
  <c r="K838" i="91" s="1"/>
  <c r="M838" i="91" s="1"/>
  <c r="M895" i="91"/>
  <c r="L810" i="91"/>
  <c r="K810" i="91" s="1"/>
  <c r="M810" i="91" s="1"/>
  <c r="M796" i="91"/>
  <c r="M761" i="91"/>
  <c r="M557" i="91"/>
  <c r="I170" i="91"/>
  <c r="H170" i="91" s="1"/>
  <c r="L550" i="91"/>
  <c r="K550" i="91" s="1"/>
  <c r="M550" i="91" s="1"/>
  <c r="V690" i="65"/>
  <c r="I782" i="91" s="1"/>
  <c r="L19" i="91"/>
  <c r="K19" i="91" s="1"/>
  <c r="L481" i="91"/>
  <c r="K481" i="91" s="1"/>
  <c r="M481" i="91" s="1"/>
  <c r="L82" i="91"/>
  <c r="L169" i="91"/>
  <c r="M433" i="91"/>
  <c r="L415" i="91"/>
  <c r="K415" i="91" s="1"/>
  <c r="M415" i="91" s="1"/>
  <c r="L280" i="91"/>
  <c r="K280" i="91" s="1"/>
  <c r="M280" i="91" s="1"/>
  <c r="L429" i="91"/>
  <c r="K429" i="91" s="1"/>
  <c r="M429" i="91" s="1"/>
  <c r="L316" i="91"/>
  <c r="L23" i="91"/>
  <c r="K23" i="91" s="1"/>
  <c r="M22" i="91"/>
  <c r="M401" i="91"/>
  <c r="K244" i="91"/>
  <c r="M244" i="91" s="1"/>
  <c r="M25" i="91"/>
  <c r="M436" i="91"/>
  <c r="M432" i="91"/>
  <c r="M440" i="91"/>
  <c r="M438" i="91"/>
  <c r="K208" i="91"/>
  <c r="M208" i="91" s="1"/>
  <c r="L430" i="91"/>
  <c r="K430" i="91" s="1"/>
  <c r="M430" i="91" s="1"/>
  <c r="L31" i="91"/>
  <c r="K31" i="91" s="1"/>
  <c r="I58" i="91"/>
  <c r="H58" i="91" s="1"/>
  <c r="AQ22" i="89"/>
  <c r="AR22" i="89" s="1"/>
  <c r="AQ27" i="89" s="1"/>
  <c r="H371" i="91"/>
  <c r="M370" i="91"/>
  <c r="L362" i="91"/>
  <c r="K362" i="91" s="1"/>
  <c r="M362" i="91" s="1"/>
  <c r="L79" i="91"/>
  <c r="I23" i="91"/>
  <c r="H23" i="91" s="1"/>
  <c r="L65" i="91"/>
  <c r="K64" i="91"/>
  <c r="M64" i="91" s="1"/>
  <c r="K58" i="91"/>
  <c r="K78" i="91"/>
  <c r="M78" i="91" s="1"/>
  <c r="K63" i="91"/>
  <c r="M63" i="91" s="1"/>
  <c r="M347" i="91"/>
  <c r="K62" i="91"/>
  <c r="M62" i="91" s="1"/>
  <c r="K77" i="91"/>
  <c r="M77" i="91" s="1"/>
  <c r="L342" i="91"/>
  <c r="K342" i="91" s="1"/>
  <c r="M342" i="91" s="1"/>
  <c r="L48" i="91"/>
  <c r="I21" i="91"/>
  <c r="H21" i="91" s="1"/>
  <c r="M21" i="91" s="1"/>
  <c r="L61" i="91"/>
  <c r="K171" i="91"/>
  <c r="M171" i="91" s="1"/>
  <c r="H17" i="91"/>
  <c r="I31" i="91"/>
  <c r="H31" i="91" s="1"/>
  <c r="L369" i="91"/>
  <c r="K369" i="91" s="1"/>
  <c r="M369" i="91" s="1"/>
  <c r="L170" i="91"/>
  <c r="K170" i="91" s="1"/>
  <c r="I32" i="91"/>
  <c r="H32" i="91" s="1"/>
  <c r="M32" i="91" s="1"/>
  <c r="K38" i="91"/>
  <c r="M38" i="91" s="1"/>
  <c r="K76" i="91"/>
  <c r="M76" i="91" s="1"/>
  <c r="K60" i="91"/>
  <c r="M60" i="91" s="1"/>
  <c r="AN27" i="89"/>
  <c r="AH49" i="72"/>
  <c r="I371" i="91" l="1"/>
  <c r="AO49" i="73"/>
  <c r="L902" i="91" s="1"/>
  <c r="K902" i="91" s="1"/>
  <c r="M902" i="91" s="1"/>
  <c r="M170" i="91"/>
  <c r="W690" i="65"/>
  <c r="K169" i="91"/>
  <c r="M169" i="91" s="1"/>
  <c r="K82" i="91"/>
  <c r="M82" i="91" s="1"/>
  <c r="M23" i="91"/>
  <c r="K316" i="91"/>
  <c r="M316" i="91" s="1"/>
  <c r="M31" i="91"/>
  <c r="AI49" i="72"/>
  <c r="I443" i="91"/>
  <c r="M58" i="91"/>
  <c r="K65" i="91"/>
  <c r="M65" i="91" s="1"/>
  <c r="K79" i="91"/>
  <c r="M79" i="91" s="1"/>
  <c r="K61" i="91"/>
  <c r="M61" i="91" s="1"/>
  <c r="K48" i="91"/>
  <c r="M48" i="91" s="1"/>
  <c r="L66" i="91"/>
  <c r="I19" i="91"/>
  <c r="H19" i="91" s="1"/>
  <c r="M19" i="91" s="1"/>
  <c r="L172" i="91"/>
  <c r="I18" i="91"/>
  <c r="L371" i="91"/>
  <c r="K371" i="91" s="1"/>
  <c r="M17" i="91"/>
  <c r="AH20" i="86"/>
  <c r="Y20" i="86"/>
  <c r="AK20" i="86"/>
  <c r="AN20" i="86"/>
  <c r="AB20" i="86"/>
  <c r="V20" i="86"/>
  <c r="M371" i="91" l="1"/>
  <c r="L782" i="91"/>
  <c r="K782" i="91" s="1"/>
  <c r="M782" i="91" s="1"/>
  <c r="I172" i="91"/>
  <c r="H172" i="91" s="1"/>
  <c r="L443" i="91"/>
  <c r="K443" i="91" s="1"/>
  <c r="M443" i="91" s="1"/>
  <c r="L18" i="91"/>
  <c r="K18" i="91" s="1"/>
  <c r="K172" i="91"/>
  <c r="B10" i="91"/>
  <c r="H18" i="91"/>
  <c r="K66" i="91"/>
  <c r="M66" i="91" s="1"/>
  <c r="AK53" i="73"/>
  <c r="Y53" i="73"/>
  <c r="AE20" i="86"/>
  <c r="AB53" i="73"/>
  <c r="Y53" i="72"/>
  <c r="AB53" i="72"/>
  <c r="AH53" i="73"/>
  <c r="Y106" i="87"/>
  <c r="M172" i="91" l="1"/>
  <c r="M18" i="91"/>
  <c r="B9" i="91"/>
  <c r="V53" i="73"/>
  <c r="V694" i="65"/>
  <c r="V53" i="72"/>
  <c r="V106" i="87"/>
  <c r="AE53" i="72"/>
  <c r="AE53" i="73"/>
  <c r="B8" i="91" l="1"/>
  <c r="AN53" i="73"/>
  <c r="AH53" i="72" l="1"/>
  <c r="B7" i="91" s="1"/>
</calcChain>
</file>

<file path=xl/sharedStrings.xml><?xml version="1.0" encoding="utf-8"?>
<sst xmlns="http://schemas.openxmlformats.org/spreadsheetml/2006/main" count="16880" uniqueCount="2795">
  <si>
    <t>_T</t>
  </si>
  <si>
    <t>STAT_UNIT</t>
  </si>
  <si>
    <t>GRADE</t>
  </si>
  <si>
    <t>&gt;59</t>
  </si>
  <si>
    <t>35-39</t>
  </si>
  <si>
    <t>40-44</t>
  </si>
  <si>
    <t>45-49</t>
  </si>
  <si>
    <t>50-54</t>
  </si>
  <si>
    <t>55-59</t>
  </si>
  <si>
    <t>Type</t>
  </si>
  <si>
    <t>PosType</t>
  </si>
  <si>
    <t>Position</t>
  </si>
  <si>
    <t>DataStart</t>
  </si>
  <si>
    <t>TABLE_IDENTIFIER</t>
  </si>
  <si>
    <t>DIM</t>
  </si>
  <si>
    <t>CELL</t>
  </si>
  <si>
    <t>B1</t>
  </si>
  <si>
    <t>NumColums</t>
  </si>
  <si>
    <t>60</t>
  </si>
  <si>
    <t>REF_AREA</t>
  </si>
  <si>
    <t>B2</t>
  </si>
  <si>
    <t>MaxEmptyRows</t>
  </si>
  <si>
    <t>B3</t>
  </si>
  <si>
    <t>REF_YEAR_START</t>
  </si>
  <si>
    <t>ATT</t>
  </si>
  <si>
    <t>B4</t>
  </si>
  <si>
    <t>REF_YEAR_END</t>
  </si>
  <si>
    <t>B5</t>
  </si>
  <si>
    <t>EDU_TYPE</t>
  </si>
  <si>
    <t>B6</t>
  </si>
  <si>
    <t>TIME_PER_COLLECT</t>
  </si>
  <si>
    <t>B7</t>
  </si>
  <si>
    <t>TIME_PERIOD</t>
  </si>
  <si>
    <t>B8</t>
  </si>
  <si>
    <t>REF_YEAR_AGES</t>
  </si>
  <si>
    <t>B9</t>
  </si>
  <si>
    <t>ORIGIN_CRITERION</t>
  </si>
  <si>
    <t>B10</t>
  </si>
  <si>
    <t>UNIT_MULT</t>
  </si>
  <si>
    <t>B11</t>
  </si>
  <si>
    <t>DECIMALS</t>
  </si>
  <si>
    <t>SEX</t>
  </si>
  <si>
    <t>COLUMN</t>
  </si>
  <si>
    <t>8</t>
  </si>
  <si>
    <t>SECTOR</t>
  </si>
  <si>
    <t>9</t>
  </si>
  <si>
    <t>AGE</t>
  </si>
  <si>
    <t>10</t>
  </si>
  <si>
    <t>UNIT_MEASURE</t>
  </si>
  <si>
    <t>FIELD</t>
  </si>
  <si>
    <t>COUNTRY_ORIGIN</t>
  </si>
  <si>
    <t>COUNTRY_CITIZENSHIP</t>
  </si>
  <si>
    <t>15</t>
  </si>
  <si>
    <t>ROW</t>
  </si>
  <si>
    <t>ISC11_LEVEL</t>
  </si>
  <si>
    <t>ISCP11_CAT</t>
  </si>
  <si>
    <t>ISCP11_SUB</t>
  </si>
  <si>
    <t>OBS_STATUS</t>
  </si>
  <si>
    <t>OBS_LEVEL</t>
  </si>
  <si>
    <t>COMMENT_OBS</t>
  </si>
  <si>
    <t>M</t>
  </si>
  <si>
    <t>F</t>
  </si>
  <si>
    <t>INST_PUB</t>
  </si>
  <si>
    <t>INST_PRIV</t>
  </si>
  <si>
    <t>INST_T</t>
  </si>
  <si>
    <t>PER</t>
  </si>
  <si>
    <t>FTE</t>
  </si>
  <si>
    <t>_X</t>
  </si>
  <si>
    <t>ISC5</t>
  </si>
  <si>
    <t>ISC6</t>
  </si>
  <si>
    <t>ISC7</t>
  </si>
  <si>
    <t>ISC8</t>
  </si>
  <si>
    <t>ISC5T8</t>
  </si>
  <si>
    <t>ISC_SUB1_5T6</t>
  </si>
  <si>
    <t>A2</t>
  </si>
  <si>
    <t>AT</t>
  </si>
  <si>
    <t>C2</t>
  </si>
  <si>
    <t>ISC_SUB1_6T7</t>
  </si>
  <si>
    <t>FENT</t>
  </si>
  <si>
    <t>NENT</t>
  </si>
  <si>
    <t>C4</t>
  </si>
  <si>
    <t>Y16</t>
  </si>
  <si>
    <t>Y17</t>
  </si>
  <si>
    <t>Y18</t>
  </si>
  <si>
    <t>Y19</t>
  </si>
  <si>
    <t>Y20</t>
  </si>
  <si>
    <t>Y21</t>
  </si>
  <si>
    <t>Y22</t>
  </si>
  <si>
    <t>Y23</t>
  </si>
  <si>
    <t>Y24</t>
  </si>
  <si>
    <t>Y25</t>
  </si>
  <si>
    <t>Y26</t>
  </si>
  <si>
    <t>Y27</t>
  </si>
  <si>
    <t>Y28</t>
  </si>
  <si>
    <t>Y29</t>
  </si>
  <si>
    <t>Y30</t>
  </si>
  <si>
    <t>Y31</t>
  </si>
  <si>
    <t>Y32</t>
  </si>
  <si>
    <t>Y33</t>
  </si>
  <si>
    <t>Y34</t>
  </si>
  <si>
    <t>Y35T39</t>
  </si>
  <si>
    <t>Y40T44</t>
  </si>
  <si>
    <t>Y45T49</t>
  </si>
  <si>
    <t>Y50T54</t>
  </si>
  <si>
    <t>Y55T59</t>
  </si>
  <si>
    <t>Y_GE60</t>
  </si>
  <si>
    <t>_U</t>
  </si>
  <si>
    <t>STU</t>
  </si>
  <si>
    <t>ISC5T7</t>
  </si>
  <si>
    <t>ISC_SUB1_4T6</t>
  </si>
  <si>
    <t>C5</t>
  </si>
  <si>
    <t>DZ</t>
  </si>
  <si>
    <t>AO</t>
  </si>
  <si>
    <t>BJ</t>
  </si>
  <si>
    <t>BW</t>
  </si>
  <si>
    <t>BF</t>
  </si>
  <si>
    <t>BI</t>
  </si>
  <si>
    <t>CM</t>
  </si>
  <si>
    <t>CV</t>
  </si>
  <si>
    <t>CF</t>
  </si>
  <si>
    <t>TD</t>
  </si>
  <si>
    <t>KM</t>
  </si>
  <si>
    <t>CG</t>
  </si>
  <si>
    <t>CI</t>
  </si>
  <si>
    <t>DJ</t>
  </si>
  <si>
    <t>EG</t>
  </si>
  <si>
    <t>GQ</t>
  </si>
  <si>
    <t>ER</t>
  </si>
  <si>
    <t>ET</t>
  </si>
  <si>
    <t>GA</t>
  </si>
  <si>
    <t>GM</t>
  </si>
  <si>
    <t>GH</t>
  </si>
  <si>
    <t>GN</t>
  </si>
  <si>
    <t>GW</t>
  </si>
  <si>
    <t>KE</t>
  </si>
  <si>
    <t>LS</t>
  </si>
  <si>
    <t>LR</t>
  </si>
  <si>
    <t>LY</t>
  </si>
  <si>
    <t>MG</t>
  </si>
  <si>
    <t>MW</t>
  </si>
  <si>
    <t>ML</t>
  </si>
  <si>
    <t>MR</t>
  </si>
  <si>
    <t>MU</t>
  </si>
  <si>
    <t>MA</t>
  </si>
  <si>
    <t>MZ</t>
  </si>
  <si>
    <t>NA</t>
  </si>
  <si>
    <t>NE</t>
  </si>
  <si>
    <t>NG</t>
  </si>
  <si>
    <t>RW</t>
  </si>
  <si>
    <t>ST</t>
  </si>
  <si>
    <t>SN</t>
  </si>
  <si>
    <t>SC</t>
  </si>
  <si>
    <t>SL</t>
  </si>
  <si>
    <t>SO</t>
  </si>
  <si>
    <t>ZA</t>
  </si>
  <si>
    <t>SS</t>
  </si>
  <si>
    <t>SD</t>
  </si>
  <si>
    <t>SZ</t>
  </si>
  <si>
    <t>TG</t>
  </si>
  <si>
    <t>TN</t>
  </si>
  <si>
    <t>UG</t>
  </si>
  <si>
    <t>TZ</t>
  </si>
  <si>
    <t>ZM</t>
  </si>
  <si>
    <t>ZW</t>
  </si>
  <si>
    <t>F19</t>
  </si>
  <si>
    <t>F1</t>
  </si>
  <si>
    <t>BM</t>
  </si>
  <si>
    <t>CA</t>
  </si>
  <si>
    <t>US</t>
  </si>
  <si>
    <t>A29</t>
  </si>
  <si>
    <t>AI</t>
  </si>
  <si>
    <t>AG</t>
  </si>
  <si>
    <t>AR</t>
  </si>
  <si>
    <t>AW</t>
  </si>
  <si>
    <t>BS</t>
  </si>
  <si>
    <t>BB</t>
  </si>
  <si>
    <t>BZ</t>
  </si>
  <si>
    <t>BO</t>
  </si>
  <si>
    <t>BR</t>
  </si>
  <si>
    <t>VG</t>
  </si>
  <si>
    <t>KY</t>
  </si>
  <si>
    <t>CL</t>
  </si>
  <si>
    <t>CO</t>
  </si>
  <si>
    <t>CR</t>
  </si>
  <si>
    <t>CU</t>
  </si>
  <si>
    <t>CW</t>
  </si>
  <si>
    <t>DM</t>
  </si>
  <si>
    <t>DO</t>
  </si>
  <si>
    <t>EC</t>
  </si>
  <si>
    <t>SV</t>
  </si>
  <si>
    <t>GD</t>
  </si>
  <si>
    <t>GT</t>
  </si>
  <si>
    <t>GY</t>
  </si>
  <si>
    <t>HT</t>
  </si>
  <si>
    <t>HN</t>
  </si>
  <si>
    <t>JM</t>
  </si>
  <si>
    <t>MX</t>
  </si>
  <si>
    <t>MS</t>
  </si>
  <si>
    <t>NI</t>
  </si>
  <si>
    <t>PA</t>
  </si>
  <si>
    <t>PY</t>
  </si>
  <si>
    <t>PE</t>
  </si>
  <si>
    <t>PR</t>
  </si>
  <si>
    <t>KN</t>
  </si>
  <si>
    <t>LC</t>
  </si>
  <si>
    <t>VC</t>
  </si>
  <si>
    <t>SX</t>
  </si>
  <si>
    <t>SR</t>
  </si>
  <si>
    <t>TT</t>
  </si>
  <si>
    <t>TC</t>
  </si>
  <si>
    <t>UY</t>
  </si>
  <si>
    <t>VE</t>
  </si>
  <si>
    <t>A99</t>
  </si>
  <si>
    <t>A9</t>
  </si>
  <si>
    <t>AF</t>
  </si>
  <si>
    <t>AM</t>
  </si>
  <si>
    <t>AZ</t>
  </si>
  <si>
    <t>BH</t>
  </si>
  <si>
    <t>BD</t>
  </si>
  <si>
    <t>BT</t>
  </si>
  <si>
    <t>BN</t>
  </si>
  <si>
    <t>KH</t>
  </si>
  <si>
    <t>CN</t>
  </si>
  <si>
    <t>HK</t>
  </si>
  <si>
    <t>MO</t>
  </si>
  <si>
    <t>CY</t>
  </si>
  <si>
    <t>GE</t>
  </si>
  <si>
    <t>IN</t>
  </si>
  <si>
    <t>ID</t>
  </si>
  <si>
    <t>IR</t>
  </si>
  <si>
    <t>IQ</t>
  </si>
  <si>
    <t>IL</t>
  </si>
  <si>
    <t>JP</t>
  </si>
  <si>
    <t>JO</t>
  </si>
  <si>
    <t>KZ</t>
  </si>
  <si>
    <t>KP</t>
  </si>
  <si>
    <t>KR</t>
  </si>
  <si>
    <t>KW</t>
  </si>
  <si>
    <t>KG</t>
  </si>
  <si>
    <t>LA</t>
  </si>
  <si>
    <t>LB</t>
  </si>
  <si>
    <t>MY</t>
  </si>
  <si>
    <t>MV</t>
  </si>
  <si>
    <t>MN</t>
  </si>
  <si>
    <t>MM</t>
  </si>
  <si>
    <t>NP</t>
  </si>
  <si>
    <t>OM</t>
  </si>
  <si>
    <t>PK</t>
  </si>
  <si>
    <t>PS</t>
  </si>
  <si>
    <t>PH</t>
  </si>
  <si>
    <t>QA</t>
  </si>
  <si>
    <t>SA</t>
  </si>
  <si>
    <t>SG</t>
  </si>
  <si>
    <t>LK</t>
  </si>
  <si>
    <t>SY</t>
  </si>
  <si>
    <t>TJ</t>
  </si>
  <si>
    <t>TH</t>
  </si>
  <si>
    <t>TL</t>
  </si>
  <si>
    <t>TR</t>
  </si>
  <si>
    <t>TM</t>
  </si>
  <si>
    <t>AE</t>
  </si>
  <si>
    <t>UZ</t>
  </si>
  <si>
    <t>VN</t>
  </si>
  <si>
    <t>YE</t>
  </si>
  <si>
    <t>S19</t>
  </si>
  <si>
    <t>AL</t>
  </si>
  <si>
    <t>AD</t>
  </si>
  <si>
    <t>BY</t>
  </si>
  <si>
    <t>BE</t>
  </si>
  <si>
    <t>BA</t>
  </si>
  <si>
    <t>BG</t>
  </si>
  <si>
    <t>HR</t>
  </si>
  <si>
    <t>CZ</t>
  </si>
  <si>
    <t>DK</t>
  </si>
  <si>
    <t>EE</t>
  </si>
  <si>
    <t>FI</t>
  </si>
  <si>
    <t>FR</t>
  </si>
  <si>
    <t>DE</t>
  </si>
  <si>
    <t>GI</t>
  </si>
  <si>
    <t>GR</t>
  </si>
  <si>
    <t>VA</t>
  </si>
  <si>
    <t>HU</t>
  </si>
  <si>
    <t>IS</t>
  </si>
  <si>
    <t>IE</t>
  </si>
  <si>
    <t>IT</t>
  </si>
  <si>
    <t>LV</t>
  </si>
  <si>
    <t>LI</t>
  </si>
  <si>
    <t>LT</t>
  </si>
  <si>
    <t>LU</t>
  </si>
  <si>
    <t>MK</t>
  </si>
  <si>
    <t>MT</t>
  </si>
  <si>
    <t>MD</t>
  </si>
  <si>
    <t>MC</t>
  </si>
  <si>
    <t>ME</t>
  </si>
  <si>
    <t>NL</t>
  </si>
  <si>
    <t>NO</t>
  </si>
  <si>
    <t>PL</t>
  </si>
  <si>
    <t>PT</t>
  </si>
  <si>
    <t>RO</t>
  </si>
  <si>
    <t>RU</t>
  </si>
  <si>
    <t>SM</t>
  </si>
  <si>
    <t>RS</t>
  </si>
  <si>
    <t>SK</t>
  </si>
  <si>
    <t>SI</t>
  </si>
  <si>
    <t>ES</t>
  </si>
  <si>
    <t>SE</t>
  </si>
  <si>
    <t>CH</t>
  </si>
  <si>
    <t>UA</t>
  </si>
  <si>
    <t>GB</t>
  </si>
  <si>
    <t>E19</t>
  </si>
  <si>
    <t>AU</t>
  </si>
  <si>
    <t>CK</t>
  </si>
  <si>
    <t>FJ</t>
  </si>
  <si>
    <t>KI</t>
  </si>
  <si>
    <t>MH</t>
  </si>
  <si>
    <t>FM</t>
  </si>
  <si>
    <t>NR</t>
  </si>
  <si>
    <t>NZ</t>
  </si>
  <si>
    <t>NU</t>
  </si>
  <si>
    <t>PW</t>
  </si>
  <si>
    <t>PG</t>
  </si>
  <si>
    <t>WS</t>
  </si>
  <si>
    <t>SB</t>
  </si>
  <si>
    <t>TK</t>
  </si>
  <si>
    <t>TO</t>
  </si>
  <si>
    <t>TV</t>
  </si>
  <si>
    <t>VU</t>
  </si>
  <si>
    <t>O39</t>
  </si>
  <si>
    <t>W19</t>
  </si>
  <si>
    <t>SEC_ED</t>
  </si>
  <si>
    <t>ISC_SUB5T6</t>
  </si>
  <si>
    <t>GRAD</t>
  </si>
  <si>
    <t>TEACH</t>
  </si>
  <si>
    <t>W00</t>
  </si>
  <si>
    <t>C3</t>
  </si>
  <si>
    <t>C7</t>
  </si>
  <si>
    <t>C8</t>
  </si>
  <si>
    <t>Country ISO 2 Code</t>
  </si>
  <si>
    <t>UIS Country Name</t>
  </si>
  <si>
    <t>CD</t>
  </si>
  <si>
    <t>PO Box 6128, Station Centre-ville</t>
  </si>
  <si>
    <t>CANADA</t>
  </si>
  <si>
    <t>S1</t>
  </si>
  <si>
    <t>E1</t>
  </si>
  <si>
    <t>O3</t>
  </si>
  <si>
    <t>RES</t>
  </si>
  <si>
    <t>CTZ</t>
  </si>
  <si>
    <t>Criteria of origin for international students</t>
  </si>
  <si>
    <t>VAL_C1</t>
  </si>
  <si>
    <t>Vlookup</t>
  </si>
  <si>
    <t>&lt;15</t>
  </si>
  <si>
    <t>Y_LT15</t>
  </si>
  <si>
    <t>Y15</t>
  </si>
  <si>
    <t>OTH</t>
  </si>
  <si>
    <t>http://www.uis.unesco.org/UISQuestionnaires/Pages/country.aspx</t>
  </si>
  <si>
    <t>uis.survey@unesco.org</t>
  </si>
  <si>
    <t>Montreal, QC H3C 3J7</t>
  </si>
  <si>
    <t>UNESCO Institute for Statistics</t>
  </si>
  <si>
    <t>http://www.uis.unesco.org</t>
  </si>
  <si>
    <t>+1 514 343 6880</t>
  </si>
  <si>
    <t>+1 514 343 5740</t>
  </si>
  <si>
    <t>DSD</t>
  </si>
  <si>
    <t>Excel_File</t>
  </si>
  <si>
    <t>C6</t>
  </si>
  <si>
    <t>Element</t>
  </si>
  <si>
    <t>DefaultValue</t>
  </si>
  <si>
    <t>NaN</t>
  </si>
  <si>
    <t>v1</t>
  </si>
  <si>
    <t>ISC_F01</t>
  </si>
  <si>
    <t>ISC_F02</t>
  </si>
  <si>
    <t>ISC_F03</t>
  </si>
  <si>
    <t>ISC_F04</t>
  </si>
  <si>
    <t>ISC_F05</t>
  </si>
  <si>
    <t>ISC_F06</t>
  </si>
  <si>
    <t>ISC_F07</t>
  </si>
  <si>
    <t>ISC_F08</t>
  </si>
  <si>
    <t>ISC_F09</t>
  </si>
  <si>
    <t>ISC_F10</t>
  </si>
  <si>
    <t>_Z</t>
  </si>
  <si>
    <t>FREQ</t>
  </si>
  <si>
    <t>FIX</t>
  </si>
  <si>
    <t>A</t>
  </si>
  <si>
    <t>VAL_Data Check</t>
  </si>
  <si>
    <t>=</t>
  </si>
  <si>
    <t>&lt;=</t>
  </si>
  <si>
    <t>V14</t>
  </si>
  <si>
    <t>QUAL_LEVEL</t>
  </si>
  <si>
    <t>16</t>
  </si>
  <si>
    <t>INFRASTR</t>
  </si>
  <si>
    <t>Country names</t>
  </si>
  <si>
    <t>C2'!V22 =C3'!V49</t>
  </si>
  <si>
    <t>V22</t>
  </si>
  <si>
    <t>V49</t>
  </si>
  <si>
    <t>AN22</t>
  </si>
  <si>
    <t>AH49</t>
  </si>
  <si>
    <t>V102</t>
  </si>
  <si>
    <t>Y49</t>
  </si>
  <si>
    <t>AE22</t>
  </si>
  <si>
    <t>AB49</t>
  </si>
  <si>
    <t>AK22</t>
  </si>
  <si>
    <t>AE49</t>
  </si>
  <si>
    <t>C2'!V21 =C3'!V37</t>
  </si>
  <si>
    <t>V21</t>
  </si>
  <si>
    <t>V37</t>
  </si>
  <si>
    <t>AN21</t>
  </si>
  <si>
    <t>AH37</t>
  </si>
  <si>
    <t>V72</t>
  </si>
  <si>
    <t>Y37</t>
  </si>
  <si>
    <t>AE21</t>
  </si>
  <si>
    <t>AB37</t>
  </si>
  <si>
    <t>AK21</t>
  </si>
  <si>
    <t>AE37</t>
  </si>
  <si>
    <t>C2'!V20 =C3'!V25</t>
  </si>
  <si>
    <t>V20</t>
  </si>
  <si>
    <t>V25</t>
  </si>
  <si>
    <t>AN20</t>
  </si>
  <si>
    <t>AH25</t>
  </si>
  <si>
    <t>V42</t>
  </si>
  <si>
    <t>AE20</t>
  </si>
  <si>
    <t>AB25</t>
  </si>
  <si>
    <t>AK20</t>
  </si>
  <si>
    <t>AE25</t>
  </si>
  <si>
    <t>AB14</t>
  </si>
  <si>
    <t>Y14</t>
  </si>
  <si>
    <t>AB15</t>
  </si>
  <si>
    <t>AB16</t>
  </si>
  <si>
    <t>AB17</t>
  </si>
  <si>
    <t>AB18</t>
  </si>
  <si>
    <t>AB19</t>
  </si>
  <si>
    <t>AB20</t>
  </si>
  <si>
    <t>AB21</t>
  </si>
  <si>
    <t>AB22</t>
  </si>
  <si>
    <t>AB23</t>
  </si>
  <si>
    <t>AH14</t>
  </si>
  <si>
    <t>AE14</t>
  </si>
  <si>
    <t>AH15</t>
  </si>
  <si>
    <t>AE15</t>
  </si>
  <si>
    <t>AH16</t>
  </si>
  <si>
    <t>AE16</t>
  </si>
  <si>
    <t>AH17</t>
  </si>
  <si>
    <t>AE17</t>
  </si>
  <si>
    <t>AH18</t>
  </si>
  <si>
    <t>AE18</t>
  </si>
  <si>
    <t>AH19</t>
  </si>
  <si>
    <t>AE19</t>
  </si>
  <si>
    <t>AH20</t>
  </si>
  <si>
    <t>AH21</t>
  </si>
  <si>
    <t>AH22</t>
  </si>
  <si>
    <t>AH23</t>
  </si>
  <si>
    <t>AE23</t>
  </si>
  <si>
    <t>C2'!V23 &lt;=C2'!V22</t>
  </si>
  <si>
    <t>V23</t>
  </si>
  <si>
    <t>C2'!AB23 &lt;=C2'!AB22</t>
  </si>
  <si>
    <t>C2'!AE23 &lt;=C2'!AE22</t>
  </si>
  <si>
    <t>C2'!AH23 &lt;=C2'!AH22</t>
  </si>
  <si>
    <t>C2'!AK23 &lt;=C2'!AK22</t>
  </si>
  <si>
    <t>AK23</t>
  </si>
  <si>
    <t>C2'!AN23 &lt;=C2'!AN22</t>
  </si>
  <si>
    <t>AN23</t>
  </si>
  <si>
    <t>C4'!AH14 &lt;=C4'!V14</t>
  </si>
  <si>
    <t>C4'!AH15 &lt;=C4'!V15</t>
  </si>
  <si>
    <t>V15</t>
  </si>
  <si>
    <t>C4'!AH16 &lt;=C4'!V16</t>
  </si>
  <si>
    <t>V16</t>
  </si>
  <si>
    <t>C4'!AK14 &lt;=C4'!Y14</t>
  </si>
  <si>
    <t>AK14</t>
  </si>
  <si>
    <t>C4'!AK15 &lt;=C4'!Y15</t>
  </si>
  <si>
    <t>AK15</t>
  </si>
  <si>
    <t>C4'!AK16 &lt;=C4'!Y16</t>
  </si>
  <si>
    <t>AK16</t>
  </si>
  <si>
    <t>C4'!AN14 &lt;=C4'!AB14</t>
  </si>
  <si>
    <t>AN14</t>
  </si>
  <si>
    <t>C4'!AN15 &lt;=C4'!AB15</t>
  </si>
  <si>
    <t>AN15</t>
  </si>
  <si>
    <t>C4'!AN16 &lt;=C4'!AB16</t>
  </si>
  <si>
    <t>AN16</t>
  </si>
  <si>
    <t>C4'!V16 &lt;=C2'!V22</t>
  </si>
  <si>
    <t>C5'!Y14 &lt;=C5'!V14</t>
  </si>
  <si>
    <t>C5'!Y15 &lt;=C5'!V15</t>
  </si>
  <si>
    <t>C5'!Y16 &lt;=C5'!V16</t>
  </si>
  <si>
    <t>C5'!Y17 &lt;=C5'!V17</t>
  </si>
  <si>
    <t>V17</t>
  </si>
  <si>
    <t>C5'!Y18 &lt;=C5'!V18</t>
  </si>
  <si>
    <t>V18</t>
  </si>
  <si>
    <t>C5'!Y19 &lt;=C5'!V19</t>
  </si>
  <si>
    <t>V19</t>
  </si>
  <si>
    <t>C5'!Y20 &lt;=C5'!V20</t>
  </si>
  <si>
    <t>C5'!Y21 &lt;=C5'!V21</t>
  </si>
  <si>
    <t>C5'!Y22 &lt;=C5'!V22</t>
  </si>
  <si>
    <t>C5'!Y23 &lt;=C5'!V23</t>
  </si>
  <si>
    <t>C5'!Y24 &lt;=C5'!V24</t>
  </si>
  <si>
    <t>V24</t>
  </si>
  <si>
    <t>C5'!Y25 &lt;=C5'!V25</t>
  </si>
  <si>
    <t>C5'!Y26 &lt;=C5'!V26</t>
  </si>
  <si>
    <t>V26</t>
  </si>
  <si>
    <t>C5'!Y27 &lt;=C5'!V27</t>
  </si>
  <si>
    <t>V27</t>
  </si>
  <si>
    <t>C5'!Y28 &lt;=C5'!V28</t>
  </si>
  <si>
    <t>V28</t>
  </si>
  <si>
    <t>C5'!Y29 &lt;=C5'!V29</t>
  </si>
  <si>
    <t>V29</t>
  </si>
  <si>
    <t>C5'!Y30 &lt;=C5'!V30</t>
  </si>
  <si>
    <t>V30</t>
  </si>
  <si>
    <t>C5'!Y31 &lt;=C5'!V31</t>
  </si>
  <si>
    <t>V31</t>
  </si>
  <si>
    <t>C5'!Y32 &lt;=C5'!V32</t>
  </si>
  <si>
    <t>V32</t>
  </si>
  <si>
    <t>C5'!Y33 &lt;=C5'!V33</t>
  </si>
  <si>
    <t>V33</t>
  </si>
  <si>
    <t>C5'!Y34 &lt;=C5'!V34</t>
  </si>
  <si>
    <t>V34</t>
  </si>
  <si>
    <t>C5'!Y35 &lt;=C5'!V35</t>
  </si>
  <si>
    <t>Y35</t>
  </si>
  <si>
    <t>V35</t>
  </si>
  <si>
    <t>C5'!Y36 &lt;=C5'!V36</t>
  </si>
  <si>
    <t>Y36</t>
  </si>
  <si>
    <t>V36</t>
  </si>
  <si>
    <t>C5'!Y37 &lt;=C5'!V37</t>
  </si>
  <si>
    <t>C5'!Y38 &lt;=C5'!V38</t>
  </si>
  <si>
    <t>Y38</t>
  </si>
  <si>
    <t>V38</t>
  </si>
  <si>
    <t>C5'!Y39 &lt;=C5'!V39</t>
  </si>
  <si>
    <t>Y39</t>
  </si>
  <si>
    <t>V39</t>
  </si>
  <si>
    <t>C5'!Y40 &lt;=C5'!V40</t>
  </si>
  <si>
    <t>Y40</t>
  </si>
  <si>
    <t>V40</t>
  </si>
  <si>
    <t>C5'!Y41 &lt;=C5'!V41</t>
  </si>
  <si>
    <t>Y41</t>
  </si>
  <si>
    <t>V41</t>
  </si>
  <si>
    <t>C5'!Y42 &lt;=C5'!V42</t>
  </si>
  <si>
    <t>Y42</t>
  </si>
  <si>
    <t>C5'!Y44 &lt;=C5'!V44</t>
  </si>
  <si>
    <t>Y44</t>
  </si>
  <si>
    <t>V44</t>
  </si>
  <si>
    <t>C5'!Y45 &lt;=C5'!V45</t>
  </si>
  <si>
    <t>Y45</t>
  </si>
  <si>
    <t>V45</t>
  </si>
  <si>
    <t>C5'!Y46 &lt;=C5'!V46</t>
  </si>
  <si>
    <t>Y46</t>
  </si>
  <si>
    <t>V46</t>
  </si>
  <si>
    <t>C5'!Y47 &lt;=C5'!V47</t>
  </si>
  <si>
    <t>Y47</t>
  </si>
  <si>
    <t>V47</t>
  </si>
  <si>
    <t>C5'!Y48 &lt;=C5'!V48</t>
  </si>
  <si>
    <t>Y48</t>
  </si>
  <si>
    <t>V48</t>
  </si>
  <si>
    <t>C5'!Y49 &lt;=C5'!V49</t>
  </si>
  <si>
    <t>C5'!Y50 &lt;=C5'!V50</t>
  </si>
  <si>
    <t>Y50</t>
  </si>
  <si>
    <t>V50</t>
  </si>
  <si>
    <t>C5'!Y51 &lt;=C5'!V51</t>
  </si>
  <si>
    <t>Y51</t>
  </si>
  <si>
    <t>V51</t>
  </si>
  <si>
    <t>C5'!Y52 &lt;=C5'!V52</t>
  </si>
  <si>
    <t>Y52</t>
  </si>
  <si>
    <t>V52</t>
  </si>
  <si>
    <t>C5'!Y53 &lt;=C5'!V53</t>
  </si>
  <si>
    <t>Y53</t>
  </si>
  <si>
    <t>V53</t>
  </si>
  <si>
    <t>C5'!Y54 &lt;=C5'!V54</t>
  </si>
  <si>
    <t>Y54</t>
  </si>
  <si>
    <t>V54</t>
  </si>
  <si>
    <t>C5'!Y55 &lt;=C5'!V55</t>
  </si>
  <si>
    <t>Y55</t>
  </si>
  <si>
    <t>V55</t>
  </si>
  <si>
    <t>C5'!Y56 &lt;=C5'!V56</t>
  </si>
  <si>
    <t>Y56</t>
  </si>
  <si>
    <t>V56</t>
  </si>
  <si>
    <t>C5'!Y57 &lt;=C5'!V57</t>
  </si>
  <si>
    <t>Y57</t>
  </si>
  <si>
    <t>V57</t>
  </si>
  <si>
    <t>C5'!Y58 &lt;=C5'!V58</t>
  </si>
  <si>
    <t>Y58</t>
  </si>
  <si>
    <t>V58</t>
  </si>
  <si>
    <t>C5'!Y59 &lt;=C5'!V59</t>
  </si>
  <si>
    <t>Y59</t>
  </si>
  <si>
    <t>V59</t>
  </si>
  <si>
    <t>C5'!Y60 &lt;=C5'!V60</t>
  </si>
  <si>
    <t>Y60</t>
  </si>
  <si>
    <t>V60</t>
  </si>
  <si>
    <t>C5'!Y61 &lt;=C5'!V61</t>
  </si>
  <si>
    <t>Y61</t>
  </si>
  <si>
    <t>V61</t>
  </si>
  <si>
    <t>C5'!Y62 &lt;=C5'!V62</t>
  </si>
  <si>
    <t>Y62</t>
  </si>
  <si>
    <t>V62</t>
  </si>
  <si>
    <t>C5'!Y63 &lt;=C5'!V63</t>
  </si>
  <si>
    <t>Y63</t>
  </si>
  <si>
    <t>V63</t>
  </si>
  <si>
    <t>C5'!Y64 &lt;=C5'!V64</t>
  </si>
  <si>
    <t>Y64</t>
  </si>
  <si>
    <t>V64</t>
  </si>
  <si>
    <t>C5'!Y65 &lt;=C5'!V65</t>
  </si>
  <si>
    <t>Y65</t>
  </si>
  <si>
    <t>V65</t>
  </si>
  <si>
    <t>C5'!Y66 &lt;=C5'!V66</t>
  </si>
  <si>
    <t>Y66</t>
  </si>
  <si>
    <t>V66</t>
  </si>
  <si>
    <t>C5'!Y67 &lt;=C5'!V67</t>
  </si>
  <si>
    <t>Y67</t>
  </si>
  <si>
    <t>V67</t>
  </si>
  <si>
    <t>C5'!Y68 &lt;=C5'!V68</t>
  </si>
  <si>
    <t>Y68</t>
  </si>
  <si>
    <t>V68</t>
  </si>
  <si>
    <t>C5'!Y69 &lt;=C5'!V69</t>
  </si>
  <si>
    <t>Y69</t>
  </si>
  <si>
    <t>V69</t>
  </si>
  <si>
    <t>C5'!Y70 &lt;=C5'!V70</t>
  </si>
  <si>
    <t>Y70</t>
  </si>
  <si>
    <t>V70</t>
  </si>
  <si>
    <t>C5'!Y71 &lt;=C5'!V71</t>
  </si>
  <si>
    <t>Y71</t>
  </si>
  <si>
    <t>V71</t>
  </si>
  <si>
    <t>C5'!Y72 &lt;=C5'!V72</t>
  </si>
  <si>
    <t>Y72</t>
  </si>
  <si>
    <t>C5'!Y74 &lt;=C5'!V74</t>
  </si>
  <si>
    <t>Y74</t>
  </si>
  <si>
    <t>V74</t>
  </si>
  <si>
    <t>C5'!Y75 &lt;=C5'!V75</t>
  </si>
  <si>
    <t>Y75</t>
  </si>
  <si>
    <t>V75</t>
  </si>
  <si>
    <t>C5'!Y76 &lt;=C5'!V76</t>
  </si>
  <si>
    <t>Y76</t>
  </si>
  <si>
    <t>V76</t>
  </si>
  <si>
    <t>C5'!Y77 &lt;=C5'!V77</t>
  </si>
  <si>
    <t>Y77</t>
  </si>
  <si>
    <t>V77</t>
  </si>
  <si>
    <t>C5'!Y78 &lt;=C5'!V78</t>
  </si>
  <si>
    <t>Y78</t>
  </si>
  <si>
    <t>V78</t>
  </si>
  <si>
    <t>C5'!Y79 &lt;=C5'!V79</t>
  </si>
  <si>
    <t>Y79</t>
  </si>
  <si>
    <t>V79</t>
  </si>
  <si>
    <t>C5'!Y80 &lt;=C5'!V80</t>
  </si>
  <si>
    <t>Y80</t>
  </si>
  <si>
    <t>V80</t>
  </si>
  <si>
    <t>C5'!Y81 &lt;=C5'!V81</t>
  </si>
  <si>
    <t>Y81</t>
  </si>
  <si>
    <t>V81</t>
  </si>
  <si>
    <t>C5'!Y82 &lt;=C5'!V82</t>
  </si>
  <si>
    <t>Y82</t>
  </si>
  <si>
    <t>V82</t>
  </si>
  <si>
    <t>C5'!Y83 &lt;=C5'!V83</t>
  </si>
  <si>
    <t>Y83</t>
  </si>
  <si>
    <t>V83</t>
  </si>
  <si>
    <t>C5'!Y84 &lt;=C5'!V84</t>
  </si>
  <si>
    <t>Y84</t>
  </si>
  <si>
    <t>V84</t>
  </si>
  <si>
    <t>C5'!Y85 &lt;=C5'!V85</t>
  </si>
  <si>
    <t>Y85</t>
  </si>
  <si>
    <t>V85</t>
  </si>
  <si>
    <t>C5'!Y86 &lt;=C5'!V86</t>
  </si>
  <si>
    <t>Y86</t>
  </si>
  <si>
    <t>V86</t>
  </si>
  <si>
    <t>C5'!Y87 &lt;=C5'!V87</t>
  </si>
  <si>
    <t>Y87</t>
  </si>
  <si>
    <t>V87</t>
  </si>
  <si>
    <t>C5'!Y88 &lt;=C5'!V88</t>
  </si>
  <si>
    <t>Y88</t>
  </si>
  <si>
    <t>V88</t>
  </si>
  <si>
    <t>C5'!Y89 &lt;=C5'!V89</t>
  </si>
  <si>
    <t>Y89</t>
  </si>
  <si>
    <t>V89</t>
  </si>
  <si>
    <t>C5'!Y90 &lt;=C5'!V90</t>
  </si>
  <si>
    <t>Y90</t>
  </si>
  <si>
    <t>V90</t>
  </si>
  <si>
    <t>C5'!Y91 &lt;=C5'!V91</t>
  </si>
  <si>
    <t>Y91</t>
  </si>
  <si>
    <t>V91</t>
  </si>
  <si>
    <t>C5'!Y92 &lt;=C5'!V92</t>
  </si>
  <si>
    <t>Y92</t>
  </si>
  <si>
    <t>V92</t>
  </si>
  <si>
    <t>C5'!Y93 &lt;=C5'!V93</t>
  </si>
  <si>
    <t>Y93</t>
  </si>
  <si>
    <t>V93</t>
  </si>
  <si>
    <t>C5'!Y94 &lt;=C5'!V94</t>
  </si>
  <si>
    <t>Y94</t>
  </si>
  <si>
    <t>V94</t>
  </si>
  <si>
    <t>C5'!Y95 &lt;=C5'!V95</t>
  </si>
  <si>
    <t>Y95</t>
  </si>
  <si>
    <t>V95</t>
  </si>
  <si>
    <t>C5'!Y96 &lt;=C5'!V96</t>
  </si>
  <si>
    <t>Y96</t>
  </si>
  <si>
    <t>V96</t>
  </si>
  <si>
    <t>C5'!Y97 &lt;=C5'!V97</t>
  </si>
  <si>
    <t>Y97</t>
  </si>
  <si>
    <t>V97</t>
  </si>
  <si>
    <t>C5'!Y98 &lt;=C5'!V98</t>
  </si>
  <si>
    <t>Y98</t>
  </si>
  <si>
    <t>V98</t>
  </si>
  <si>
    <t>C5'!Y99 &lt;=C5'!V99</t>
  </si>
  <si>
    <t>Y99</t>
  </si>
  <si>
    <t>V99</t>
  </si>
  <si>
    <t>C5'!Y100 &lt;=C5'!V100</t>
  </si>
  <si>
    <t>Y100</t>
  </si>
  <si>
    <t>V100</t>
  </si>
  <si>
    <t>C5'!Y101 &lt;=C5'!V101</t>
  </si>
  <si>
    <t>Y101</t>
  </si>
  <si>
    <t>V101</t>
  </si>
  <si>
    <t>C5'!Y102 &lt;=C5'!V102</t>
  </si>
  <si>
    <t>Y102</t>
  </si>
  <si>
    <t>V238</t>
  </si>
  <si>
    <t>V464</t>
  </si>
  <si>
    <t>V690</t>
  </si>
  <si>
    <t>C7'!V14 &lt;=C3'!V14</t>
  </si>
  <si>
    <t>C7'!V15 &lt;=C3'!V15</t>
  </si>
  <si>
    <t>C7'!V16 &lt;=C3'!V16</t>
  </si>
  <si>
    <t>C7'!V17 &lt;=C3'!V17</t>
  </si>
  <si>
    <t>C7'!V18 &lt;=C3'!V18</t>
  </si>
  <si>
    <t>C7'!V19 &lt;=C3'!V19</t>
  </si>
  <si>
    <t>C7'!V20 &lt;=C3'!V20</t>
  </si>
  <si>
    <t>C7'!V21 &lt;=C3'!V21</t>
  </si>
  <si>
    <t>C7'!V22 &lt;=C3'!V22</t>
  </si>
  <si>
    <t>C7'!V23 &lt;=C3'!V23</t>
  </si>
  <si>
    <t>C7'!V24 &lt;=C3'!V24</t>
  </si>
  <si>
    <t>C7'!V25 &lt;=C3'!V25</t>
  </si>
  <si>
    <t>C7'!V26 &lt;=C3'!V26</t>
  </si>
  <si>
    <t>C7'!V27 &lt;=C3'!V27</t>
  </si>
  <si>
    <t>C7'!V28 &lt;=C3'!V28</t>
  </si>
  <si>
    <t>C7'!V29 &lt;=C3'!V29</t>
  </si>
  <si>
    <t>C7'!V30 &lt;=C3'!V30</t>
  </si>
  <si>
    <t>C7'!V31 &lt;=C3'!V31</t>
  </si>
  <si>
    <t>C7'!V32 &lt;=C3'!V32</t>
  </si>
  <si>
    <t>C7'!V33 &lt;=C3'!V33</t>
  </si>
  <si>
    <t>C7'!V34 &lt;=C3'!V34</t>
  </si>
  <si>
    <t>C7'!V35 &lt;=C3'!V35</t>
  </si>
  <si>
    <t>C7'!V36 &lt;=C3'!V36</t>
  </si>
  <si>
    <t>C7'!V37 &lt;=C3'!V37</t>
  </si>
  <si>
    <t>C7'!V38 &lt;=C3'!V38</t>
  </si>
  <si>
    <t>C7'!V39 &lt;=C3'!V39</t>
  </si>
  <si>
    <t>C7'!V40 &lt;=C3'!V40</t>
  </si>
  <si>
    <t>C7'!V41 &lt;=C3'!V41</t>
  </si>
  <si>
    <t>C7'!V42 &lt;=C3'!V42</t>
  </si>
  <si>
    <t>C7'!V43 &lt;=C3'!V43</t>
  </si>
  <si>
    <t>V43</t>
  </si>
  <si>
    <t>C7'!V44 &lt;=C3'!V44</t>
  </si>
  <si>
    <t>C7'!V45 &lt;=C3'!V45</t>
  </si>
  <si>
    <t>C7'!V46 &lt;=C3'!V46</t>
  </si>
  <si>
    <t>C7'!V47 &lt;=C3'!V47</t>
  </si>
  <si>
    <t>C7'!V48 &lt;=C3'!V48</t>
  </si>
  <si>
    <t>C7'!V49 &lt;=C3'!V49</t>
  </si>
  <si>
    <t>C7'!Y14 &lt;=C3'!Y14</t>
  </si>
  <si>
    <t>C7'!Y15 &lt;=C3'!Y15</t>
  </si>
  <si>
    <t>C7'!Y16 &lt;=C3'!Y16</t>
  </si>
  <si>
    <t>C7'!Y17 &lt;=C3'!Y17</t>
  </si>
  <si>
    <t>C7'!Y18 &lt;=C3'!Y18</t>
  </si>
  <si>
    <t>C7'!Y19 &lt;=C3'!Y19</t>
  </si>
  <si>
    <t>C7'!Y20 &lt;=C3'!Y20</t>
  </si>
  <si>
    <t>C7'!Y21 &lt;=C3'!Y21</t>
  </si>
  <si>
    <t>C7'!Y22 &lt;=C3'!Y22</t>
  </si>
  <si>
    <t>C7'!Y23 &lt;=C3'!Y23</t>
  </si>
  <si>
    <t>C7'!Y24 &lt;=C3'!Y24</t>
  </si>
  <si>
    <t>C7'!Y25 &lt;=C3'!Y25</t>
  </si>
  <si>
    <t>C7'!Y26 &lt;=C3'!Y26</t>
  </si>
  <si>
    <t>C7'!Y27 &lt;=C3'!Y27</t>
  </si>
  <si>
    <t>C7'!Y28 &lt;=C3'!Y28</t>
  </si>
  <si>
    <t>C7'!Y29 &lt;=C3'!Y29</t>
  </si>
  <si>
    <t>C7'!Y30 &lt;=C3'!Y30</t>
  </si>
  <si>
    <t>C7'!Y31 &lt;=C3'!Y31</t>
  </si>
  <si>
    <t>C7'!Y32 &lt;=C3'!Y32</t>
  </si>
  <si>
    <t>C7'!Y33 &lt;=C3'!Y33</t>
  </si>
  <si>
    <t>C7'!Y34 &lt;=C3'!Y34</t>
  </si>
  <si>
    <t>C7'!Y35 &lt;=C3'!Y35</t>
  </si>
  <si>
    <t>C7'!Y36 &lt;=C3'!Y36</t>
  </si>
  <si>
    <t>C7'!Y37 &lt;=C3'!Y37</t>
  </si>
  <si>
    <t>C7'!Y38 &lt;=C3'!Y38</t>
  </si>
  <si>
    <t>C7'!Y39 &lt;=C3'!Y39</t>
  </si>
  <si>
    <t>C7'!Y40 &lt;=C3'!Y40</t>
  </si>
  <si>
    <t>C7'!Y41 &lt;=C3'!Y41</t>
  </si>
  <si>
    <t>C7'!Y42 &lt;=C3'!Y42</t>
  </si>
  <si>
    <t>C7'!Y43 &lt;=C3'!Y43</t>
  </si>
  <si>
    <t>Y43</t>
  </si>
  <si>
    <t>C7'!Y44 &lt;=C3'!Y44</t>
  </si>
  <si>
    <t>C7'!Y45 &lt;=C3'!Y45</t>
  </si>
  <si>
    <t>C7'!Y46 &lt;=C3'!Y46</t>
  </si>
  <si>
    <t>C7'!Y47 &lt;=C3'!Y47</t>
  </si>
  <si>
    <t>C7'!Y48 &lt;=C3'!Y48</t>
  </si>
  <si>
    <t>C7'!Y49 &lt;=C3'!Y49</t>
  </si>
  <si>
    <t>C7'!AE14 &lt;=C3'!AB14</t>
  </si>
  <si>
    <t>C7'!AE15 &lt;=C3'!AB15</t>
  </si>
  <si>
    <t>C7'!AE16 &lt;=C3'!AB16</t>
  </si>
  <si>
    <t>C7'!AE17 &lt;=C3'!AB17</t>
  </si>
  <si>
    <t>C7'!AE18 &lt;=C3'!AB18</t>
  </si>
  <si>
    <t>C7'!AE19 &lt;=C3'!AB19</t>
  </si>
  <si>
    <t>C7'!AE20 &lt;=C3'!AB20</t>
  </si>
  <si>
    <t>C7'!AE21 &lt;=C3'!AB21</t>
  </si>
  <si>
    <t>C7'!AE22 &lt;=C3'!AB22</t>
  </si>
  <si>
    <t>C7'!AE23 &lt;=C3'!AB23</t>
  </si>
  <si>
    <t>C7'!AE24 &lt;=C3'!AB24</t>
  </si>
  <si>
    <t>AE24</t>
  </si>
  <si>
    <t>AB24</t>
  </si>
  <si>
    <t>C7'!AE25 &lt;=C3'!AB25</t>
  </si>
  <si>
    <t>C7'!AE26 &lt;=C3'!AB26</t>
  </si>
  <si>
    <t>AE26</t>
  </si>
  <si>
    <t>AB26</t>
  </si>
  <si>
    <t>C7'!AE27 &lt;=C3'!AB27</t>
  </si>
  <si>
    <t>AE27</t>
  </si>
  <si>
    <t>AB27</t>
  </si>
  <si>
    <t>C7'!AE28 &lt;=C3'!AB28</t>
  </si>
  <si>
    <t>AE28</t>
  </si>
  <si>
    <t>AB28</t>
  </si>
  <si>
    <t>C7'!AE29 &lt;=C3'!AB29</t>
  </si>
  <si>
    <t>AE29</t>
  </si>
  <si>
    <t>AB29</t>
  </si>
  <si>
    <t>C7'!AE30 &lt;=C3'!AB30</t>
  </si>
  <si>
    <t>AE30</t>
  </si>
  <si>
    <t>AB30</t>
  </si>
  <si>
    <t>C7'!AE31 &lt;=C3'!AB31</t>
  </si>
  <si>
    <t>AE31</t>
  </si>
  <si>
    <t>AB31</t>
  </si>
  <si>
    <t>C7'!AE32 &lt;=C3'!AB32</t>
  </si>
  <si>
    <t>AE32</t>
  </si>
  <si>
    <t>AB32</t>
  </si>
  <si>
    <t>C7'!AE33 &lt;=C3'!AB33</t>
  </si>
  <si>
    <t>AE33</t>
  </si>
  <si>
    <t>AB33</t>
  </si>
  <si>
    <t>C7'!AE34 &lt;=C3'!AB34</t>
  </si>
  <si>
    <t>AE34</t>
  </si>
  <si>
    <t>AB34</t>
  </si>
  <si>
    <t>C7'!AE35 &lt;=C3'!AB35</t>
  </si>
  <si>
    <t>AE35</t>
  </si>
  <si>
    <t>AB35</t>
  </si>
  <si>
    <t>C7'!AE36 &lt;=C3'!AB36</t>
  </si>
  <si>
    <t>AE36</t>
  </si>
  <si>
    <t>AB36</t>
  </si>
  <si>
    <t>C7'!AE37 &lt;=C3'!AB37</t>
  </si>
  <si>
    <t>C7'!AE38 &lt;=C3'!AB38</t>
  </si>
  <si>
    <t>AE38</t>
  </si>
  <si>
    <t>AB38</t>
  </si>
  <si>
    <t>C7'!AE39 &lt;=C3'!AB39</t>
  </si>
  <si>
    <t>AE39</t>
  </si>
  <si>
    <t>AB39</t>
  </si>
  <si>
    <t>C7'!AE40 &lt;=C3'!AB40</t>
  </si>
  <si>
    <t>AE40</t>
  </si>
  <si>
    <t>AB40</t>
  </si>
  <si>
    <t>C7'!AE41 &lt;=C3'!AB41</t>
  </si>
  <si>
    <t>AE41</t>
  </si>
  <si>
    <t>AB41</t>
  </si>
  <si>
    <t>C7'!AE42 &lt;=C3'!AB42</t>
  </si>
  <si>
    <t>AE42</t>
  </si>
  <si>
    <t>AB42</t>
  </si>
  <si>
    <t>C7'!AE43 &lt;=C3'!AB43</t>
  </si>
  <si>
    <t>AE43</t>
  </si>
  <si>
    <t>AB43</t>
  </si>
  <si>
    <t>C7'!AE44 &lt;=C3'!AB44</t>
  </si>
  <si>
    <t>AE44</t>
  </si>
  <si>
    <t>AB44</t>
  </si>
  <si>
    <t>C7'!AE45 &lt;=C3'!AB45</t>
  </si>
  <si>
    <t>AE45</t>
  </si>
  <si>
    <t>AB45</t>
  </si>
  <si>
    <t>C7'!AE46 &lt;=C3'!AB46</t>
  </si>
  <si>
    <t>AE46</t>
  </si>
  <si>
    <t>AB46</t>
  </si>
  <si>
    <t>C7'!AE47 &lt;=C3'!AB47</t>
  </si>
  <si>
    <t>AE47</t>
  </si>
  <si>
    <t>AB47</t>
  </si>
  <si>
    <t>C7'!AE48 &lt;=C3'!AB48</t>
  </si>
  <si>
    <t>AE48</t>
  </si>
  <si>
    <t>AB48</t>
  </si>
  <si>
    <t>C7'!AE49 &lt;=C3'!AB49</t>
  </si>
  <si>
    <t>C7'!AK14 &lt;=C3'!AE14</t>
  </si>
  <si>
    <t>C7'!AK15 &lt;=C3'!AE15</t>
  </si>
  <si>
    <t>C7'!AK16 &lt;=C3'!AE16</t>
  </si>
  <si>
    <t>C7'!AK17 &lt;=C3'!AE17</t>
  </si>
  <si>
    <t>AK17</t>
  </si>
  <si>
    <t>C7'!AK18 &lt;=C3'!AE18</t>
  </si>
  <si>
    <t>AK18</t>
  </si>
  <si>
    <t>C7'!AK19 &lt;=C3'!AE19</t>
  </si>
  <si>
    <t>AK19</t>
  </si>
  <si>
    <t>C7'!AK20 &lt;=C3'!AE20</t>
  </si>
  <si>
    <t>C7'!AK21 &lt;=C3'!AE21</t>
  </si>
  <si>
    <t>C7'!AK22 &lt;=C3'!AE22</t>
  </si>
  <si>
    <t>C7'!AK23 &lt;=C3'!AE23</t>
  </si>
  <si>
    <t>C7'!AK24 &lt;=C3'!AE24</t>
  </si>
  <si>
    <t>AK24</t>
  </si>
  <si>
    <t>C7'!AK25 &lt;=C3'!AE25</t>
  </si>
  <si>
    <t>AK25</t>
  </si>
  <si>
    <t>C7'!AK26 &lt;=C3'!AE26</t>
  </si>
  <si>
    <t>AK26</t>
  </si>
  <si>
    <t>C7'!AK27 &lt;=C3'!AE27</t>
  </si>
  <si>
    <t>AK27</t>
  </si>
  <si>
    <t>C7'!AK28 &lt;=C3'!AE28</t>
  </si>
  <si>
    <t>AK28</t>
  </si>
  <si>
    <t>C7'!AK29 &lt;=C3'!AE29</t>
  </si>
  <si>
    <t>AK29</t>
  </si>
  <si>
    <t>C7'!AK30 &lt;=C3'!AE30</t>
  </si>
  <si>
    <t>AK30</t>
  </si>
  <si>
    <t>C7'!AK31 &lt;=C3'!AE31</t>
  </si>
  <si>
    <t>AK31</t>
  </si>
  <si>
    <t>C7'!AK32 &lt;=C3'!AE32</t>
  </si>
  <si>
    <t>AK32</t>
  </si>
  <si>
    <t>C7'!AK33 &lt;=C3'!AE33</t>
  </si>
  <si>
    <t>AK33</t>
  </si>
  <si>
    <t>C7'!AK34 &lt;=C3'!AE34</t>
  </si>
  <si>
    <t>AK34</t>
  </si>
  <si>
    <t>C7'!AK35 &lt;=C3'!AE35</t>
  </si>
  <si>
    <t>AK35</t>
  </si>
  <si>
    <t>C7'!AK36 &lt;=C3'!AE36</t>
  </si>
  <si>
    <t>AK36</t>
  </si>
  <si>
    <t>C7'!AK37 &lt;=C3'!AE37</t>
  </si>
  <si>
    <t>AK37</t>
  </si>
  <si>
    <t>C7'!AK38 &lt;=C3'!AE38</t>
  </si>
  <si>
    <t>AK38</t>
  </si>
  <si>
    <t>C7'!AK39 &lt;=C3'!AE39</t>
  </si>
  <si>
    <t>AK39</t>
  </si>
  <si>
    <t>C7'!AK40 &lt;=C3'!AE40</t>
  </si>
  <si>
    <t>AK40</t>
  </si>
  <si>
    <t>C7'!AK41 &lt;=C3'!AE41</t>
  </si>
  <si>
    <t>AK41</t>
  </si>
  <si>
    <t>C7'!AK42 &lt;=C3'!AE42</t>
  </si>
  <si>
    <t>AK42</t>
  </si>
  <si>
    <t>C7'!AK43 &lt;=C3'!AE43</t>
  </si>
  <si>
    <t>AK43</t>
  </si>
  <si>
    <t>C7'!AK44 &lt;=C3'!AE44</t>
  </si>
  <si>
    <t>AK44</t>
  </si>
  <si>
    <t>C7'!AK45 &lt;=C3'!AE45</t>
  </si>
  <si>
    <t>AK45</t>
  </si>
  <si>
    <t>C7'!AK46 &lt;=C3'!AE46</t>
  </si>
  <si>
    <t>AK46</t>
  </si>
  <si>
    <t>C7'!AK47 &lt;=C3'!AE47</t>
  </si>
  <si>
    <t>AK47</t>
  </si>
  <si>
    <t>C7'!AK48 &lt;=C3'!AE48</t>
  </si>
  <si>
    <t>AK48</t>
  </si>
  <si>
    <t>C7'!AK49 &lt;=C3'!AE49</t>
  </si>
  <si>
    <t>AK49</t>
  </si>
  <si>
    <t>C8'!Y22 &lt;=C8'!V22</t>
  </si>
  <si>
    <t>AN17</t>
  </si>
  <si>
    <t>AN18</t>
  </si>
  <si>
    <t>AN19</t>
  </si>
  <si>
    <t>AH38</t>
  </si>
  <si>
    <t>AH39</t>
  </si>
  <si>
    <t>AH40</t>
  </si>
  <si>
    <t>AH41</t>
  </si>
  <si>
    <t>AH42</t>
  </si>
  <si>
    <t>AH43</t>
  </si>
  <si>
    <t>AH44</t>
  </si>
  <si>
    <t>AH45</t>
  </si>
  <si>
    <t>AH46</t>
  </si>
  <si>
    <t>AH47</t>
  </si>
  <si>
    <t>AH48</t>
  </si>
  <si>
    <t>V118</t>
  </si>
  <si>
    <t>V170</t>
  </si>
  <si>
    <t>V217</t>
  </si>
  <si>
    <t>V236</t>
  </si>
  <si>
    <t>V295</t>
  </si>
  <si>
    <t>V300</t>
  </si>
  <si>
    <t>V344</t>
  </si>
  <si>
    <t>V396</t>
  </si>
  <si>
    <t>V443</t>
  </si>
  <si>
    <t>V462</t>
  </si>
  <si>
    <t>V466</t>
  </si>
  <si>
    <t>V467</t>
  </si>
  <si>
    <t>V468</t>
  </si>
  <si>
    <t>V469</t>
  </si>
  <si>
    <t>V470</t>
  </si>
  <si>
    <t>V471</t>
  </si>
  <si>
    <t>V472</t>
  </si>
  <si>
    <t>V473</t>
  </si>
  <si>
    <t>V474</t>
  </si>
  <si>
    <t>V475</t>
  </si>
  <si>
    <t>V476</t>
  </si>
  <si>
    <t>V477</t>
  </si>
  <si>
    <t>V478</t>
  </si>
  <si>
    <t>V479</t>
  </si>
  <si>
    <t>V480</t>
  </si>
  <si>
    <t>V481</t>
  </si>
  <si>
    <t>V482</t>
  </si>
  <si>
    <t>V483</t>
  </si>
  <si>
    <t>V484</t>
  </si>
  <si>
    <t>V485</t>
  </si>
  <si>
    <t>V486</t>
  </si>
  <si>
    <t>V487</t>
  </si>
  <si>
    <t>V488</t>
  </si>
  <si>
    <t>V489</t>
  </si>
  <si>
    <t>V490</t>
  </si>
  <si>
    <t>V491</t>
  </si>
  <si>
    <t>V492</t>
  </si>
  <si>
    <t>V493</t>
  </si>
  <si>
    <t>V494</t>
  </si>
  <si>
    <t>V495</t>
  </si>
  <si>
    <t>V496</t>
  </si>
  <si>
    <t>V497</t>
  </si>
  <si>
    <t>V498</t>
  </si>
  <si>
    <t>V499</t>
  </si>
  <si>
    <t>V500</t>
  </si>
  <si>
    <t>V501</t>
  </si>
  <si>
    <t>V502</t>
  </si>
  <si>
    <t>V503</t>
  </si>
  <si>
    <t>V504</t>
  </si>
  <si>
    <t>V505</t>
  </si>
  <si>
    <t>V506</t>
  </si>
  <si>
    <t>V507</t>
  </si>
  <si>
    <t>V508</t>
  </si>
  <si>
    <t>V509</t>
  </si>
  <si>
    <t>V510</t>
  </si>
  <si>
    <t>V511</t>
  </si>
  <si>
    <t>V512</t>
  </si>
  <si>
    <t>V513</t>
  </si>
  <si>
    <t>V514</t>
  </si>
  <si>
    <t>V515</t>
  </si>
  <si>
    <t>V516</t>
  </si>
  <si>
    <t>V517</t>
  </si>
  <si>
    <t>V518</t>
  </si>
  <si>
    <t>V519</t>
  </si>
  <si>
    <t>V520</t>
  </si>
  <si>
    <t>V521</t>
  </si>
  <si>
    <t>V522</t>
  </si>
  <si>
    <t>V523</t>
  </si>
  <si>
    <t>V524</t>
  </si>
  <si>
    <t>V525</t>
  </si>
  <si>
    <t>V526</t>
  </si>
  <si>
    <t>V527</t>
  </si>
  <si>
    <t>V528</t>
  </si>
  <si>
    <t>V529</t>
  </si>
  <si>
    <t>V530</t>
  </si>
  <si>
    <t>V531</t>
  </si>
  <si>
    <t>V532</t>
  </si>
  <si>
    <t>V533</t>
  </si>
  <si>
    <t>V534</t>
  </si>
  <si>
    <t>V535</t>
  </si>
  <si>
    <t>V536</t>
  </si>
  <si>
    <t>V537</t>
  </si>
  <si>
    <t>V538</t>
  </si>
  <si>
    <t>V539</t>
  </si>
  <si>
    <t>V540</t>
  </si>
  <si>
    <t>V541</t>
  </si>
  <si>
    <t>V542</t>
  </si>
  <si>
    <t>V543</t>
  </si>
  <si>
    <t>V544</t>
  </si>
  <si>
    <t>V545</t>
  </si>
  <si>
    <t>V546</t>
  </si>
  <si>
    <t>V547</t>
  </si>
  <si>
    <t>V548</t>
  </si>
  <si>
    <t>V549</t>
  </si>
  <si>
    <t>V550</t>
  </si>
  <si>
    <t>V551</t>
  </si>
  <si>
    <t>V552</t>
  </si>
  <si>
    <t>V553</t>
  </si>
  <si>
    <t>V554</t>
  </si>
  <si>
    <t>V555</t>
  </si>
  <si>
    <t>V556</t>
  </si>
  <si>
    <t>V557</t>
  </si>
  <si>
    <t>V558</t>
  </si>
  <si>
    <t>V559</t>
  </si>
  <si>
    <t>V560</t>
  </si>
  <si>
    <t>V561</t>
  </si>
  <si>
    <t>V562</t>
  </si>
  <si>
    <t>V563</t>
  </si>
  <si>
    <t>V564</t>
  </si>
  <si>
    <t>V565</t>
  </si>
  <si>
    <t>V566</t>
  </si>
  <si>
    <t>V567</t>
  </si>
  <si>
    <t>V568</t>
  </si>
  <si>
    <t>V569</t>
  </si>
  <si>
    <t>V570</t>
  </si>
  <si>
    <t>V571</t>
  </si>
  <si>
    <t>V572</t>
  </si>
  <si>
    <t>V573</t>
  </si>
  <si>
    <t>V574</t>
  </si>
  <si>
    <t>V575</t>
  </si>
  <si>
    <t>V576</t>
  </si>
  <si>
    <t>V577</t>
  </si>
  <si>
    <t>V578</t>
  </si>
  <si>
    <t>V579</t>
  </si>
  <si>
    <t>V580</t>
  </si>
  <si>
    <t>V581</t>
  </si>
  <si>
    <t>V582</t>
  </si>
  <si>
    <t>V583</t>
  </si>
  <si>
    <t>V584</t>
  </si>
  <si>
    <t>V585</t>
  </si>
  <si>
    <t>V586</t>
  </si>
  <si>
    <t>V587</t>
  </si>
  <si>
    <t>V588</t>
  </si>
  <si>
    <t>V589</t>
  </si>
  <si>
    <t>V590</t>
  </si>
  <si>
    <t>V591</t>
  </si>
  <si>
    <t>V592</t>
  </si>
  <si>
    <t>V593</t>
  </si>
  <si>
    <t>V594</t>
  </si>
  <si>
    <t>V595</t>
  </si>
  <si>
    <t>V596</t>
  </si>
  <si>
    <t>V597</t>
  </si>
  <si>
    <t>V598</t>
  </si>
  <si>
    <t>V599</t>
  </si>
  <si>
    <t>V600</t>
  </si>
  <si>
    <t>V601</t>
  </si>
  <si>
    <t>V602</t>
  </si>
  <si>
    <t>V603</t>
  </si>
  <si>
    <t>V604</t>
  </si>
  <si>
    <t>V605</t>
  </si>
  <si>
    <t>V606</t>
  </si>
  <si>
    <t>V607</t>
  </si>
  <si>
    <t>V608</t>
  </si>
  <si>
    <t>V609</t>
  </si>
  <si>
    <t>V610</t>
  </si>
  <si>
    <t>V611</t>
  </si>
  <si>
    <t>V612</t>
  </si>
  <si>
    <t>V613</t>
  </si>
  <si>
    <t>V614</t>
  </si>
  <si>
    <t>V615</t>
  </si>
  <si>
    <t>V616</t>
  </si>
  <si>
    <t>V617</t>
  </si>
  <si>
    <t>V618</t>
  </si>
  <si>
    <t>V619</t>
  </si>
  <si>
    <t>V620</t>
  </si>
  <si>
    <t>V621</t>
  </si>
  <si>
    <t>V622</t>
  </si>
  <si>
    <t>V623</t>
  </si>
  <si>
    <t>V624</t>
  </si>
  <si>
    <t>V625</t>
  </si>
  <si>
    <t>V626</t>
  </si>
  <si>
    <t>V627</t>
  </si>
  <si>
    <t>V628</t>
  </si>
  <si>
    <t>V629</t>
  </si>
  <si>
    <t>V630</t>
  </si>
  <si>
    <t>V631</t>
  </si>
  <si>
    <t>V632</t>
  </si>
  <si>
    <t>V633</t>
  </si>
  <si>
    <t>V634</t>
  </si>
  <si>
    <t>V635</t>
  </si>
  <si>
    <t>V636</t>
  </si>
  <si>
    <t>V637</t>
  </si>
  <si>
    <t>V638</t>
  </si>
  <si>
    <t>V639</t>
  </si>
  <si>
    <t>V640</t>
  </si>
  <si>
    <t>V641</t>
  </si>
  <si>
    <t>V642</t>
  </si>
  <si>
    <t>V643</t>
  </si>
  <si>
    <t>V644</t>
  </si>
  <si>
    <t>V645</t>
  </si>
  <si>
    <t>V646</t>
  </si>
  <si>
    <t>V647</t>
  </si>
  <si>
    <t>V648</t>
  </si>
  <si>
    <t>V649</t>
  </si>
  <si>
    <t>V650</t>
  </si>
  <si>
    <t>V651</t>
  </si>
  <si>
    <t>V652</t>
  </si>
  <si>
    <t>V653</t>
  </si>
  <si>
    <t>V654</t>
  </si>
  <si>
    <t>V655</t>
  </si>
  <si>
    <t>V656</t>
  </si>
  <si>
    <t>V657</t>
  </si>
  <si>
    <t>V658</t>
  </si>
  <si>
    <t>V659</t>
  </si>
  <si>
    <t>V660</t>
  </si>
  <si>
    <t>V661</t>
  </si>
  <si>
    <t>V662</t>
  </si>
  <si>
    <t>V663</t>
  </si>
  <si>
    <t>V664</t>
  </si>
  <si>
    <t>V665</t>
  </si>
  <si>
    <t>V666</t>
  </si>
  <si>
    <t>V667</t>
  </si>
  <si>
    <t>V668</t>
  </si>
  <si>
    <t>V669</t>
  </si>
  <si>
    <t>V670</t>
  </si>
  <si>
    <t>V671</t>
  </si>
  <si>
    <t>V672</t>
  </si>
  <si>
    <t>V673</t>
  </si>
  <si>
    <t>V674</t>
  </si>
  <si>
    <t>V675</t>
  </si>
  <si>
    <t>V676</t>
  </si>
  <si>
    <t>V677</t>
  </si>
  <si>
    <t>V678</t>
  </si>
  <si>
    <t>V679</t>
  </si>
  <si>
    <t>V680</t>
  </si>
  <si>
    <t>V681</t>
  </si>
  <si>
    <t>V682</t>
  </si>
  <si>
    <t>V683</t>
  </si>
  <si>
    <t>V684</t>
  </si>
  <si>
    <t>V685</t>
  </si>
  <si>
    <t>V686</t>
  </si>
  <si>
    <t>V687</t>
  </si>
  <si>
    <t>V688</t>
  </si>
  <si>
    <t>V689</t>
  </si>
  <si>
    <t>AN24</t>
  </si>
  <si>
    <t>AN25</t>
  </si>
  <si>
    <t>AN26</t>
  </si>
  <si>
    <t>AN27</t>
  </si>
  <si>
    <t>AN28</t>
  </si>
  <si>
    <t>AN29</t>
  </si>
  <si>
    <t>AN30</t>
  </si>
  <si>
    <t>AN31</t>
  </si>
  <si>
    <t>AN32</t>
  </si>
  <si>
    <t>AN33</t>
  </si>
  <si>
    <t>AN34</t>
  </si>
  <si>
    <t>AN35</t>
  </si>
  <si>
    <t>AN36</t>
  </si>
  <si>
    <t>AN37</t>
  </si>
  <si>
    <t>AN38</t>
  </si>
  <si>
    <t>AN39</t>
  </si>
  <si>
    <t>AN40</t>
  </si>
  <si>
    <t>AN41</t>
  </si>
  <si>
    <t>AN42</t>
  </si>
  <si>
    <t>AN43</t>
  </si>
  <si>
    <t>AN44</t>
  </si>
  <si>
    <t>AN45</t>
  </si>
  <si>
    <t>AN46</t>
  </si>
  <si>
    <t>AN47</t>
  </si>
  <si>
    <t>AN48</t>
  </si>
  <si>
    <t>AN49</t>
  </si>
  <si>
    <t>SUM('C2'!V14,'C2'!V15)='C2'!V16</t>
  </si>
  <si>
    <t>SUM(V14,V15)</t>
  </si>
  <si>
    <t>SUM('C2'!V17,'C2'!V18)='C2'!V19</t>
  </si>
  <si>
    <t>SUM(V17,V18)</t>
  </si>
  <si>
    <t>SUM('C2'!V14,'C2'!V17)='C2'!V20</t>
  </si>
  <si>
    <t>SUM(V14,V17)</t>
  </si>
  <si>
    <t>SUM('C2'!V15,'C2'!V18)='C2'!V21</t>
  </si>
  <si>
    <t>SUM(V15,V18)</t>
  </si>
  <si>
    <t>SUM('C2'!V16,'C2'!V19)='C2'!V22</t>
  </si>
  <si>
    <t>SUM(V16,V19)</t>
  </si>
  <si>
    <t>SUM('C2'!Y14,'C2'!Y15)='C2'!Y16</t>
  </si>
  <si>
    <t>SUM(Y14,Y15)</t>
  </si>
  <si>
    <t>SUM('C2'!Y17,'C2'!Y18)='C2'!Y19</t>
  </si>
  <si>
    <t>SUM(Y17,Y18)</t>
  </si>
  <si>
    <t>SUM('C2'!Y14,'C2'!Y17)='C2'!Y20</t>
  </si>
  <si>
    <t>SUM(Y14,Y17)</t>
  </si>
  <si>
    <t>SUM('C2'!Y15,'C2'!Y18)='C2'!Y21</t>
  </si>
  <si>
    <t>SUM(Y15,Y18)</t>
  </si>
  <si>
    <t>SUM('C2'!Y16,'C2'!Y19)='C2'!Y22</t>
  </si>
  <si>
    <t>SUM(Y16,Y19)</t>
  </si>
  <si>
    <t>SUM('C2'!AB14,'C2'!AB15)='C2'!AB16</t>
  </si>
  <si>
    <t>SUM(AB14,AB15)</t>
  </si>
  <si>
    <t>SUM('C2'!AB17,'C2'!AB18)='C2'!AB19</t>
  </si>
  <si>
    <t>SUM(AB17,AB18)</t>
  </si>
  <si>
    <t>SUM('C2'!AB14,'C2'!AB17)='C2'!AB20</t>
  </si>
  <si>
    <t>SUM(AB14,AB17)</t>
  </si>
  <si>
    <t>SUM('C2'!AB15,'C2'!AB18)='C2'!AB21</t>
  </si>
  <si>
    <t>SUM(AB15,AB18)</t>
  </si>
  <si>
    <t>SUM('C2'!AB16,'C2'!AB19)='C2'!AB22</t>
  </si>
  <si>
    <t>SUM(AB16,AB19)</t>
  </si>
  <si>
    <t>SUM('C2'!AE14,'C2'!AE15)='C2'!AE16</t>
  </si>
  <si>
    <t>SUM(AE14,AE15)</t>
  </si>
  <si>
    <t>SUM('C2'!AE17,'C2'!AE18)='C2'!AE19</t>
  </si>
  <si>
    <t>SUM(AE17,AE18)</t>
  </si>
  <si>
    <t>SUM('C2'!AE14,'C2'!AE17)='C2'!AE20</t>
  </si>
  <si>
    <t>SUM(AE14,AE17)</t>
  </si>
  <si>
    <t>SUM('C2'!AE15,'C2'!AE18)='C2'!AE21</t>
  </si>
  <si>
    <t>SUM(AE15,AE18)</t>
  </si>
  <si>
    <t>SUM('C2'!AE16,'C2'!AE19)='C2'!AE22</t>
  </si>
  <si>
    <t>SUM(AE16,AE19)</t>
  </si>
  <si>
    <t>SUM('C2'!AH14,'C2'!AH15)='C2'!AH16</t>
  </si>
  <si>
    <t>SUM(AH14,AH15)</t>
  </si>
  <si>
    <t>SUM('C2'!AH17,'C2'!AH18)='C2'!AH19</t>
  </si>
  <si>
    <t>SUM(AH17,AH18)</t>
  </si>
  <si>
    <t>SUM('C2'!AH14,'C2'!AH17)='C2'!AH20</t>
  </si>
  <si>
    <t>SUM(AH14,AH17)</t>
  </si>
  <si>
    <t>SUM('C2'!AH15,'C2'!AH18)='C2'!AH21</t>
  </si>
  <si>
    <t>SUM(AH15,AH18)</t>
  </si>
  <si>
    <t>SUM('C2'!AH16,'C2'!AH19)='C2'!AH22</t>
  </si>
  <si>
    <t>SUM(AH16,AH19)</t>
  </si>
  <si>
    <t>SUM('C2'!AK14,'C2'!AK15)='C2'!AK16</t>
  </si>
  <si>
    <t>SUM(AK14,AK15)</t>
  </si>
  <si>
    <t>SUM('C2'!AK17,'C2'!AK18)='C2'!AK19</t>
  </si>
  <si>
    <t>SUM(AK17,AK18)</t>
  </si>
  <si>
    <t>SUM('C2'!AK14,'C2'!AK17)='C2'!AK20</t>
  </si>
  <si>
    <t>SUM(AK14,AK17)</t>
  </si>
  <si>
    <t>SUM('C2'!AK15,'C2'!AK18)='C2'!AK21</t>
  </si>
  <si>
    <t>SUM(AK15,AK18)</t>
  </si>
  <si>
    <t>SUM('C2'!AK16,'C2'!AK19)='C2'!AK22</t>
  </si>
  <si>
    <t>SUM(AK16,AK19)</t>
  </si>
  <si>
    <t>SUM(V14,Y14,AE14,AK14)</t>
  </si>
  <si>
    <t>SUM(V15,Y15,AE15,AK15)</t>
  </si>
  <si>
    <t>SUM('C2'!AN14,'C2'!AN15)='C2'!AN16</t>
  </si>
  <si>
    <t>SUM(AN14,AN15)</t>
  </si>
  <si>
    <t>SUM(V17,Y17,AE17,AK17)</t>
  </si>
  <si>
    <t>SUM(V18,Y18,AE18,AK18)</t>
  </si>
  <si>
    <t>SUM('C2'!AN17,'C2'!AN18)='C2'!AN19</t>
  </si>
  <si>
    <t>SUM(AN17,AN18)</t>
  </si>
  <si>
    <t>SUM('C2'!AN14,'C2'!AN17)='C2'!AN20</t>
  </si>
  <si>
    <t>SUM(AN14,AN17)</t>
  </si>
  <si>
    <t>SUM('C2'!AN15,'C2'!AN18)='C2'!AN21</t>
  </si>
  <si>
    <t>SUM(AN15,AN18)</t>
  </si>
  <si>
    <t>SUM('C2'!AN16,'C2'!AN19)='C2'!AN22</t>
  </si>
  <si>
    <t>SUM(AN16,AN19)</t>
  </si>
  <si>
    <t>SUM('C2'!V23,'C2'!Y23,'C2'!AE23,'C2'!AK23)='C2'!AN23</t>
  </si>
  <si>
    <t>SUM(V23,Y23,AE23,AK23)</t>
  </si>
  <si>
    <t>SUM('C3'!V14:'C3'!V24)='C3'!V25</t>
  </si>
  <si>
    <t>SUM(V14:V24)</t>
  </si>
  <si>
    <t>SUM('C3'!V26:'C3'!V36)='C3'!V37</t>
  </si>
  <si>
    <t>SUM(V26:V36)</t>
  </si>
  <si>
    <t>SUM('C3'!V14,'C3'!V26)='C3'!V38</t>
  </si>
  <si>
    <t>SUM(V14,V26)</t>
  </si>
  <si>
    <t>SUM('C3'!V15,'C3'!V27)='C3'!V39</t>
  </si>
  <si>
    <t>SUM(V15,V27)</t>
  </si>
  <si>
    <t>SUM('C3'!V16,'C3'!V28)='C3'!V40</t>
  </si>
  <si>
    <t>SUM(V16,V28)</t>
  </si>
  <si>
    <t>SUM('C3'!V17,'C3'!V29)='C3'!V41</t>
  </si>
  <si>
    <t>SUM(V17,V29)</t>
  </si>
  <si>
    <t>SUM('C3'!V18,'C3'!V30)='C3'!V42</t>
  </si>
  <si>
    <t>SUM(V18,V30)</t>
  </si>
  <si>
    <t>SUM('C3'!V19,'C3'!V31)='C3'!V43</t>
  </si>
  <si>
    <t>SUM(V19,V31)</t>
  </si>
  <si>
    <t>SUM('C3'!V20,'C3'!V32)='C3'!V44</t>
  </si>
  <si>
    <t>SUM(V20,V32)</t>
  </si>
  <si>
    <t>SUM('C3'!V21,'C3'!V33)='C3'!V45</t>
  </si>
  <si>
    <t>SUM(V21,V33)</t>
  </si>
  <si>
    <t>SUM('C3'!V22,'C3'!V34)='C3'!V46</t>
  </si>
  <si>
    <t>SUM(V22,V34)</t>
  </si>
  <si>
    <t>SUM('C3'!V23,'C3'!V35)='C3'!V47</t>
  </si>
  <si>
    <t>SUM(V23,V35)</t>
  </si>
  <si>
    <t>SUM('C3'!V24,'C3'!V36)='C3'!V48</t>
  </si>
  <si>
    <t>SUM(V24,V36)</t>
  </si>
  <si>
    <t>SUM('C3'!V25,'C3'!V37)='C3'!V49</t>
  </si>
  <si>
    <t>SUM(V25,V37)</t>
  </si>
  <si>
    <t>SUM('C3'!Y14:'C3'!Y24)='C3'!Y25</t>
  </si>
  <si>
    <t>SUM(Y14:Y24)</t>
  </si>
  <si>
    <t>SUM('C3'!Y26:'C3'!Y36)='C3'!Y37</t>
  </si>
  <si>
    <t>SUM(Y26:Y36)</t>
  </si>
  <si>
    <t>SUM('C3'!Y14,'C3'!Y26)='C3'!Y38</t>
  </si>
  <si>
    <t>SUM(Y14,Y26)</t>
  </si>
  <si>
    <t>SUM('C3'!Y15,'C3'!Y27)='C3'!Y39</t>
  </si>
  <si>
    <t>SUM(Y15,Y27)</t>
  </si>
  <si>
    <t>SUM('C3'!Y16,'C3'!Y28)='C3'!Y40</t>
  </si>
  <si>
    <t>SUM(Y16,Y28)</t>
  </si>
  <si>
    <t>SUM('C3'!Y17,'C3'!Y29)='C3'!Y41</t>
  </si>
  <si>
    <t>SUM(Y17,Y29)</t>
  </si>
  <si>
    <t>SUM('C3'!Y18,'C3'!Y30)='C3'!Y42</t>
  </si>
  <si>
    <t>SUM(Y18,Y30)</t>
  </si>
  <si>
    <t>SUM('C3'!Y19,'C3'!Y31)='C3'!Y43</t>
  </si>
  <si>
    <t>SUM(Y19,Y31)</t>
  </si>
  <si>
    <t>SUM('C3'!Y20,'C3'!Y32)='C3'!Y44</t>
  </si>
  <si>
    <t>SUM(Y20,Y32)</t>
  </si>
  <si>
    <t>SUM('C3'!Y21,'C3'!Y33)='C3'!Y45</t>
  </si>
  <si>
    <t>SUM(Y21,Y33)</t>
  </si>
  <si>
    <t>SUM('C3'!Y22,'C3'!Y34)='C3'!Y46</t>
  </si>
  <si>
    <t>SUM(Y22,Y34)</t>
  </si>
  <si>
    <t>SUM('C3'!Y23,'C3'!Y35)='C3'!Y47</t>
  </si>
  <si>
    <t>SUM(Y23,Y35)</t>
  </si>
  <si>
    <t>SUM('C3'!Y24,'C3'!Y36)='C3'!Y48</t>
  </si>
  <si>
    <t>SUM(Y24,Y36)</t>
  </si>
  <si>
    <t>SUM('C3'!Y25,'C3'!Y37)='C3'!Y49</t>
  </si>
  <si>
    <t>SUM(Y25,Y37)</t>
  </si>
  <si>
    <t>SUM('C3'!AB14:'C3'!AB24)='C3'!AB25</t>
  </si>
  <si>
    <t>SUM(AB14:AB24)</t>
  </si>
  <si>
    <t>SUM('C3'!AB26:'C3'!AB36)='C3'!AB37</t>
  </si>
  <si>
    <t>SUM(AB26:AB36)</t>
  </si>
  <si>
    <t>SUM('C3'!AB14,'C3'!AB26)='C3'!AB38</t>
  </si>
  <si>
    <t>SUM(AB14,AB26)</t>
  </si>
  <si>
    <t>SUM('C3'!AB15,'C3'!AB27)='C3'!AB39</t>
  </si>
  <si>
    <t>SUM(AB15,AB27)</t>
  </si>
  <si>
    <t>SUM('C3'!AB16,'C3'!AB28)='C3'!AB40</t>
  </si>
  <si>
    <t>SUM(AB16,AB28)</t>
  </si>
  <si>
    <t>SUM('C3'!AB17,'C3'!AB29)='C3'!AB41</t>
  </si>
  <si>
    <t>SUM(AB17,AB29)</t>
  </si>
  <si>
    <t>SUM('C3'!AB18,'C3'!AB30)='C3'!AB42</t>
  </si>
  <si>
    <t>SUM(AB18,AB30)</t>
  </si>
  <si>
    <t>SUM('C3'!AB19,'C3'!AB31)='C3'!AB43</t>
  </si>
  <si>
    <t>SUM(AB19,AB31)</t>
  </si>
  <si>
    <t>SUM('C3'!AB20,'C3'!AB32)='C3'!AB44</t>
  </si>
  <si>
    <t>SUM(AB20,AB32)</t>
  </si>
  <si>
    <t>SUM('C3'!AB21,'C3'!AB33)='C3'!AB45</t>
  </si>
  <si>
    <t>SUM(AB21,AB33)</t>
  </si>
  <si>
    <t>SUM('C3'!AB22,'C3'!AB34)='C3'!AB46</t>
  </si>
  <si>
    <t>SUM(AB22,AB34)</t>
  </si>
  <si>
    <t>SUM('C3'!AB23,'C3'!AB35)='C3'!AB47</t>
  </si>
  <si>
    <t>SUM(AB23,AB35)</t>
  </si>
  <si>
    <t>SUM('C3'!AB24,'C3'!AB36)='C3'!AB48</t>
  </si>
  <si>
    <t>SUM(AB24,AB36)</t>
  </si>
  <si>
    <t>SUM('C3'!AB25,'C3'!AB37)='C3'!AB49</t>
  </si>
  <si>
    <t>SUM(AB25,AB37)</t>
  </si>
  <si>
    <t>SUM('C3'!AE14:'C3'!AE24)='C3'!AE25</t>
  </si>
  <si>
    <t>SUM(AE14:AE24)</t>
  </si>
  <si>
    <t>SUM('C3'!AE26:'C3'!AE36)='C3'!AE37</t>
  </si>
  <si>
    <t>SUM(AE26:AE36)</t>
  </si>
  <si>
    <t>SUM('C3'!AE14,'C3'!AE26)='C3'!AE38</t>
  </si>
  <si>
    <t>SUM(AE14,AE26)</t>
  </si>
  <si>
    <t>SUM('C3'!AE15,'C3'!AE27)='C3'!AE39</t>
  </si>
  <si>
    <t>SUM(AE15,AE27)</t>
  </si>
  <si>
    <t>SUM('C3'!AE16,'C3'!AE28)='C3'!AE40</t>
  </si>
  <si>
    <t>SUM(AE16,AE28)</t>
  </si>
  <si>
    <t>SUM('C3'!AE17,'C3'!AE29)='C3'!AE41</t>
  </si>
  <si>
    <t>SUM(AE17,AE29)</t>
  </si>
  <si>
    <t>SUM('C3'!AE18,'C3'!AE30)='C3'!AE42</t>
  </si>
  <si>
    <t>SUM(AE18,AE30)</t>
  </si>
  <si>
    <t>SUM('C3'!AE19,'C3'!AE31)='C3'!AE43</t>
  </si>
  <si>
    <t>SUM(AE19,AE31)</t>
  </si>
  <si>
    <t>SUM('C3'!AE20,'C3'!AE32)='C3'!AE44</t>
  </si>
  <si>
    <t>SUM(AE20,AE32)</t>
  </si>
  <si>
    <t>SUM('C3'!AE21,'C3'!AE33)='C3'!AE45</t>
  </si>
  <si>
    <t>SUM(AE21,AE33)</t>
  </si>
  <si>
    <t>SUM('C3'!AE22,'C3'!AE34)='C3'!AE46</t>
  </si>
  <si>
    <t>SUM(AE22,AE34)</t>
  </si>
  <si>
    <t>SUM('C3'!AE23,'C3'!AE35)='C3'!AE47</t>
  </si>
  <si>
    <t>SUM(AE23,AE35)</t>
  </si>
  <si>
    <t>SUM('C3'!AE24,'C3'!AE36)='C3'!AE48</t>
  </si>
  <si>
    <t>SUM(AE24,AE36)</t>
  </si>
  <si>
    <t>SUM('C3'!AE25,'C3'!AE37)='C3'!AE49</t>
  </si>
  <si>
    <t>SUM(AE25,AE37)</t>
  </si>
  <si>
    <t>SUM('C3'!AH14:'C3'!AH24)='C3'!AH25</t>
  </si>
  <si>
    <t>SUM(AH14:AH24)</t>
  </si>
  <si>
    <t>SUM('C3'!AH26:'C3'!AH36)='C3'!AH37</t>
  </si>
  <si>
    <t>SUM(AH26:AH36)</t>
  </si>
  <si>
    <t>SUM('C3'!AH14,'C3'!AH26)='C3'!AH38</t>
  </si>
  <si>
    <t>SUM(AH14,AH26)</t>
  </si>
  <si>
    <t>SUM('C3'!AH15,'C3'!AH27)='C3'!AH39</t>
  </si>
  <si>
    <t>SUM(AH15,AH27)</t>
  </si>
  <si>
    <t>SUM('C3'!AH16,'C3'!AH28)='C3'!AH40</t>
  </si>
  <si>
    <t>SUM(AH16,AH28)</t>
  </si>
  <si>
    <t>SUM('C3'!AH17,'C3'!AH29)='C3'!AH41</t>
  </si>
  <si>
    <t>SUM(AH17,AH29)</t>
  </si>
  <si>
    <t>SUM('C3'!AH18,'C3'!AH30)='C3'!AH42</t>
  </si>
  <si>
    <t>SUM(AH18,AH30)</t>
  </si>
  <si>
    <t>SUM('C3'!AH19,'C3'!AH31)='C3'!AH43</t>
  </si>
  <si>
    <t>SUM(AH19,AH31)</t>
  </si>
  <si>
    <t>SUM('C3'!AH20,'C3'!AH32)='C3'!AH44</t>
  </si>
  <si>
    <t>SUM(AH20,AH32)</t>
  </si>
  <si>
    <t>SUM('C3'!AH21,'C3'!AH33)='C3'!AH45</t>
  </si>
  <si>
    <t>SUM(AH21,AH33)</t>
  </si>
  <si>
    <t>SUM('C3'!AH22,'C3'!AH34)='C3'!AH46</t>
  </si>
  <si>
    <t>SUM(AH22,AH34)</t>
  </si>
  <si>
    <t>SUM('C3'!AH23,'C3'!AH35)='C3'!AH47</t>
  </si>
  <si>
    <t>SUM(AH23,AH35)</t>
  </si>
  <si>
    <t>SUM('C3'!AH24,'C3'!AH36)='C3'!AH48</t>
  </si>
  <si>
    <t>SUM(AH24,AH36)</t>
  </si>
  <si>
    <t>SUM('C3'!AH25,'C3'!AH37)='C3'!AH49</t>
  </si>
  <si>
    <t>SUM(AH25,AH37)</t>
  </si>
  <si>
    <t>SUM('C4'!V14,'C4'!V15)='C4'!V16</t>
  </si>
  <si>
    <t>SUM('C4'!Y14,'C4'!Y15)='C4'!Y16</t>
  </si>
  <si>
    <t>SUM('C4'!AB14,'C4'!AB15)='C4'!AB16</t>
  </si>
  <si>
    <t>SUM('C4'!AE14,'C4'!AE15)='C4'!AE16</t>
  </si>
  <si>
    <t>SUM('C4'!AH14,'C4'!AH15)='C4'!AH16</t>
  </si>
  <si>
    <t>SUM('C4'!AK14,'C4'!AK15)='C4'!AK16</t>
  </si>
  <si>
    <t>SUM('C4'!AN14,'C4'!AN15)='C4'!AN16</t>
  </si>
  <si>
    <t>SUM('C5'!V14:'C5'!V41)='C5'!V42</t>
  </si>
  <si>
    <t>SUM(V14:V41)</t>
  </si>
  <si>
    <t>SUM('C5'!V44:'C5'!V71)='C5'!V72</t>
  </si>
  <si>
    <t>SUM(V44:V71)</t>
  </si>
  <si>
    <t>SUM('C5'!V14,'C5'!V44)='C5'!V74</t>
  </si>
  <si>
    <t>SUM(V14,V44)</t>
  </si>
  <si>
    <t>SUM('C5'!V15,'C5'!V45)='C5'!V75</t>
  </si>
  <si>
    <t>SUM(V15,V45)</t>
  </si>
  <si>
    <t>SUM('C5'!V16,'C5'!V46)='C5'!V76</t>
  </si>
  <si>
    <t>SUM(V16,V46)</t>
  </si>
  <si>
    <t>SUM('C5'!V17,'C5'!V47)='C5'!V77</t>
  </si>
  <si>
    <t>SUM(V17,V47)</t>
  </si>
  <si>
    <t>SUM('C5'!V18,'C5'!V48)='C5'!V78</t>
  </si>
  <si>
    <t>SUM(V18,V48)</t>
  </si>
  <si>
    <t>SUM('C5'!V19,'C5'!V49)='C5'!V79</t>
  </si>
  <si>
    <t>SUM(V19,V49)</t>
  </si>
  <si>
    <t>SUM('C5'!V20,'C5'!V50)='C5'!V80</t>
  </si>
  <si>
    <t>SUM(V20,V50)</t>
  </si>
  <si>
    <t>SUM('C5'!V21,'C5'!V51)='C5'!V81</t>
  </si>
  <si>
    <t>SUM(V21,V51)</t>
  </si>
  <si>
    <t>SUM('C5'!V22,'C5'!V52)='C5'!V82</t>
  </si>
  <si>
    <t>SUM(V22,V52)</t>
  </si>
  <si>
    <t>SUM('C5'!V23,'C5'!V53)='C5'!V83</t>
  </si>
  <si>
    <t>SUM(V23,V53)</t>
  </si>
  <si>
    <t>SUM('C5'!V24,'C5'!V54)='C5'!V84</t>
  </si>
  <si>
    <t>SUM(V24,V54)</t>
  </si>
  <si>
    <t>SUM('C5'!V25,'C5'!V55)='C5'!V85</t>
  </si>
  <si>
    <t>SUM(V25,V55)</t>
  </si>
  <si>
    <t>SUM('C5'!V26,'C5'!V56)='C5'!V86</t>
  </si>
  <si>
    <t>SUM(V26,V56)</t>
  </si>
  <si>
    <t>SUM('C5'!V27,'C5'!V57)='C5'!V87</t>
  </si>
  <si>
    <t>SUM(V27,V57)</t>
  </si>
  <si>
    <t>SUM('C5'!V28,'C5'!V58)='C5'!V88</t>
  </si>
  <si>
    <t>SUM(V28,V58)</t>
  </si>
  <si>
    <t>SUM('C5'!V29,'C5'!V59)='C5'!V89</t>
  </si>
  <si>
    <t>SUM(V29,V59)</t>
  </si>
  <si>
    <t>SUM('C5'!V30,'C5'!V60)='C5'!V90</t>
  </si>
  <si>
    <t>SUM(V30,V60)</t>
  </si>
  <si>
    <t>SUM('C5'!V31,'C5'!V61)='C5'!V91</t>
  </si>
  <si>
    <t>SUM(V31,V61)</t>
  </si>
  <si>
    <t>SUM('C5'!V32,'C5'!V62)='C5'!V92</t>
  </si>
  <si>
    <t>SUM(V32,V62)</t>
  </si>
  <si>
    <t>SUM('C5'!V33,'C5'!V63)='C5'!V93</t>
  </si>
  <si>
    <t>SUM(V33,V63)</t>
  </si>
  <si>
    <t>SUM('C5'!V34,'C5'!V64)='C5'!V94</t>
  </si>
  <si>
    <t>SUM(V34,V64)</t>
  </si>
  <si>
    <t>SUM('C5'!V35,'C5'!V65)='C5'!V95</t>
  </si>
  <si>
    <t>SUM(V35,V65)</t>
  </si>
  <si>
    <t>SUM('C5'!V36,'C5'!V66)='C5'!V96</t>
  </si>
  <si>
    <t>SUM(V36,V66)</t>
  </si>
  <si>
    <t>SUM('C5'!V37,'C5'!V67)='C5'!V97</t>
  </si>
  <si>
    <t>SUM(V37,V67)</t>
  </si>
  <si>
    <t>SUM('C5'!V38,'C5'!V68)='C5'!V98</t>
  </si>
  <si>
    <t>SUM(V38,V68)</t>
  </si>
  <si>
    <t>SUM('C5'!V39,'C5'!V69)='C5'!V99</t>
  </si>
  <si>
    <t>SUM(V39,V69)</t>
  </si>
  <si>
    <t>SUM('C5'!V40,'C5'!V70)='C5'!V100</t>
  </si>
  <si>
    <t>SUM(V40,V70)</t>
  </si>
  <si>
    <t>SUM('C5'!V41,'C5'!V71)='C5'!V101</t>
  </si>
  <si>
    <t>SUM(V41,V71)</t>
  </si>
  <si>
    <t>SUM('C5'!V42,'C5'!V72)='C5'!V102</t>
  </si>
  <si>
    <t>SUM(V42,V72)</t>
  </si>
  <si>
    <t>SUM('C5'!Y14:'C5'!Y41)='C5'!Y42</t>
  </si>
  <si>
    <t>SUM(Y14:Y41)</t>
  </si>
  <si>
    <t>SUM('C5'!Y44:'C5'!Y71)='C5'!Y72</t>
  </si>
  <si>
    <t>SUM(Y44:Y71)</t>
  </si>
  <si>
    <t>SUM('C5'!Y14,'C5'!Y44)='C5'!Y74</t>
  </si>
  <si>
    <t>SUM(Y14,Y44)</t>
  </si>
  <si>
    <t>SUM('C5'!Y15,'C5'!Y45)='C5'!Y75</t>
  </si>
  <si>
    <t>SUM(Y15,Y45)</t>
  </si>
  <si>
    <t>SUM('C5'!Y16,'C5'!Y46)='C5'!Y76</t>
  </si>
  <si>
    <t>SUM(Y16,Y46)</t>
  </si>
  <si>
    <t>SUM('C5'!Y17,'C5'!Y47)='C5'!Y77</t>
  </si>
  <si>
    <t>SUM(Y17,Y47)</t>
  </si>
  <si>
    <t>SUM('C5'!Y18,'C5'!Y48)='C5'!Y78</t>
  </si>
  <si>
    <t>SUM(Y18,Y48)</t>
  </si>
  <si>
    <t>SUM('C5'!Y19,'C5'!Y49)='C5'!Y79</t>
  </si>
  <si>
    <t>SUM(Y19,Y49)</t>
  </si>
  <si>
    <t>SUM('C5'!Y20,'C5'!Y50)='C5'!Y80</t>
  </si>
  <si>
    <t>SUM(Y20,Y50)</t>
  </si>
  <si>
    <t>SUM('C5'!Y21,'C5'!Y51)='C5'!Y81</t>
  </si>
  <si>
    <t>SUM(Y21,Y51)</t>
  </si>
  <si>
    <t>SUM('C5'!Y22,'C5'!Y52)='C5'!Y82</t>
  </si>
  <si>
    <t>SUM(Y22,Y52)</t>
  </si>
  <si>
    <t>SUM('C5'!Y23,'C5'!Y53)='C5'!Y83</t>
  </si>
  <si>
    <t>SUM(Y23,Y53)</t>
  </si>
  <si>
    <t>SUM('C5'!Y24,'C5'!Y54)='C5'!Y84</t>
  </si>
  <si>
    <t>SUM(Y24,Y54)</t>
  </si>
  <si>
    <t>SUM('C5'!Y25,'C5'!Y55)='C5'!Y85</t>
  </si>
  <si>
    <t>SUM(Y25,Y55)</t>
  </si>
  <si>
    <t>SUM('C5'!Y26,'C5'!Y56)='C5'!Y86</t>
  </si>
  <si>
    <t>SUM(Y26,Y56)</t>
  </si>
  <si>
    <t>SUM('C5'!Y27,'C5'!Y57)='C5'!Y87</t>
  </si>
  <si>
    <t>SUM(Y27,Y57)</t>
  </si>
  <si>
    <t>SUM('C5'!Y28,'C5'!Y58)='C5'!Y88</t>
  </si>
  <si>
    <t>SUM(Y28,Y58)</t>
  </si>
  <si>
    <t>SUM('C5'!Y29,'C5'!Y59)='C5'!Y89</t>
  </si>
  <si>
    <t>SUM(Y29,Y59)</t>
  </si>
  <si>
    <t>SUM('C5'!Y30,'C5'!Y60)='C5'!Y90</t>
  </si>
  <si>
    <t>SUM(Y30,Y60)</t>
  </si>
  <si>
    <t>SUM('C5'!Y31,'C5'!Y61)='C5'!Y91</t>
  </si>
  <si>
    <t>SUM(Y31,Y61)</t>
  </si>
  <si>
    <t>SUM('C5'!Y32,'C5'!Y62)='C5'!Y92</t>
  </si>
  <si>
    <t>SUM(Y32,Y62)</t>
  </si>
  <si>
    <t>SUM('C5'!Y33,'C5'!Y63)='C5'!Y93</t>
  </si>
  <si>
    <t>SUM(Y33,Y63)</t>
  </si>
  <si>
    <t>SUM('C5'!Y34,'C5'!Y64)='C5'!Y94</t>
  </si>
  <si>
    <t>SUM(Y34,Y64)</t>
  </si>
  <si>
    <t>SUM('C5'!Y35,'C5'!Y65)='C5'!Y95</t>
  </si>
  <si>
    <t>SUM(Y35,Y65)</t>
  </si>
  <si>
    <t>SUM('C5'!Y36,'C5'!Y66)='C5'!Y96</t>
  </si>
  <si>
    <t>SUM(Y36,Y66)</t>
  </si>
  <si>
    <t>SUM('C5'!Y37,'C5'!Y67)='C5'!Y97</t>
  </si>
  <si>
    <t>SUM(Y37,Y67)</t>
  </si>
  <si>
    <t>SUM('C5'!Y38,'C5'!Y68)='C5'!Y98</t>
  </si>
  <si>
    <t>SUM(Y38,Y68)</t>
  </si>
  <si>
    <t>SUM('C5'!Y39,'C5'!Y69)='C5'!Y99</t>
  </si>
  <si>
    <t>SUM(Y39,Y69)</t>
  </si>
  <si>
    <t>SUM('C5'!Y40,'C5'!Y70)='C5'!Y100</t>
  </si>
  <si>
    <t>SUM(Y40,Y70)</t>
  </si>
  <si>
    <t>SUM('C5'!Y41,'C5'!Y71)='C5'!Y101</t>
  </si>
  <si>
    <t>SUM(Y41,Y71)</t>
  </si>
  <si>
    <t>SUM('C5'!Y42,'C5'!Y72)='C5'!Y102</t>
  </si>
  <si>
    <t>SUM(Y42,Y72)</t>
  </si>
  <si>
    <t>SUM('C6'!V14:'C6'!V68)='C6'!V69</t>
  </si>
  <si>
    <t>SUM(V14:V68)</t>
  </si>
  <si>
    <t>SUM('C6'!V70:'C6'!V73)='C6'!V74</t>
  </si>
  <si>
    <t>SUM(V70:V73)</t>
  </si>
  <si>
    <t>SUM('C6'!V75:'C6'!V117)='C6'!V118</t>
  </si>
  <si>
    <t>SUM(V75:V117)</t>
  </si>
  <si>
    <t>SUM('C6'!V119:'C6'!V169)='C6'!V170</t>
  </si>
  <si>
    <t>SUM(V119:V169)</t>
  </si>
  <si>
    <t>SUM('C6'!V171:'C6'!V216)='C6'!V217</t>
  </si>
  <si>
    <t>SUM(V171:V216)</t>
  </si>
  <si>
    <t>SUM('C6'!V218:'C6'!V235)='C6'!V236</t>
  </si>
  <si>
    <t>SUM(V218:V235)</t>
  </si>
  <si>
    <t>SUM('C6'!V69,'C6'!V74,'C6'!V118,'C6'!V170,'C6'!V217,'C6'!V236,'C6'!V237)='C6'!V238</t>
  </si>
  <si>
    <t>SUM(V69,V74,V118,V170,V217,V236,V237)</t>
  </si>
  <si>
    <t>SUM('C6'!V240:'C6'!V294)='C6'!V295</t>
  </si>
  <si>
    <t>SUM(V240:V294)</t>
  </si>
  <si>
    <t>SUM('C6'!V296:'C6'!V299)='C6'!V300</t>
  </si>
  <si>
    <t>SUM(V296:V299)</t>
  </si>
  <si>
    <t>SUM('C6'!V301:'C6'!V343)='C6'!V344</t>
  </si>
  <si>
    <t>SUM(V301:V343)</t>
  </si>
  <si>
    <t>SUM('C6'!V345:'C6'!V395)='C6'!V396</t>
  </si>
  <si>
    <t>SUM(V345:V395)</t>
  </si>
  <si>
    <t>SUM('C6'!V397:'C6'!V442)='C6'!V443</t>
  </si>
  <si>
    <t>SUM(V397:V442)</t>
  </si>
  <si>
    <t>SUM('C6'!V444:'C6'!V461)='C6'!V462</t>
  </si>
  <si>
    <t>SUM(V444:V461)</t>
  </si>
  <si>
    <t>SUM('C6'!V295,'C6'!V300,'C6'!V344,'C6'!V396,'C6'!V443,'C6'!V462,'C6'!V463)='C6'!V464</t>
  </si>
  <si>
    <t>SUM(V295,V300,V344,V396,V443,V462,V463)</t>
  </si>
  <si>
    <t>SUM('C6'!V14,'C6'!V240)='C6'!V466</t>
  </si>
  <si>
    <t>SUM(V14,V240)</t>
  </si>
  <si>
    <t>SUM('C6'!V15,'C6'!V241)='C6'!V467</t>
  </si>
  <si>
    <t>SUM(V15,V241)</t>
  </si>
  <si>
    <t>SUM('C6'!V16,'C6'!V242)='C6'!V468</t>
  </si>
  <si>
    <t>SUM(V16,V242)</t>
  </si>
  <si>
    <t>SUM('C6'!V17,'C6'!V243)='C6'!V469</t>
  </si>
  <si>
    <t>SUM(V17,V243)</t>
  </si>
  <si>
    <t>SUM('C6'!V18,'C6'!V244)='C6'!V470</t>
  </si>
  <si>
    <t>SUM(V18,V244)</t>
  </si>
  <si>
    <t>SUM('C6'!V19,'C6'!V245)='C6'!V471</t>
  </si>
  <si>
    <t>SUM(V19,V245)</t>
  </si>
  <si>
    <t>SUM('C6'!V20,'C6'!V246)='C6'!V472</t>
  </si>
  <si>
    <t>SUM(V20,V246)</t>
  </si>
  <si>
    <t>SUM('C6'!V21,'C6'!V247)='C6'!V473</t>
  </si>
  <si>
    <t>SUM(V21,V247)</t>
  </si>
  <si>
    <t>SUM('C6'!V22,'C6'!V248)='C6'!V474</t>
  </si>
  <si>
    <t>SUM(V22,V248)</t>
  </si>
  <si>
    <t>SUM('C6'!V23,'C6'!V249)='C6'!V475</t>
  </si>
  <si>
    <t>SUM(V23,V249)</t>
  </si>
  <si>
    <t>SUM('C6'!V24,'C6'!V250)='C6'!V476</t>
  </si>
  <si>
    <t>SUM(V24,V250)</t>
  </si>
  <si>
    <t>SUM('C6'!V25,'C6'!V251)='C6'!V477</t>
  </si>
  <si>
    <t>SUM(V25,V251)</t>
  </si>
  <si>
    <t>SUM('C6'!V26,'C6'!V252)='C6'!V478</t>
  </si>
  <si>
    <t>SUM(V26,V252)</t>
  </si>
  <si>
    <t>SUM('C6'!V27,'C6'!V253)='C6'!V479</t>
  </si>
  <si>
    <t>SUM(V27,V253)</t>
  </si>
  <si>
    <t>SUM('C6'!V28,'C6'!V254)='C6'!V480</t>
  </si>
  <si>
    <t>SUM(V28,V254)</t>
  </si>
  <si>
    <t>SUM('C6'!V29,'C6'!V255)='C6'!V481</t>
  </si>
  <si>
    <t>SUM(V29,V255)</t>
  </si>
  <si>
    <t>SUM('C6'!V30,'C6'!V256)='C6'!V482</t>
  </si>
  <si>
    <t>SUM(V30,V256)</t>
  </si>
  <si>
    <t>SUM('C6'!V31,'C6'!V257)='C6'!V483</t>
  </si>
  <si>
    <t>SUM(V31,V257)</t>
  </si>
  <si>
    <t>SUM('C6'!V32,'C6'!V258)='C6'!V484</t>
  </si>
  <si>
    <t>SUM(V32,V258)</t>
  </si>
  <si>
    <t>SUM('C6'!V33,'C6'!V259)='C6'!V485</t>
  </si>
  <si>
    <t>SUM(V33,V259)</t>
  </si>
  <si>
    <t>SUM('C6'!V34,'C6'!V260)='C6'!V486</t>
  </si>
  <si>
    <t>SUM(V34,V260)</t>
  </si>
  <si>
    <t>SUM('C6'!V35,'C6'!V261)='C6'!V487</t>
  </si>
  <si>
    <t>SUM(V35,V261)</t>
  </si>
  <si>
    <t>SUM('C6'!V36,'C6'!V262)='C6'!V488</t>
  </si>
  <si>
    <t>SUM(V36,V262)</t>
  </si>
  <si>
    <t>SUM('C6'!V37,'C6'!V263)='C6'!V489</t>
  </si>
  <si>
    <t>SUM(V37,V263)</t>
  </si>
  <si>
    <t>SUM('C6'!V38,'C6'!V264)='C6'!V490</t>
  </si>
  <si>
    <t>SUM(V38,V264)</t>
  </si>
  <si>
    <t>SUM('C6'!V39,'C6'!V265)='C6'!V491</t>
  </si>
  <si>
    <t>SUM(V39,V265)</t>
  </si>
  <si>
    <t>SUM('C6'!V40,'C6'!V266)='C6'!V492</t>
  </si>
  <si>
    <t>SUM(V40,V266)</t>
  </si>
  <si>
    <t>SUM('C6'!V41,'C6'!V267)='C6'!V493</t>
  </si>
  <si>
    <t>SUM(V41,V267)</t>
  </si>
  <si>
    <t>SUM('C6'!V42,'C6'!V268)='C6'!V494</t>
  </si>
  <si>
    <t>SUM(V42,V268)</t>
  </si>
  <si>
    <t>SUM('C6'!V43,'C6'!V269)='C6'!V495</t>
  </si>
  <si>
    <t>SUM(V43,V269)</t>
  </si>
  <si>
    <t>SUM('C6'!V44,'C6'!V270)='C6'!V496</t>
  </si>
  <si>
    <t>SUM(V44,V270)</t>
  </si>
  <si>
    <t>SUM('C6'!V45,'C6'!V271)='C6'!V497</t>
  </si>
  <si>
    <t>SUM(V45,V271)</t>
  </si>
  <si>
    <t>SUM('C6'!V46,'C6'!V272)='C6'!V498</t>
  </si>
  <si>
    <t>SUM(V46,V272)</t>
  </si>
  <si>
    <t>SUM('C6'!V47,'C6'!V273)='C6'!V499</t>
  </si>
  <si>
    <t>SUM(V47,V273)</t>
  </si>
  <si>
    <t>SUM('C6'!V48,'C6'!V274)='C6'!V500</t>
  </si>
  <si>
    <t>SUM(V48,V274)</t>
  </si>
  <si>
    <t>SUM('C6'!V49,'C6'!V275)='C6'!V501</t>
  </si>
  <si>
    <t>SUM(V49,V275)</t>
  </si>
  <si>
    <t>SUM('C6'!V50,'C6'!V276)='C6'!V502</t>
  </si>
  <si>
    <t>SUM(V50,V276)</t>
  </si>
  <si>
    <t>SUM('C6'!V51,'C6'!V277)='C6'!V503</t>
  </si>
  <si>
    <t>SUM(V51,V277)</t>
  </si>
  <si>
    <t>SUM('C6'!V52,'C6'!V278)='C6'!V504</t>
  </si>
  <si>
    <t>SUM(V52,V278)</t>
  </si>
  <si>
    <t>SUM('C6'!V53,'C6'!V279)='C6'!V505</t>
  </si>
  <si>
    <t>SUM(V53,V279)</t>
  </si>
  <si>
    <t>SUM('C6'!V54,'C6'!V280)='C6'!V506</t>
  </si>
  <si>
    <t>SUM(V54,V280)</t>
  </si>
  <si>
    <t>SUM('C6'!V55,'C6'!V281)='C6'!V507</t>
  </si>
  <si>
    <t>SUM(V55,V281)</t>
  </si>
  <si>
    <t>SUM('C6'!V56,'C6'!V282)='C6'!V508</t>
  </si>
  <si>
    <t>SUM(V56,V282)</t>
  </si>
  <si>
    <t>SUM('C6'!V57,'C6'!V283)='C6'!V509</t>
  </si>
  <si>
    <t>SUM(V57,V283)</t>
  </si>
  <si>
    <t>SUM('C6'!V58,'C6'!V284)='C6'!V510</t>
  </si>
  <si>
    <t>SUM(V58,V284)</t>
  </si>
  <si>
    <t>SUM('C6'!V59,'C6'!V285)='C6'!V511</t>
  </si>
  <si>
    <t>SUM(V59,V285)</t>
  </si>
  <si>
    <t>SUM('C6'!V60,'C6'!V286)='C6'!V512</t>
  </si>
  <si>
    <t>SUM(V60,V286)</t>
  </si>
  <si>
    <t>SUM('C6'!V61,'C6'!V287)='C6'!V513</t>
  </si>
  <si>
    <t>SUM(V61,V287)</t>
  </si>
  <si>
    <t>SUM('C6'!V62,'C6'!V288)='C6'!V514</t>
  </si>
  <si>
    <t>SUM(V62,V288)</t>
  </si>
  <si>
    <t>SUM('C6'!V63,'C6'!V289)='C6'!V515</t>
  </si>
  <si>
    <t>SUM(V63,V289)</t>
  </si>
  <si>
    <t>SUM('C6'!V64,'C6'!V290)='C6'!V516</t>
  </si>
  <si>
    <t>SUM(V64,V290)</t>
  </si>
  <si>
    <t>SUM('C6'!V65,'C6'!V291)='C6'!V517</t>
  </si>
  <si>
    <t>SUM(V65,V291)</t>
  </si>
  <si>
    <t>SUM('C6'!V66,'C6'!V292)='C6'!V518</t>
  </si>
  <si>
    <t>SUM(V66,V292)</t>
  </si>
  <si>
    <t>SUM('C6'!V67,'C6'!V293)='C6'!V519</t>
  </si>
  <si>
    <t>SUM(V67,V293)</t>
  </si>
  <si>
    <t>SUM('C6'!V68,'C6'!V294)='C6'!V520</t>
  </si>
  <si>
    <t>SUM(V68,V294)</t>
  </si>
  <si>
    <t>SUM('C6'!V69,'C6'!V295)='C6'!V521</t>
  </si>
  <si>
    <t>SUM(V69,V295)</t>
  </si>
  <si>
    <t>SUM('C6'!V70,'C6'!V296)='C6'!V522</t>
  </si>
  <si>
    <t>SUM(V70,V296)</t>
  </si>
  <si>
    <t>SUM('C6'!V71,'C6'!V297)='C6'!V523</t>
  </si>
  <si>
    <t>SUM(V71,V297)</t>
  </si>
  <si>
    <t>SUM('C6'!V72,'C6'!V298)='C6'!V524</t>
  </si>
  <si>
    <t>SUM(V72,V298)</t>
  </si>
  <si>
    <t>SUM('C6'!V73,'C6'!V299)='C6'!V525</t>
  </si>
  <si>
    <t>SUM(V73,V299)</t>
  </si>
  <si>
    <t>SUM('C6'!V74,'C6'!V300)='C6'!V526</t>
  </si>
  <si>
    <t>SUM(V74,V300)</t>
  </si>
  <si>
    <t>SUM('C6'!V75,'C6'!V301)='C6'!V527</t>
  </si>
  <si>
    <t>SUM(V75,V301)</t>
  </si>
  <si>
    <t>SUM('C6'!V76,'C6'!V302)='C6'!V528</t>
  </si>
  <si>
    <t>SUM(V76,V302)</t>
  </si>
  <si>
    <t>SUM('C6'!V77,'C6'!V303)='C6'!V529</t>
  </si>
  <si>
    <t>SUM(V77,V303)</t>
  </si>
  <si>
    <t>SUM('C6'!V78,'C6'!V304)='C6'!V530</t>
  </si>
  <si>
    <t>SUM(V78,V304)</t>
  </si>
  <si>
    <t>SUM('C6'!V79,'C6'!V305)='C6'!V531</t>
  </si>
  <si>
    <t>SUM(V79,V305)</t>
  </si>
  <si>
    <t>SUM('C6'!V80,'C6'!V306)='C6'!V532</t>
  </si>
  <si>
    <t>SUM(V80,V306)</t>
  </si>
  <si>
    <t>SUM('C6'!V81,'C6'!V307)='C6'!V533</t>
  </si>
  <si>
    <t>SUM(V81,V307)</t>
  </si>
  <si>
    <t>SUM('C6'!V82,'C6'!V308)='C6'!V534</t>
  </si>
  <si>
    <t>SUM(V82,V308)</t>
  </si>
  <si>
    <t>SUM('C6'!V83,'C6'!V309)='C6'!V535</t>
  </si>
  <si>
    <t>SUM(V83,V309)</t>
  </si>
  <si>
    <t>SUM('C6'!V84,'C6'!V310)='C6'!V536</t>
  </si>
  <si>
    <t>SUM(V84,V310)</t>
  </si>
  <si>
    <t>SUM('C6'!V85,'C6'!V311)='C6'!V537</t>
  </si>
  <si>
    <t>SUM(V85,V311)</t>
  </si>
  <si>
    <t>SUM('C6'!V86,'C6'!V312)='C6'!V538</t>
  </si>
  <si>
    <t>SUM(V86,V312)</t>
  </si>
  <si>
    <t>SUM('C6'!V87,'C6'!V313)='C6'!V539</t>
  </si>
  <si>
    <t>SUM(V87,V313)</t>
  </si>
  <si>
    <t>SUM('C6'!V88,'C6'!V314)='C6'!V540</t>
  </si>
  <si>
    <t>SUM(V88,V314)</t>
  </si>
  <si>
    <t>SUM('C6'!V89,'C6'!V315)='C6'!V541</t>
  </si>
  <si>
    <t>SUM(V89,V315)</t>
  </si>
  <si>
    <t>SUM('C6'!V90,'C6'!V316)='C6'!V542</t>
  </si>
  <si>
    <t>SUM(V90,V316)</t>
  </si>
  <si>
    <t>SUM('C6'!V91,'C6'!V317)='C6'!V543</t>
  </si>
  <si>
    <t>SUM(V91,V317)</t>
  </si>
  <si>
    <t>SUM('C6'!V92,'C6'!V318)='C6'!V544</t>
  </si>
  <si>
    <t>SUM(V92,V318)</t>
  </si>
  <si>
    <t>SUM('C6'!V93,'C6'!V319)='C6'!V545</t>
  </si>
  <si>
    <t>SUM(V93,V319)</t>
  </si>
  <si>
    <t>SUM('C6'!V94,'C6'!V320)='C6'!V546</t>
  </si>
  <si>
    <t>SUM(V94,V320)</t>
  </si>
  <si>
    <t>SUM('C6'!V95,'C6'!V321)='C6'!V547</t>
  </si>
  <si>
    <t>SUM(V95,V321)</t>
  </si>
  <si>
    <t>SUM('C6'!V96,'C6'!V322)='C6'!V548</t>
  </si>
  <si>
    <t>SUM(V96,V322)</t>
  </si>
  <si>
    <t>SUM('C6'!V97,'C6'!V323)='C6'!V549</t>
  </si>
  <si>
    <t>SUM(V97,V323)</t>
  </si>
  <si>
    <t>SUM('C6'!V98,'C6'!V324)='C6'!V550</t>
  </si>
  <si>
    <t>SUM(V98,V324)</t>
  </si>
  <si>
    <t>SUM('C6'!V99,'C6'!V325)='C6'!V551</t>
  </si>
  <si>
    <t>SUM(V99,V325)</t>
  </si>
  <si>
    <t>SUM('C6'!V100,'C6'!V326)='C6'!V552</t>
  </si>
  <si>
    <t>SUM(V100,V326)</t>
  </si>
  <si>
    <t>SUM('C6'!V101,'C6'!V327)='C6'!V553</t>
  </si>
  <si>
    <t>SUM(V101,V327)</t>
  </si>
  <si>
    <t>SUM('C6'!V102,'C6'!V328)='C6'!V554</t>
  </si>
  <si>
    <t>SUM(V102,V328)</t>
  </si>
  <si>
    <t>SUM('C6'!V103,'C6'!V329)='C6'!V555</t>
  </si>
  <si>
    <t>SUM(V103,V329)</t>
  </si>
  <si>
    <t>SUM('C6'!V104,'C6'!V330)='C6'!V556</t>
  </si>
  <si>
    <t>SUM(V104,V330)</t>
  </si>
  <si>
    <t>SUM('C6'!V105,'C6'!V331)='C6'!V557</t>
  </si>
  <si>
    <t>SUM(V105,V331)</t>
  </si>
  <si>
    <t>SUM('C6'!V106,'C6'!V332)='C6'!V558</t>
  </si>
  <si>
    <t>SUM(V106,V332)</t>
  </si>
  <si>
    <t>SUM('C6'!V107,'C6'!V333)='C6'!V559</t>
  </si>
  <si>
    <t>SUM(V107,V333)</t>
  </si>
  <si>
    <t>SUM('C6'!V108,'C6'!V334)='C6'!V560</t>
  </si>
  <si>
    <t>SUM(V108,V334)</t>
  </si>
  <si>
    <t>SUM('C6'!V109,'C6'!V335)='C6'!V561</t>
  </si>
  <si>
    <t>SUM(V109,V335)</t>
  </si>
  <si>
    <t>SUM('C6'!V110,'C6'!V336)='C6'!V562</t>
  </si>
  <si>
    <t>SUM(V110,V336)</t>
  </si>
  <si>
    <t>SUM('C6'!V111,'C6'!V337)='C6'!V563</t>
  </si>
  <si>
    <t>SUM(V111,V337)</t>
  </si>
  <si>
    <t>SUM('C6'!V112,'C6'!V338)='C6'!V564</t>
  </si>
  <si>
    <t>SUM(V112,V338)</t>
  </si>
  <si>
    <t>SUM('C6'!V113,'C6'!V339)='C6'!V565</t>
  </si>
  <si>
    <t>SUM(V113,V339)</t>
  </si>
  <si>
    <t>SUM('C6'!V114,'C6'!V340)='C6'!V566</t>
  </si>
  <si>
    <t>SUM(V114,V340)</t>
  </si>
  <si>
    <t>SUM('C6'!V115,'C6'!V341)='C6'!V567</t>
  </si>
  <si>
    <t>SUM(V115,V341)</t>
  </si>
  <si>
    <t>SUM('C6'!V116,'C6'!V342)='C6'!V568</t>
  </si>
  <si>
    <t>SUM(V116,V342)</t>
  </si>
  <si>
    <t>SUM('C6'!V117,'C6'!V343)='C6'!V569</t>
  </si>
  <si>
    <t>SUM(V117,V343)</t>
  </si>
  <si>
    <t>SUM('C6'!V118,'C6'!V344)='C6'!V570</t>
  </si>
  <si>
    <t>SUM(V118,V344)</t>
  </si>
  <si>
    <t>SUM('C6'!V119,'C6'!V345)='C6'!V571</t>
  </si>
  <si>
    <t>SUM(V119,V345)</t>
  </si>
  <si>
    <t>SUM('C6'!V120,'C6'!V346)='C6'!V572</t>
  </si>
  <si>
    <t>SUM(V120,V346)</t>
  </si>
  <si>
    <t>SUM('C6'!V121,'C6'!V347)='C6'!V573</t>
  </si>
  <si>
    <t>SUM(V121,V347)</t>
  </si>
  <si>
    <t>SUM('C6'!V122,'C6'!V348)='C6'!V574</t>
  </si>
  <si>
    <t>SUM(V122,V348)</t>
  </si>
  <si>
    <t>SUM('C6'!V123,'C6'!V349)='C6'!V575</t>
  </si>
  <si>
    <t>SUM(V123,V349)</t>
  </si>
  <si>
    <t>SUM('C6'!V124,'C6'!V350)='C6'!V576</t>
  </si>
  <si>
    <t>SUM(V124,V350)</t>
  </si>
  <si>
    <t>SUM('C6'!V125,'C6'!V351)='C6'!V577</t>
  </si>
  <si>
    <t>SUM(V125,V351)</t>
  </si>
  <si>
    <t>SUM('C6'!V126,'C6'!V352)='C6'!V578</t>
  </si>
  <si>
    <t>SUM(V126,V352)</t>
  </si>
  <si>
    <t>SUM('C6'!V127,'C6'!V353)='C6'!V579</t>
  </si>
  <si>
    <t>SUM(V127,V353)</t>
  </si>
  <si>
    <t>SUM('C6'!V128,'C6'!V354)='C6'!V580</t>
  </si>
  <si>
    <t>SUM(V128,V354)</t>
  </si>
  <si>
    <t>SUM('C6'!V129,'C6'!V355)='C6'!V581</t>
  </si>
  <si>
    <t>SUM(V129,V355)</t>
  </si>
  <si>
    <t>SUM('C6'!V130,'C6'!V356)='C6'!V582</t>
  </si>
  <si>
    <t>SUM(V130,V356)</t>
  </si>
  <si>
    <t>SUM('C6'!V131,'C6'!V357)='C6'!V583</t>
  </si>
  <si>
    <t>SUM(V131,V357)</t>
  </si>
  <si>
    <t>SUM('C6'!V132,'C6'!V358)='C6'!V584</t>
  </si>
  <si>
    <t>SUM(V132,V358)</t>
  </si>
  <si>
    <t>SUM('C6'!V133,'C6'!V359)='C6'!V585</t>
  </si>
  <si>
    <t>SUM(V133,V359)</t>
  </si>
  <si>
    <t>SUM('C6'!V134,'C6'!V360)='C6'!V586</t>
  </si>
  <si>
    <t>SUM(V134,V360)</t>
  </si>
  <si>
    <t>SUM('C6'!V135,'C6'!V361)='C6'!V587</t>
  </si>
  <si>
    <t>SUM(V135,V361)</t>
  </si>
  <si>
    <t>SUM('C6'!V136,'C6'!V362)='C6'!V588</t>
  </si>
  <si>
    <t>SUM(V136,V362)</t>
  </si>
  <si>
    <t>SUM('C6'!V137,'C6'!V363)='C6'!V589</t>
  </si>
  <si>
    <t>SUM(V137,V363)</t>
  </si>
  <si>
    <t>SUM('C6'!V138,'C6'!V364)='C6'!V590</t>
  </si>
  <si>
    <t>SUM(V138,V364)</t>
  </si>
  <si>
    <t>SUM('C6'!V139,'C6'!V365)='C6'!V591</t>
  </si>
  <si>
    <t>SUM(V139,V365)</t>
  </si>
  <si>
    <t>SUM('C6'!V140,'C6'!V366)='C6'!V592</t>
  </si>
  <si>
    <t>SUM(V140,V366)</t>
  </si>
  <si>
    <t>SUM('C6'!V141,'C6'!V367)='C6'!V593</t>
  </si>
  <si>
    <t>SUM(V141,V367)</t>
  </si>
  <si>
    <t>SUM('C6'!V142,'C6'!V368)='C6'!V594</t>
  </si>
  <si>
    <t>SUM(V142,V368)</t>
  </si>
  <si>
    <t>SUM('C6'!V143,'C6'!V369)='C6'!V595</t>
  </si>
  <si>
    <t>SUM(V143,V369)</t>
  </si>
  <si>
    <t>SUM('C6'!V144,'C6'!V370)='C6'!V596</t>
  </si>
  <si>
    <t>SUM(V144,V370)</t>
  </si>
  <si>
    <t>SUM('C6'!V145,'C6'!V371)='C6'!V597</t>
  </si>
  <si>
    <t>SUM(V145,V371)</t>
  </si>
  <si>
    <t>SUM('C6'!V146,'C6'!V372)='C6'!V598</t>
  </si>
  <si>
    <t>SUM(V146,V372)</t>
  </si>
  <si>
    <t>SUM('C6'!V147,'C6'!V373)='C6'!V599</t>
  </si>
  <si>
    <t>SUM(V147,V373)</t>
  </si>
  <si>
    <t>SUM('C6'!V148,'C6'!V374)='C6'!V600</t>
  </si>
  <si>
    <t>SUM(V148,V374)</t>
  </si>
  <si>
    <t>SUM('C6'!V149,'C6'!V375)='C6'!V601</t>
  </si>
  <si>
    <t>SUM(V149,V375)</t>
  </si>
  <si>
    <t>SUM('C6'!V150,'C6'!V376)='C6'!V602</t>
  </si>
  <si>
    <t>SUM(V150,V376)</t>
  </si>
  <si>
    <t>SUM('C6'!V151,'C6'!V377)='C6'!V603</t>
  </si>
  <si>
    <t>SUM(V151,V377)</t>
  </si>
  <si>
    <t>SUM('C6'!V152,'C6'!V378)='C6'!V604</t>
  </si>
  <si>
    <t>SUM(V152,V378)</t>
  </si>
  <si>
    <t>SUM('C6'!V153,'C6'!V379)='C6'!V605</t>
  </si>
  <si>
    <t>SUM(V153,V379)</t>
  </si>
  <si>
    <t>SUM('C6'!V154,'C6'!V380)='C6'!V606</t>
  </si>
  <si>
    <t>SUM(V154,V380)</t>
  </si>
  <si>
    <t>SUM('C6'!V155,'C6'!V381)='C6'!V607</t>
  </si>
  <si>
    <t>SUM(V155,V381)</t>
  </si>
  <si>
    <t>SUM('C6'!V156,'C6'!V382)='C6'!V608</t>
  </si>
  <si>
    <t>SUM(V156,V382)</t>
  </si>
  <si>
    <t>SUM('C6'!V157,'C6'!V383)='C6'!V609</t>
  </si>
  <si>
    <t>SUM(V157,V383)</t>
  </si>
  <si>
    <t>SUM('C6'!V158,'C6'!V384)='C6'!V610</t>
  </si>
  <si>
    <t>SUM(V158,V384)</t>
  </si>
  <si>
    <t>SUM('C6'!V159,'C6'!V385)='C6'!V611</t>
  </si>
  <si>
    <t>SUM(V159,V385)</t>
  </si>
  <si>
    <t>SUM('C6'!V160,'C6'!V386)='C6'!V612</t>
  </si>
  <si>
    <t>SUM(V160,V386)</t>
  </si>
  <si>
    <t>SUM('C6'!V161,'C6'!V387)='C6'!V613</t>
  </si>
  <si>
    <t>SUM(V161,V387)</t>
  </si>
  <si>
    <t>SUM('C6'!V162,'C6'!V388)='C6'!V614</t>
  </si>
  <si>
    <t>SUM(V162,V388)</t>
  </si>
  <si>
    <t>SUM('C6'!V163,'C6'!V389)='C6'!V615</t>
  </si>
  <si>
    <t>SUM(V163,V389)</t>
  </si>
  <si>
    <t>SUM('C6'!V164,'C6'!V390)='C6'!V616</t>
  </si>
  <si>
    <t>SUM(V164,V390)</t>
  </si>
  <si>
    <t>SUM('C6'!V165,'C6'!V391)='C6'!V617</t>
  </si>
  <si>
    <t>SUM(V165,V391)</t>
  </si>
  <si>
    <t>SUM('C6'!V166,'C6'!V392)='C6'!V618</t>
  </si>
  <si>
    <t>SUM(V166,V392)</t>
  </si>
  <si>
    <t>SUM('C6'!V167,'C6'!V393)='C6'!V619</t>
  </si>
  <si>
    <t>SUM(V167,V393)</t>
  </si>
  <si>
    <t>SUM('C6'!V168,'C6'!V394)='C6'!V620</t>
  </si>
  <si>
    <t>SUM(V168,V394)</t>
  </si>
  <si>
    <t>SUM('C6'!V169,'C6'!V395)='C6'!V621</t>
  </si>
  <si>
    <t>SUM(V169,V395)</t>
  </si>
  <si>
    <t>SUM('C6'!V170,'C6'!V396)='C6'!V622</t>
  </si>
  <si>
    <t>SUM(V170,V396)</t>
  </si>
  <si>
    <t>SUM('C6'!V171,'C6'!V397)='C6'!V623</t>
  </si>
  <si>
    <t>SUM(V171,V397)</t>
  </si>
  <si>
    <t>SUM('C6'!V172,'C6'!V398)='C6'!V624</t>
  </si>
  <si>
    <t>SUM(V172,V398)</t>
  </si>
  <si>
    <t>SUM('C6'!V173,'C6'!V399)='C6'!V625</t>
  </si>
  <si>
    <t>SUM(V173,V399)</t>
  </si>
  <si>
    <t>SUM('C6'!V174,'C6'!V400)='C6'!V626</t>
  </si>
  <si>
    <t>SUM(V174,V400)</t>
  </si>
  <si>
    <t>SUM('C6'!V175,'C6'!V401)='C6'!V627</t>
  </si>
  <si>
    <t>SUM(V175,V401)</t>
  </si>
  <si>
    <t>SUM('C6'!V176,'C6'!V402)='C6'!V628</t>
  </si>
  <si>
    <t>SUM(V176,V402)</t>
  </si>
  <si>
    <t>SUM('C6'!V177,'C6'!V403)='C6'!V629</t>
  </si>
  <si>
    <t>SUM(V177,V403)</t>
  </si>
  <si>
    <t>SUM('C6'!V178,'C6'!V404)='C6'!V630</t>
  </si>
  <si>
    <t>SUM(V178,V404)</t>
  </si>
  <si>
    <t>SUM('C6'!V179,'C6'!V405)='C6'!V631</t>
  </si>
  <si>
    <t>SUM(V179,V405)</t>
  </si>
  <si>
    <t>SUM('C6'!V180,'C6'!V406)='C6'!V632</t>
  </si>
  <si>
    <t>SUM(V180,V406)</t>
  </si>
  <si>
    <t>SUM('C6'!V181,'C6'!V407)='C6'!V633</t>
  </si>
  <si>
    <t>SUM(V181,V407)</t>
  </si>
  <si>
    <t>SUM('C6'!V182,'C6'!V408)='C6'!V634</t>
  </si>
  <si>
    <t>SUM(V182,V408)</t>
  </si>
  <si>
    <t>SUM('C6'!V183,'C6'!V409)='C6'!V635</t>
  </si>
  <si>
    <t>SUM(V183,V409)</t>
  </si>
  <si>
    <t>SUM('C6'!V184,'C6'!V410)='C6'!V636</t>
  </si>
  <si>
    <t>SUM(V184,V410)</t>
  </si>
  <si>
    <t>SUM('C6'!V185,'C6'!V411)='C6'!V637</t>
  </si>
  <si>
    <t>SUM(V185,V411)</t>
  </si>
  <si>
    <t>SUM('C6'!V186,'C6'!V412)='C6'!V638</t>
  </si>
  <si>
    <t>SUM(V186,V412)</t>
  </si>
  <si>
    <t>SUM('C6'!V187,'C6'!V413)='C6'!V639</t>
  </si>
  <si>
    <t>SUM(V187,V413)</t>
  </si>
  <si>
    <t>SUM('C6'!V188,'C6'!V414)='C6'!V640</t>
  </si>
  <si>
    <t>SUM(V188,V414)</t>
  </si>
  <si>
    <t>SUM('C6'!V189,'C6'!V415)='C6'!V641</t>
  </si>
  <si>
    <t>SUM(V189,V415)</t>
  </si>
  <si>
    <t>SUM('C6'!V190,'C6'!V416)='C6'!V642</t>
  </si>
  <si>
    <t>SUM(V190,V416)</t>
  </si>
  <si>
    <t>SUM('C6'!V191,'C6'!V417)='C6'!V643</t>
  </si>
  <si>
    <t>SUM(V191,V417)</t>
  </si>
  <si>
    <t>SUM('C6'!V192,'C6'!V418)='C6'!V644</t>
  </si>
  <si>
    <t>SUM(V192,V418)</t>
  </si>
  <si>
    <t>SUM('C6'!V193,'C6'!V419)='C6'!V645</t>
  </si>
  <si>
    <t>SUM(V193,V419)</t>
  </si>
  <si>
    <t>SUM('C6'!V194,'C6'!V420)='C6'!V646</t>
  </si>
  <si>
    <t>SUM(V194,V420)</t>
  </si>
  <si>
    <t>SUM('C6'!V195,'C6'!V421)='C6'!V647</t>
  </si>
  <si>
    <t>SUM(V195,V421)</t>
  </si>
  <si>
    <t>SUM('C6'!V196,'C6'!V422)='C6'!V648</t>
  </si>
  <si>
    <t>SUM(V196,V422)</t>
  </si>
  <si>
    <t>SUM('C6'!V197,'C6'!V423)='C6'!V649</t>
  </si>
  <si>
    <t>SUM(V197,V423)</t>
  </si>
  <si>
    <t>SUM('C6'!V198,'C6'!V424)='C6'!V650</t>
  </si>
  <si>
    <t>SUM(V198,V424)</t>
  </si>
  <si>
    <t>SUM('C6'!V199,'C6'!V425)='C6'!V651</t>
  </si>
  <si>
    <t>SUM(V199,V425)</t>
  </si>
  <si>
    <t>SUM('C6'!V200,'C6'!V426)='C6'!V652</t>
  </si>
  <si>
    <t>SUM(V200,V426)</t>
  </si>
  <si>
    <t>SUM('C6'!V201,'C6'!V427)='C6'!V653</t>
  </si>
  <si>
    <t>SUM(V201,V427)</t>
  </si>
  <si>
    <t>SUM('C6'!V202,'C6'!V428)='C6'!V654</t>
  </si>
  <si>
    <t>SUM(V202,V428)</t>
  </si>
  <si>
    <t>SUM('C6'!V203,'C6'!V429)='C6'!V655</t>
  </si>
  <si>
    <t>SUM(V203,V429)</t>
  </si>
  <si>
    <t>SUM('C6'!V204,'C6'!V430)='C6'!V656</t>
  </si>
  <si>
    <t>SUM(V204,V430)</t>
  </si>
  <si>
    <t>SUM('C6'!V205,'C6'!V431)='C6'!V657</t>
  </si>
  <si>
    <t>SUM(V205,V431)</t>
  </si>
  <si>
    <t>SUM('C6'!V206,'C6'!V432)='C6'!V658</t>
  </si>
  <si>
    <t>SUM(V206,V432)</t>
  </si>
  <si>
    <t>SUM('C6'!V207,'C6'!V433)='C6'!V659</t>
  </si>
  <si>
    <t>SUM(V207,V433)</t>
  </si>
  <si>
    <t>SUM('C6'!V208,'C6'!V434)='C6'!V660</t>
  </si>
  <si>
    <t>SUM(V208,V434)</t>
  </si>
  <si>
    <t>SUM('C6'!V209,'C6'!V435)='C6'!V661</t>
  </si>
  <si>
    <t>SUM(V209,V435)</t>
  </si>
  <si>
    <t>SUM('C6'!V210,'C6'!V436)='C6'!V662</t>
  </si>
  <si>
    <t>SUM(V210,V436)</t>
  </si>
  <si>
    <t>SUM('C6'!V211,'C6'!V437)='C6'!V663</t>
  </si>
  <si>
    <t>SUM(V211,V437)</t>
  </si>
  <si>
    <t>SUM('C6'!V212,'C6'!V438)='C6'!V664</t>
  </si>
  <si>
    <t>SUM(V212,V438)</t>
  </si>
  <si>
    <t>SUM('C6'!V213,'C6'!V439)='C6'!V665</t>
  </si>
  <si>
    <t>SUM(V213,V439)</t>
  </si>
  <si>
    <t>SUM('C6'!V214,'C6'!V440)='C6'!V666</t>
  </si>
  <si>
    <t>SUM(V214,V440)</t>
  </si>
  <si>
    <t>SUM('C6'!V215,'C6'!V441)='C6'!V667</t>
  </si>
  <si>
    <t>SUM(V215,V441)</t>
  </si>
  <si>
    <t>SUM('C6'!V216,'C6'!V442)='C6'!V668</t>
  </si>
  <si>
    <t>SUM(V216,V442)</t>
  </si>
  <si>
    <t>SUM('C6'!V217,'C6'!V443)='C6'!V669</t>
  </si>
  <si>
    <t>SUM(V217,V443)</t>
  </si>
  <si>
    <t>SUM('C6'!V218,'C6'!V444)='C6'!V670</t>
  </si>
  <si>
    <t>SUM(V218,V444)</t>
  </si>
  <si>
    <t>SUM('C6'!V219,'C6'!V445)='C6'!V671</t>
  </si>
  <si>
    <t>SUM(V219,V445)</t>
  </si>
  <si>
    <t>SUM('C6'!V220,'C6'!V446)='C6'!V672</t>
  </si>
  <si>
    <t>SUM(V220,V446)</t>
  </si>
  <si>
    <t>SUM('C6'!V221,'C6'!V447)='C6'!V673</t>
  </si>
  <si>
    <t>SUM(V221,V447)</t>
  </si>
  <si>
    <t>SUM('C6'!V222,'C6'!V448)='C6'!V674</t>
  </si>
  <si>
    <t>SUM(V222,V448)</t>
  </si>
  <si>
    <t>SUM('C6'!V223,'C6'!V449)='C6'!V675</t>
  </si>
  <si>
    <t>SUM(V223,V449)</t>
  </si>
  <si>
    <t>SUM('C6'!V224,'C6'!V450)='C6'!V676</t>
  </si>
  <si>
    <t>SUM(V224,V450)</t>
  </si>
  <si>
    <t>SUM('C6'!V225,'C6'!V451)='C6'!V677</t>
  </si>
  <si>
    <t>SUM(V225,V451)</t>
  </si>
  <si>
    <t>SUM('C6'!V226,'C6'!V452)='C6'!V678</t>
  </si>
  <si>
    <t>SUM(V226,V452)</t>
  </si>
  <si>
    <t>SUM('C6'!V227,'C6'!V453)='C6'!V679</t>
  </si>
  <si>
    <t>SUM(V227,V453)</t>
  </si>
  <si>
    <t>SUM('C6'!V228,'C6'!V454)='C6'!V680</t>
  </si>
  <si>
    <t>SUM(V228,V454)</t>
  </si>
  <si>
    <t>SUM('C6'!V229,'C6'!V455)='C6'!V681</t>
  </si>
  <si>
    <t>SUM(V229,V455)</t>
  </si>
  <si>
    <t>SUM('C6'!V230,'C6'!V456)='C6'!V682</t>
  </si>
  <si>
    <t>SUM(V230,V456)</t>
  </si>
  <si>
    <t>SUM('C6'!V231,'C6'!V457)='C6'!V683</t>
  </si>
  <si>
    <t>SUM(V231,V457)</t>
  </si>
  <si>
    <t>SUM('C6'!V232,'C6'!V458)='C6'!V684</t>
  </si>
  <si>
    <t>SUM(V232,V458)</t>
  </si>
  <si>
    <t>SUM('C6'!V233,'C6'!V459)='C6'!V685</t>
  </si>
  <si>
    <t>SUM(V233,V459)</t>
  </si>
  <si>
    <t>SUM('C6'!V234,'C6'!V460)='C6'!V686</t>
  </si>
  <si>
    <t>SUM(V234,V460)</t>
  </si>
  <si>
    <t>SUM('C6'!V235,'C6'!V461)='C6'!V687</t>
  </si>
  <si>
    <t>SUM(V235,V461)</t>
  </si>
  <si>
    <t>SUM('C6'!V236,'C6'!V462)='C6'!V688</t>
  </si>
  <si>
    <t>SUM(V236,V462)</t>
  </si>
  <si>
    <t>SUM('C6'!V237,'C6'!V463)='C6'!V689</t>
  </si>
  <si>
    <t>SUM(V237,V463)</t>
  </si>
  <si>
    <t>SUM('C6'!V238,'C6'!V464)='C6'!V690</t>
  </si>
  <si>
    <t>SUM(V238,V464)</t>
  </si>
  <si>
    <t>SUM('C7'!V14:'C7'!V24)='C7'!V25</t>
  </si>
  <si>
    <t>SUM('C7'!V26:'C7'!V36)='C7'!V37</t>
  </si>
  <si>
    <t>SUM('C7'!V14,'C7'!V26)='C7'!V38</t>
  </si>
  <si>
    <t>SUM('C7'!V15,'C7'!V27)='C7'!V39</t>
  </si>
  <si>
    <t>SUM('C7'!V16,'C7'!V28)='C7'!V40</t>
  </si>
  <si>
    <t>SUM('C7'!V17,'C7'!V29)='C7'!V41</t>
  </si>
  <si>
    <t>SUM('C7'!V18,'C7'!V30)='C7'!V42</t>
  </si>
  <si>
    <t>SUM('C7'!V19,'C7'!V31)='C7'!V43</t>
  </si>
  <si>
    <t>SUM('C7'!V20,'C7'!V32)='C7'!V44</t>
  </si>
  <si>
    <t>SUM('C7'!V21,'C7'!V33)='C7'!V45</t>
  </si>
  <si>
    <t>SUM('C7'!V22,'C7'!V34)='C7'!V46</t>
  </si>
  <si>
    <t>SUM('C7'!V23,'C7'!V35)='C7'!V47</t>
  </si>
  <si>
    <t>SUM('C7'!V24,'C7'!V36)='C7'!V48</t>
  </si>
  <si>
    <t>SUM('C7'!V25,'C7'!V37)='C7'!V49</t>
  </si>
  <si>
    <t>SUM('C7'!Y14:'C7'!Y24)='C7'!Y25</t>
  </si>
  <si>
    <t>SUM('C7'!Y26:'C7'!Y36)='C7'!Y37</t>
  </si>
  <si>
    <t>SUM('C7'!Y14,'C7'!Y26)='C7'!Y38</t>
  </si>
  <si>
    <t>SUM('C7'!Y15,'C7'!Y27)='C7'!Y39</t>
  </si>
  <si>
    <t>SUM('C7'!Y16,'C7'!Y28)='C7'!Y40</t>
  </si>
  <si>
    <t>SUM('C7'!Y17,'C7'!Y29)='C7'!Y41</t>
  </si>
  <si>
    <t>SUM('C7'!Y18,'C7'!Y30)='C7'!Y42</t>
  </si>
  <si>
    <t>SUM('C7'!Y19,'C7'!Y31)='C7'!Y43</t>
  </si>
  <si>
    <t>SUM('C7'!Y20,'C7'!Y32)='C7'!Y44</t>
  </si>
  <si>
    <t>SUM('C7'!Y21,'C7'!Y33)='C7'!Y45</t>
  </si>
  <si>
    <t>SUM('C7'!Y22,'C7'!Y34)='C7'!Y46</t>
  </si>
  <si>
    <t>SUM('C7'!Y23,'C7'!Y35)='C7'!Y47</t>
  </si>
  <si>
    <t>SUM('C7'!Y24,'C7'!Y36)='C7'!Y48</t>
  </si>
  <si>
    <t>SUM('C7'!Y25,'C7'!Y37)='C7'!Y49</t>
  </si>
  <si>
    <t>SUM('C7'!AB14:'C7'!AB24)='C7'!AB25</t>
  </si>
  <si>
    <t>SUM('C7'!AB26:'C7'!AB36)='C7'!AB37</t>
  </si>
  <si>
    <t>SUM('C7'!AB14,'C7'!AB26)='C7'!AB38</t>
  </si>
  <si>
    <t>SUM('C7'!AB15,'C7'!AB27)='C7'!AB39</t>
  </si>
  <si>
    <t>SUM('C7'!AB16,'C7'!AB28)='C7'!AB40</t>
  </si>
  <si>
    <t>SUM('C7'!AB17,'C7'!AB29)='C7'!AB41</t>
  </si>
  <si>
    <t>SUM('C7'!AB18,'C7'!AB30)='C7'!AB42</t>
  </si>
  <si>
    <t>SUM('C7'!AB19,'C7'!AB31)='C7'!AB43</t>
  </si>
  <si>
    <t>SUM('C7'!AB20,'C7'!AB32)='C7'!AB44</t>
  </si>
  <si>
    <t>SUM('C7'!AB21,'C7'!AB33)='C7'!AB45</t>
  </si>
  <si>
    <t>SUM('C7'!AB22,'C7'!AB34)='C7'!AB46</t>
  </si>
  <si>
    <t>SUM('C7'!AB23,'C7'!AB35)='C7'!AB47</t>
  </si>
  <si>
    <t>SUM('C7'!AB24,'C7'!AB36)='C7'!AB48</t>
  </si>
  <si>
    <t>SUM('C7'!AB25,'C7'!AB37)='C7'!AB49</t>
  </si>
  <si>
    <t>SUM('C7'!AE14:'C7'!AE24)='C7'!AE25</t>
  </si>
  <si>
    <t>SUM('C7'!AE26:'C7'!AE36)='C7'!AE37</t>
  </si>
  <si>
    <t>SUM('C7'!AE14,'C7'!AE26)='C7'!AE38</t>
  </si>
  <si>
    <t>SUM('C7'!AE15,'C7'!AE27)='C7'!AE39</t>
  </si>
  <si>
    <t>SUM('C7'!AE16,'C7'!AE28)='C7'!AE40</t>
  </si>
  <si>
    <t>SUM('C7'!AE17,'C7'!AE29)='C7'!AE41</t>
  </si>
  <si>
    <t>SUM('C7'!AE18,'C7'!AE30)='C7'!AE42</t>
  </si>
  <si>
    <t>SUM('C7'!AE19,'C7'!AE31)='C7'!AE43</t>
  </si>
  <si>
    <t>SUM('C7'!AE20,'C7'!AE32)='C7'!AE44</t>
  </si>
  <si>
    <t>SUM('C7'!AE21,'C7'!AE33)='C7'!AE45</t>
  </si>
  <si>
    <t>SUM('C7'!AE22,'C7'!AE34)='C7'!AE46</t>
  </si>
  <si>
    <t>SUM('C7'!AE23,'C7'!AE35)='C7'!AE47</t>
  </si>
  <si>
    <t>SUM('C7'!AE24,'C7'!AE36)='C7'!AE48</t>
  </si>
  <si>
    <t>SUM('C7'!AE25,'C7'!AE37)='C7'!AE49</t>
  </si>
  <si>
    <t>SUM('C7'!AH14:'C7'!AH24)='C7'!AH25</t>
  </si>
  <si>
    <t>SUM('C7'!AH26:'C7'!AH36)='C7'!AH37</t>
  </si>
  <si>
    <t>SUM('C7'!AH14,'C7'!AH26)='C7'!AH38</t>
  </si>
  <si>
    <t>SUM('C7'!AH15,'C7'!AH27)='C7'!AH39</t>
  </si>
  <si>
    <t>SUM('C7'!AH16,'C7'!AH28)='C7'!AH40</t>
  </si>
  <si>
    <t>SUM('C7'!AH17,'C7'!AH29)='C7'!AH41</t>
  </si>
  <si>
    <t>SUM('C7'!AH18,'C7'!AH30)='C7'!AH42</t>
  </si>
  <si>
    <t>SUM('C7'!AH19,'C7'!AH31)='C7'!AH43</t>
  </si>
  <si>
    <t>SUM('C7'!AH20,'C7'!AH32)='C7'!AH44</t>
  </si>
  <si>
    <t>SUM('C7'!AH21,'C7'!AH33)='C7'!AH45</t>
  </si>
  <si>
    <t>SUM('C7'!AH22,'C7'!AH34)='C7'!AH46</t>
  </si>
  <si>
    <t>SUM('C7'!AH23,'C7'!AH35)='C7'!AH47</t>
  </si>
  <si>
    <t>SUM('C7'!AH24,'C7'!AH36)='C7'!AH48</t>
  </si>
  <si>
    <t>SUM('C7'!AH25,'C7'!AH37)='C7'!AH49</t>
  </si>
  <si>
    <t>SUM('C7'!AK14:'C7'!AK24)='C7'!AK25</t>
  </si>
  <si>
    <t>SUM(AK14:AK24)</t>
  </si>
  <si>
    <t>SUM('C7'!AK26:'C7'!AK36)='C7'!AK37</t>
  </si>
  <si>
    <t>SUM(AK26:AK36)</t>
  </si>
  <si>
    <t>SUM('C7'!AK14,'C7'!AK26)='C7'!AK38</t>
  </si>
  <si>
    <t>SUM(AK14,AK26)</t>
  </si>
  <si>
    <t>SUM('C7'!AK15,'C7'!AK27)='C7'!AK39</t>
  </si>
  <si>
    <t>SUM(AK15,AK27)</t>
  </si>
  <si>
    <t>SUM('C7'!AK16,'C7'!AK28)='C7'!AK40</t>
  </si>
  <si>
    <t>SUM(AK16,AK28)</t>
  </si>
  <si>
    <t>SUM('C7'!AK17,'C7'!AK29)='C7'!AK41</t>
  </si>
  <si>
    <t>SUM(AK17,AK29)</t>
  </si>
  <si>
    <t>SUM('C7'!AK18,'C7'!AK30)='C7'!AK42</t>
  </si>
  <si>
    <t>SUM(AK18,AK30)</t>
  </si>
  <si>
    <t>SUM('C7'!AK19,'C7'!AK31)='C7'!AK43</t>
  </si>
  <si>
    <t>SUM(AK19,AK31)</t>
  </si>
  <si>
    <t>SUM('C7'!AK20,'C7'!AK32)='C7'!AK44</t>
  </si>
  <si>
    <t>SUM(AK20,AK32)</t>
  </si>
  <si>
    <t>SUM('C7'!AK21,'C7'!AK33)='C7'!AK45</t>
  </si>
  <si>
    <t>SUM(AK21,AK33)</t>
  </si>
  <si>
    <t>SUM('C7'!AK22,'C7'!AK34)='C7'!AK46</t>
  </si>
  <si>
    <t>SUM(AK22,AK34)</t>
  </si>
  <si>
    <t>SUM('C7'!AK23,'C7'!AK35)='C7'!AK47</t>
  </si>
  <si>
    <t>SUM(AK23,AK35)</t>
  </si>
  <si>
    <t>SUM('C7'!AK24,'C7'!AK36)='C7'!AK48</t>
  </si>
  <si>
    <t>SUM(AK24,AK36)</t>
  </si>
  <si>
    <t>SUM('C7'!AK25,'C7'!AK37)='C7'!AK49</t>
  </si>
  <si>
    <t>SUM(AK25,AK37)</t>
  </si>
  <si>
    <t>SUM('C7'!V14,'C7'!Y14,'C7'!AE14,'C7'!AK14)='C7'!AN14</t>
  </si>
  <si>
    <t>SUM('C7'!V15,'C7'!Y15,'C7'!AE15,'C7'!AK15)='C7'!AN15</t>
  </si>
  <si>
    <t>SUM('C7'!V16,'C7'!Y16,'C7'!AE16,'C7'!AK16)='C7'!AN16</t>
  </si>
  <si>
    <t>SUM(V16,Y16,AE16,AK16)</t>
  </si>
  <si>
    <t>SUM('C7'!V17,'C7'!Y17,'C7'!AE17,'C7'!AK17)='C7'!AN17</t>
  </si>
  <si>
    <t>SUM('C7'!V18,'C7'!Y18,'C7'!AE18,'C7'!AK18)='C7'!AN18</t>
  </si>
  <si>
    <t>SUM('C7'!V19,'C7'!Y19,'C7'!AE19,'C7'!AK19)='C7'!AN19</t>
  </si>
  <si>
    <t>SUM(V19,Y19,AE19,AK19)</t>
  </si>
  <si>
    <t>SUM('C7'!V20,'C7'!Y20,'C7'!AE20,'C7'!AK20)='C7'!AN20</t>
  </si>
  <si>
    <t>SUM(V20,Y20,AE20,AK20)</t>
  </si>
  <si>
    <t>SUM('C7'!V21,'C7'!Y21,'C7'!AE21,'C7'!AK21)='C7'!AN21</t>
  </si>
  <si>
    <t>SUM(V21,Y21,AE21,AK21)</t>
  </si>
  <si>
    <t>SUM('C7'!V22,'C7'!Y22,'C7'!AE22,'C7'!AK22)='C7'!AN22</t>
  </si>
  <si>
    <t>SUM(V22,Y22,AE22,AK22)</t>
  </si>
  <si>
    <t>SUM('C7'!V23,'C7'!Y23,'C7'!AE23,'C7'!AK23)='C7'!AN23</t>
  </si>
  <si>
    <t>SUM('C7'!V24,'C7'!Y24,'C7'!AE24,'C7'!AK24)='C7'!AN24</t>
  </si>
  <si>
    <t>SUM(V24,Y24,AE24,AK24)</t>
  </si>
  <si>
    <t>SUM('C7'!AN14:'C7'!AN24)='C7'!AN25</t>
  </si>
  <si>
    <t>SUM(AN14:AN24)</t>
  </si>
  <si>
    <t>SUM('C7'!V26,'C7'!Y26,'C7'!AE26,'C7'!AK26)='C7'!AN26</t>
  </si>
  <si>
    <t>SUM(V26,Y26,AE26,AK26)</t>
  </si>
  <si>
    <t>SUM('C7'!V27,'C7'!Y27,'C7'!AE27,'C7'!AK27)='C7'!AN27</t>
  </si>
  <si>
    <t>SUM(V27,Y27,AE27,AK27)</t>
  </si>
  <si>
    <t>SUM('C7'!V28,'C7'!Y28,'C7'!AE28,'C7'!AK28)='C7'!AN28</t>
  </si>
  <si>
    <t>SUM(V28,Y28,AE28,AK28)</t>
  </si>
  <si>
    <t>SUM('C7'!V29,'C7'!Y29,'C7'!AE29,'C7'!AK29)='C7'!AN29</t>
  </si>
  <si>
    <t>SUM(V29,Y29,AE29,AK29)</t>
  </si>
  <si>
    <t>SUM('C7'!V30,'C7'!Y30,'C7'!AE30,'C7'!AK30)='C7'!AN30</t>
  </si>
  <si>
    <t>SUM(V30,Y30,AE30,AK30)</t>
  </si>
  <si>
    <t>SUM('C7'!V31,'C7'!Y31,'C7'!AE31,'C7'!AK31)='C7'!AN31</t>
  </si>
  <si>
    <t>SUM(V31,Y31,AE31,AK31)</t>
  </si>
  <si>
    <t>SUM('C7'!V32,'C7'!Y32,'C7'!AE32,'C7'!AK32)='C7'!AN32</t>
  </si>
  <si>
    <t>SUM(V32,Y32,AE32,AK32)</t>
  </si>
  <si>
    <t>SUM('C7'!V33,'C7'!Y33,'C7'!AE33,'C7'!AK33)='C7'!AN33</t>
  </si>
  <si>
    <t>SUM(V33,Y33,AE33,AK33)</t>
  </si>
  <si>
    <t>SUM('C7'!V34,'C7'!Y34,'C7'!AE34,'C7'!AK34)='C7'!AN34</t>
  </si>
  <si>
    <t>SUM(V34,Y34,AE34,AK34)</t>
  </si>
  <si>
    <t>SUM('C7'!V35,'C7'!Y35,'C7'!AE35,'C7'!AK35)='C7'!AN35</t>
  </si>
  <si>
    <t>SUM(V35,Y35,AE35,AK35)</t>
  </si>
  <si>
    <t>SUM('C7'!V36,'C7'!Y36,'C7'!AE36,'C7'!AK36)='C7'!AN36</t>
  </si>
  <si>
    <t>SUM(V36,Y36,AE36,AK36)</t>
  </si>
  <si>
    <t>SUM('C7'!AN26:'C7'!AN36)='C7'!AN37</t>
  </si>
  <si>
    <t>SUM(AN26:AN36)</t>
  </si>
  <si>
    <t>SUM('C7'!AN14,'C7'!AN26)='C7'!AN38</t>
  </si>
  <si>
    <t>SUM(AN14,AN26)</t>
  </si>
  <si>
    <t>SUM('C7'!AN15,'C7'!AN27)='C7'!AN39</t>
  </si>
  <si>
    <t>SUM(AN15,AN27)</t>
  </si>
  <si>
    <t>SUM('C7'!AN16,'C7'!AN28)='C7'!AN40</t>
  </si>
  <si>
    <t>SUM(AN16,AN28)</t>
  </si>
  <si>
    <t>SUM('C7'!AN17,'C7'!AN29)='C7'!AN41</t>
  </si>
  <si>
    <t>SUM(AN17,AN29)</t>
  </si>
  <si>
    <t>SUM('C7'!AN18,'C7'!AN30)='C7'!AN42</t>
  </si>
  <si>
    <t>SUM(AN18,AN30)</t>
  </si>
  <si>
    <t>SUM('C7'!AN19,'C7'!AN31)='C7'!AN43</t>
  </si>
  <si>
    <t>SUM(AN19,AN31)</t>
  </si>
  <si>
    <t>SUM('C7'!AN20,'C7'!AN32)='C7'!AN44</t>
  </si>
  <si>
    <t>SUM(AN20,AN32)</t>
  </si>
  <si>
    <t>SUM('C7'!AN21,'C7'!AN33)='C7'!AN45</t>
  </si>
  <si>
    <t>SUM(AN21,AN33)</t>
  </si>
  <si>
    <t>SUM('C7'!AN22,'C7'!AN34)='C7'!AN46</t>
  </si>
  <si>
    <t>SUM(AN22,AN34)</t>
  </si>
  <si>
    <t>SUM('C7'!AN23,'C7'!AN35)='C7'!AN47</t>
  </si>
  <si>
    <t>SUM(AN23,AN35)</t>
  </si>
  <si>
    <t>SUM('C7'!AN24,'C7'!AN36)='C7'!AN48</t>
  </si>
  <si>
    <t>SUM(AN24,AN36)</t>
  </si>
  <si>
    <t>SUM('C7'!AN25,'C7'!AN37)='C7'!AN49</t>
  </si>
  <si>
    <t>SUM(AN25,AN37)</t>
  </si>
  <si>
    <t>SUM('C8'!V14,'C8'!V15)='C8'!V16</t>
  </si>
  <si>
    <t>SUM('C8'!V17,'C8'!V18)='C8'!V19</t>
  </si>
  <si>
    <t>SUM('C8'!V14,'C8'!V17)='C8'!V20</t>
  </si>
  <si>
    <t>SUM('C8'!V15,'C8'!V18)='C8'!V21</t>
  </si>
  <si>
    <t>SUM('C8'!V16,'C8'!V19)='C8'!V22</t>
  </si>
  <si>
    <t>SUM('C8'!Y14,'C8'!Y15)='C8'!Y16</t>
  </si>
  <si>
    <t>SUM('C8'!Y17,'C8'!Y18)='C8'!Y19</t>
  </si>
  <si>
    <t>SUM('C8'!Y14,'C8'!Y17)='C8'!Y20</t>
  </si>
  <si>
    <t>SUM('C8'!Y15,'C8'!Y18)='C8'!Y21</t>
  </si>
  <si>
    <t>SUM('C8'!Y16,'C8'!Y19)='C8'!Y22</t>
  </si>
  <si>
    <t>C8'!Y14 &lt;=C8'!V14</t>
  </si>
  <si>
    <t>C8'!Y15 &lt;=C8'!V15</t>
  </si>
  <si>
    <t>C8'!Y16 &lt;=C8'!V16</t>
  </si>
  <si>
    <t>C8'!Y17 &lt;=C8'!V17</t>
  </si>
  <si>
    <t>C8'!Y18 &lt;=C8'!V18</t>
  </si>
  <si>
    <t>C8'!Y19 &lt;=C8'!V19</t>
  </si>
  <si>
    <t>C8'!Y20 &lt;=C8'!V20</t>
  </si>
  <si>
    <t>C8'!Y21 &lt;=C8'!V21</t>
  </si>
  <si>
    <t>C8'!Y23 &lt;=C8'!V23</t>
  </si>
  <si>
    <t>(الطلاب والهيئة الأكاديمية (مستويات إسكد 5 - 8</t>
  </si>
  <si>
    <t>تعليمات لملء الإستبيان</t>
  </si>
  <si>
    <t>يرجى الرجوع إلى الدليل الإرشادي: مسح التعليم النظامي حيث تجدون تفاصيل عن المفاهيم والتعاريف المستخدمة في هذا المسح.</t>
  </si>
  <si>
    <t>كل إستبيانات معهد اليونسكو للإحصاء وأدلة الإرشاد متاحة على الموقع الإلكتروني:</t>
  </si>
  <si>
    <t>ينبغي أن ترسل الإستبيانات مستوفاة عن طريق البريد الإلكتروني كمرفق إلى:</t>
  </si>
  <si>
    <t>بيانات المسوح السابقة متاحة على العنوان التالي:</t>
  </si>
  <si>
    <t>الشمول</t>
  </si>
  <si>
    <t>يغطي هذا الاستبيان نظام التعليم العالي النظامي سواء المؤسسات العامة أوالخاصة داخل حدود البلد أو الإقليم. إذا كانت البيانات غير متوفرة لجزء من النظام، الرجاء وضع تقديرات لضمان تغطية كاملة للبيانات.</t>
  </si>
  <si>
    <t>قبل الشروع في ملئ هذا الاستبيان، ينبغي أولاً تصنيف برامج التعليم الوطنية حسب المستوى وفقا لإصدار 2011 من التصنيف الدولي الموحد للتعليم (إسكد 2011). وسيعتمد معهد اليونسكو للإحصاء على خارطة إسكد 2011 لبلدكم من أجل ضمان اتساق البيانات.  في حال لم يتم اعداد خارطة إسكد 2011 لبلدكم لغاية الآن أو إذا طرأت بعض التغييرات على نظام التعليم في بلدكم، يرجى تحميل واستيفاء أو تحديث إستبيان أنظمة التربية الوطنية (UIS/ED/ISC11) المتاح على موقعنا على موقع الإستبيان.</t>
  </si>
  <si>
    <t>السنة الدراسية / الفترة المرجعية للبيانات التي تم جمعها في هذا الإستبيان</t>
  </si>
  <si>
    <t>استخدام إستبيان إكسل (Excel)</t>
  </si>
  <si>
    <t>تم تصميم هذا الإستبيان من أجل الحصول على وظائف أفضل باستخدام برمجيات مايكروسوفت إكسل 2010، ولكن من الممكن أيضا استخدامه مع إصدارات إكسل الأخرى. تم تعطيل بعض وظائف إكسل في ملف الإستبيان من أجل الحفاظ على بنية وسلامة صيغ العمليات التي وُضعت لتُحسب بطريقة تلقائية (مظللة باللون الأزرق) بالاضافة الى عمليات التدقيق. ينبغي إدخال البيانات فقط في الخلايا البيضاء حيثما أمكن. وفي حال كانت البيانات غير متوفرة لفئة معينة، يرجى استخدام رموز البيانات المفقودة كما هو موضح أدناه.</t>
  </si>
  <si>
    <t>ضوابط التدقيق</t>
  </si>
  <si>
    <t>بنية البيانات</t>
  </si>
  <si>
    <t>بهدف ضمان توفير البيانات والبيانات الفوقية المرتبطة بها (Metadata) بطريقة كاملة يوفر الإستبيان ثلاثة خانات لكل عنصر إحصائي. وتمكن هذه الخانات من إدخال بيانات رقمية (بما في ذلك الصفر للإشارة إلى البيانات المنعدمة أو ضئيلة القيمة)، ورموز البيانات الغير متوفرة والملاحظات. يرجى بذل الجهود الممكنة لتوفير البيانات بشكل كامل، أما في حال عدم توفر بعض البيانات المطلوبة يرجى استخدام الرموز المناسبة كما هو موضح أدناه. يرجى العلم بأنه تم تعطيل وظيفة إدخال الملاحظات في إكسل حيث يجب إدخال الملاحظات في الخانات المخصصة لها.</t>
  </si>
  <si>
    <t>بيانات رقمية</t>
  </si>
  <si>
    <t>تقبل هذه الخانات القيم الرقمية فقط بما في ذلك الصفر (للإشارة الى البيانات ضئيلة القيمة). يرجى الملاحظة إلى أنه سوف تظهر رسالة إعلام بالخطأ في حال تم إدخال مدخلات غير رقمية.</t>
  </si>
  <si>
    <t>رموز</t>
  </si>
  <si>
    <t>تقبل هذه الخانات التي توجد على يسار خانات البيانات الرقمية، الرموز W، X ،Z أو M فقط . الإستخدام الصحيح للرموز شرط أساسي لضمان إمكانية المقارنة بين مختلف بيانات الدول. وتستخدم هذه الرموز احياناً في التحاليل والتقارير الإحصائية للإشارة إلى تغطية البيانات وشرح سبب عدم توفرها. يرجى توضيح أي مسألة تتعلق بتغطية البيانات باستخدام الرموز التالية:</t>
  </si>
  <si>
    <t>رمز Z - فئة لا تنطبق</t>
  </si>
  <si>
    <t>إذا كان عنصر من البيانات أو جدول يشير إلى فئة لا تنطبق على نظام التعليم الوطني لبلدكم (مثل: لا وجود لبرامج إسكد ٤ في بلدكم)، أترك خانة البيانات الرقمية فارغة وأدخل الرمز'Z'  في خانة الرمز ذات الصلة. استخدام هذا الرمز يشير إلى أن بيانات هذه الفئات ليست موجودة نظريا.</t>
  </si>
  <si>
    <t>رمز X - بيانات مدرجة في مكان آخر</t>
  </si>
  <si>
    <t>في حال كان عنصر إحصائي معين مدمج بعنصر آخر ولا يمكن تجزئتهما، يرجى ترك خانة البيانات الرقمية فارغة وإدخال 'X' في خانة الرمز ذات الصلة. كما يرجى الإشارة الى العنصر الذي دمج فيه البيان المعني وذلك في الخلية المخصصة للملاحظات مع ذكر محددات إكسل كرقم الصف والعمود أو بالتعبير الذي ترونه مناسباً. حيثما كان ذلك مناسبا، يرجى أيضا استخدام رمز 'W' كما هو موضح أدناه.</t>
  </si>
  <si>
    <t>في حال تضمنت فئة معينة بيانات فئة أو فئات أخرى مما يؤدي إلى تضخيمها، أدخل القيمة في خانة البيانات الرقمية والرمز 'W' في خانة الرموز. يرجى الإشارة أيضا إلى الفئة أو الفئات الأخرى التي تم تضمينها في خانة الملاحظات مع ذكر محددات إكسل كرقم الصف والعمود أو بالتعبير الذي ترونه مناسباً. حيثما اقتضى الأمر، يرجى أيضا استخدام الرمز'X' المذكور أعلاه.</t>
  </si>
  <si>
    <t>رمز M - البيانات غير متوفرة</t>
  </si>
  <si>
    <t>في حال كانت البيانات الخاصة بفئة معينة غير متوفرة لديكم، علماً أن هذه الفئة متوفرة في نظام التعليم الوطني ببلدكم، ولا يمكنكم تقديرها كما وأنها لا تندرج ضمن أي من البيانات الأخرى في الإستبيان، يرجى ترك خلية البيانات الرقمية فارغة وإدخال رمز 'M' في خانة الرموز الخاصة بتلك الفئة. في مثل هذه الحالات، يرجى الإشارة إلى أن المجموع يعتبر مفقودًا أوغير مكتمل فيما يتعلق بهذه الفئات. إذا كان ذلك ممكنا، يرجى تقديم تعليق مناسب لتوضيح سبب عدم توفر البيانات في خانة الملاحظات.</t>
  </si>
  <si>
    <t>للإتصال بمعهد اليونسكو للإحصاء</t>
  </si>
  <si>
    <t>إذا كان لديكم أي استفسار بشأن هذا الإستبيان، الرجاء الإتصال بمعهد اليونسكو للإحصاء عن طريق البريد الإلكتروني:</t>
  </si>
  <si>
    <t>البريد الإلكتروني :</t>
  </si>
  <si>
    <t>الهاتف:</t>
  </si>
  <si>
    <t>الفاكس :</t>
  </si>
  <si>
    <t>البريد:</t>
  </si>
  <si>
    <t>:الموقع الإلكتروني</t>
  </si>
  <si>
    <t>رمز الإستبيان:</t>
  </si>
  <si>
    <t>البلد:</t>
  </si>
  <si>
    <t>المسؤول 1. الشخص المكلّف بإستيفاء الإستبيان:</t>
  </si>
  <si>
    <t>الإسم الكامل:</t>
  </si>
  <si>
    <t>الوزارة:</t>
  </si>
  <si>
    <t>القسم/المديرية:</t>
  </si>
  <si>
    <t>الوظيفة:</t>
  </si>
  <si>
    <t>البريد الإلكتروني:</t>
  </si>
  <si>
    <t>:رقم الهاتف</t>
  </si>
  <si>
    <t>رقم الفاكس:</t>
  </si>
  <si>
    <t>المسؤول 2. رئيس القسم (في حال كان مختلفا عن المسؤول1):</t>
  </si>
  <si>
    <t>2. يرجى توفير عنوان موقع الإنترنت حيث تنشر الإحصاءات الوطنية للتعليم العالي.</t>
  </si>
  <si>
    <t>:الإحصاءات الوطنية</t>
  </si>
  <si>
    <t>الطلاب والهيئة الأكاديمية</t>
  </si>
  <si>
    <t>الخريجون</t>
  </si>
  <si>
    <t>تبدأ السنة الجامعية في (يوم/ شهر/ سنة):</t>
  </si>
  <si>
    <t>تنتهي السنة الجامعية في (يوم/ شهر/ سنة):</t>
  </si>
  <si>
    <t>:(التاريخ المرجعي للأعمار(يوم/ شهر/ سنة</t>
  </si>
  <si>
    <t>المصادر:</t>
  </si>
  <si>
    <t>4. يرجى الإشارة إلى المعايير المستخدمة لتحديد البلد الأصلي للطلاب.</t>
  </si>
  <si>
    <t>يحدد البلد الأصلي للطلاب استنادا إلى البلد الذي انهوا فيه المرحلة الثانية من التعليم الثانوي التي أتاحت لهم الدخول إلى التعليم العالي. أما في حال عدم توفر هذه المعلومات، فمن الممكن أن تستخدم معايير بديلة كبلد الإقامة الدائمة أوالمعتادة، كما ومن الممكن اعتماد الجنسية كمعيار أخير.</t>
  </si>
  <si>
    <t>تعريف البلد الأصلي للطلاب:</t>
  </si>
  <si>
    <t>:معايير المنشأ</t>
  </si>
  <si>
    <t>يرجى تقديم تعريف البلد الأصلي إذا تمّ إختيار "أخرى" :</t>
  </si>
  <si>
    <t>التعليم العالي قصير الأمد</t>
  </si>
  <si>
    <t>مستوى البكالوريوس أو ما يعادلها</t>
  </si>
  <si>
    <t>مستوى الماجستير أو ما يعادلها</t>
  </si>
  <si>
    <t>مستوى الدكتوراه أو ما يعادلها</t>
  </si>
  <si>
    <t>إجمالي التعليم العالي</t>
  </si>
  <si>
    <t>كافة البرامج</t>
  </si>
  <si>
    <t>ومنها: برامج الدرجة الجامعية الأولى</t>
  </si>
  <si>
    <t>إسكد 5</t>
  </si>
  <si>
    <t>ٳسكد 6</t>
  </si>
  <si>
    <t>إسكد 661 + 665 + 666</t>
  </si>
  <si>
    <t>إسكد 7</t>
  </si>
  <si>
    <t>إسكد 761 + 766</t>
  </si>
  <si>
    <t>إسكد 8</t>
  </si>
  <si>
    <t>إسكد 5 - 8</t>
  </si>
  <si>
    <t>مؤسسات تعليمية حكومية</t>
  </si>
  <si>
    <t>ذكور</t>
  </si>
  <si>
    <t>إناث</t>
  </si>
  <si>
    <t>ذكور وإناث</t>
  </si>
  <si>
    <t>مؤسسات تعليمية خاصة</t>
  </si>
  <si>
    <t>المجموع</t>
  </si>
  <si>
    <t>معادلات الدوام الكامل</t>
  </si>
  <si>
    <t>الجنس</t>
  </si>
  <si>
    <t>مجالات الدراسة</t>
  </si>
  <si>
    <t>برامج غير معروفة أو غير محددة</t>
  </si>
  <si>
    <t>المستجدون في مستوى إسكد</t>
  </si>
  <si>
    <t>المستجدون في التعليم العالي للمرّة الأولى</t>
  </si>
  <si>
    <t>منهم: المستجدون في التعليم العالي للمرّة الأولى</t>
  </si>
  <si>
    <t>السن</t>
  </si>
  <si>
    <t>إسكد 5 و6 و7 و8</t>
  </si>
  <si>
    <t>إسكد 5 و661 و665 و666 و761 و766</t>
  </si>
  <si>
    <t>سن غير محددة</t>
  </si>
  <si>
    <t>منطقة</t>
  </si>
  <si>
    <t>البلد</t>
  </si>
  <si>
    <t>إفريقيا</t>
  </si>
  <si>
    <t>أفريقيا غير محدد</t>
  </si>
  <si>
    <t>مجموع: إفريقيا</t>
  </si>
  <si>
    <t>أمريكا الشمالية</t>
  </si>
  <si>
    <t>أمريكا الشمالية غير محدد</t>
  </si>
  <si>
    <t>مجموع: أمريكا الشمالية</t>
  </si>
  <si>
    <t>أمريكا اللاتينية ومنطقة الكاريبي</t>
  </si>
  <si>
    <t>أمريكا اللاتينية ومنطقة الكاريبي غير محدد</t>
  </si>
  <si>
    <t>مجموع: أمريكا اللاتينية ومنطقة الكاريبي</t>
  </si>
  <si>
    <t>آسيا</t>
  </si>
  <si>
    <t>آسيا غير محدد</t>
  </si>
  <si>
    <t>مجموع: آسيا</t>
  </si>
  <si>
    <t>أوروبا</t>
  </si>
  <si>
    <t>المملكة المتحدة</t>
  </si>
  <si>
    <t>أوروبا غير محدد</t>
  </si>
  <si>
    <t>مجموع: أوروبا</t>
  </si>
  <si>
    <t>أوقيانيا</t>
  </si>
  <si>
    <t>أوقيانا غير محدد</t>
  </si>
  <si>
    <t>مجموع: أوقيانيا</t>
  </si>
  <si>
    <t>البلد الأصلي غير محدد</t>
  </si>
  <si>
    <t>ومنها: برامج تعليم درجة جامعية أولى</t>
  </si>
  <si>
    <t>إسكد 665 + 666</t>
  </si>
  <si>
    <t>إسكد 766</t>
  </si>
  <si>
    <t>الطلاب
بدوام كامل وجزئي</t>
  </si>
  <si>
    <t>الطلاب الدوليون (بدوام كامل وجزئي)</t>
  </si>
  <si>
    <t>الجزائر</t>
  </si>
  <si>
    <t>أنجولا</t>
  </si>
  <si>
    <t>بنين</t>
  </si>
  <si>
    <t>بوتسوانا</t>
  </si>
  <si>
    <t>بوركينا فاسو</t>
  </si>
  <si>
    <t>بوروندي</t>
  </si>
  <si>
    <t>الرأس الأخضر</t>
  </si>
  <si>
    <t>كامرون</t>
  </si>
  <si>
    <t>جمهورية أفريقيا الوسطى</t>
  </si>
  <si>
    <t>تشاد</t>
  </si>
  <si>
    <t>كوموروس</t>
  </si>
  <si>
    <t>كونغو</t>
  </si>
  <si>
    <t>ساحل العاج</t>
  </si>
  <si>
    <t>جمهورية كونغو الديمقراطية</t>
  </si>
  <si>
    <t>جيبوتي</t>
  </si>
  <si>
    <t>مصر</t>
  </si>
  <si>
    <t>غينيا الاستوائية</t>
  </si>
  <si>
    <t>إرتيريا</t>
  </si>
  <si>
    <t>إثيوبيا</t>
  </si>
  <si>
    <t>الجابون</t>
  </si>
  <si>
    <t>غمبيا</t>
  </si>
  <si>
    <t>غانا</t>
  </si>
  <si>
    <t>غينيا</t>
  </si>
  <si>
    <t>غيني بيساو</t>
  </si>
  <si>
    <t>كينيا</t>
  </si>
  <si>
    <t>ليسوثو</t>
  </si>
  <si>
    <t>ليبيريا</t>
  </si>
  <si>
    <t>ليبيا</t>
  </si>
  <si>
    <t>مدغشقر</t>
  </si>
  <si>
    <t>مالاوي</t>
  </si>
  <si>
    <t>مالي</t>
  </si>
  <si>
    <t>موريتانيا</t>
  </si>
  <si>
    <t>موريشيوس</t>
  </si>
  <si>
    <t>المغرب</t>
  </si>
  <si>
    <t>موزمبيق</t>
  </si>
  <si>
    <t>ناميبيا</t>
  </si>
  <si>
    <t>النيجر</t>
  </si>
  <si>
    <t>نيجريا</t>
  </si>
  <si>
    <t>رواندا</t>
  </si>
  <si>
    <t>ساو توم وبرنسيب</t>
  </si>
  <si>
    <t>السنغال</t>
  </si>
  <si>
    <t>سيشيل</t>
  </si>
  <si>
    <t>سيراليون</t>
  </si>
  <si>
    <t>الصومال</t>
  </si>
  <si>
    <t>جنوب أفريقيا</t>
  </si>
  <si>
    <t>جنوب السودان</t>
  </si>
  <si>
    <t>السودان</t>
  </si>
  <si>
    <t>سوازيلاند</t>
  </si>
  <si>
    <t>توغو</t>
  </si>
  <si>
    <t>تونس</t>
  </si>
  <si>
    <t>أوغندا</t>
  </si>
  <si>
    <t>جمهورة تنزانيا المتحدة</t>
  </si>
  <si>
    <t>زامبيا</t>
  </si>
  <si>
    <t>زمبابواي</t>
  </si>
  <si>
    <t>برمودا</t>
  </si>
  <si>
    <t>كندا</t>
  </si>
  <si>
    <t>الولايات المتحدة الأمريكية</t>
  </si>
  <si>
    <t>أنغيّا</t>
  </si>
  <si>
    <t>أنتيغوا وبربودا</t>
  </si>
  <si>
    <t>الأرجنتين</t>
  </si>
  <si>
    <t>أروبا</t>
  </si>
  <si>
    <t>البهاما</t>
  </si>
  <si>
    <t>بربادوس</t>
  </si>
  <si>
    <t>بيليز</t>
  </si>
  <si>
    <t>بوليفيا (الدولة المتعددة القوميات)</t>
  </si>
  <si>
    <t>البرازيل</t>
  </si>
  <si>
    <t>جزر فيرجين البريطانية</t>
  </si>
  <si>
    <t>جزر الكايمن</t>
  </si>
  <si>
    <t>شيلي</t>
  </si>
  <si>
    <t>كولمبيا</t>
  </si>
  <si>
    <t>كوستا ريكا</t>
  </si>
  <si>
    <t>كوبا</t>
  </si>
  <si>
    <t>كوراساو</t>
  </si>
  <si>
    <t>دومينيكا</t>
  </si>
  <si>
    <t>جمهورية الدومينيكان</t>
  </si>
  <si>
    <t>الإكوادور</t>
  </si>
  <si>
    <t>إلسلفادور</t>
  </si>
  <si>
    <t>غرينادا</t>
  </si>
  <si>
    <t>غواتيمالا</t>
  </si>
  <si>
    <t>جيانا</t>
  </si>
  <si>
    <t>هايتي</t>
  </si>
  <si>
    <t>هندوراس</t>
  </si>
  <si>
    <t>جامايكا</t>
  </si>
  <si>
    <t>المكسيك</t>
  </si>
  <si>
    <t>مونتسيرات</t>
  </si>
  <si>
    <t>نيكاراغوا</t>
  </si>
  <si>
    <t>بنما</t>
  </si>
  <si>
    <t>باراجواي</t>
  </si>
  <si>
    <t>بيرو</t>
  </si>
  <si>
    <t>برتوريكو</t>
  </si>
  <si>
    <t>سانت كيتس ونيفيس</t>
  </si>
  <si>
    <t>سانت لوسيا</t>
  </si>
  <si>
    <t>سانت فنسنت وغرينادين</t>
  </si>
  <si>
    <t>سينت مارتن (الجزء الهولندي)</t>
  </si>
  <si>
    <t>سورينام</t>
  </si>
  <si>
    <t>ترينيداد وتوباغو</t>
  </si>
  <si>
    <t>جزر تركس وكايكوس</t>
  </si>
  <si>
    <t>أرجواي</t>
  </si>
  <si>
    <t>فنزويلا (جمهورية البوليفارية)</t>
  </si>
  <si>
    <t>أفغانستان</t>
  </si>
  <si>
    <t>أرمينيا</t>
  </si>
  <si>
    <t>أذربيجان</t>
  </si>
  <si>
    <t>البحرين</t>
  </si>
  <si>
    <t>بنغلاديش</t>
  </si>
  <si>
    <t>بوتان</t>
  </si>
  <si>
    <t>بروناي دار السلام</t>
  </si>
  <si>
    <t>كمبوديا</t>
  </si>
  <si>
    <t>الصين</t>
  </si>
  <si>
    <t>الصين، منطقة هونغ كونغ الادارية الخاصة</t>
  </si>
  <si>
    <t>الصين، منطقة ماكاو الادارية الخاصة</t>
  </si>
  <si>
    <t>قبرص</t>
  </si>
  <si>
    <t>جمهورية كوريا الديمقراطية</t>
  </si>
  <si>
    <t>جورجيا</t>
  </si>
  <si>
    <t>الهند</t>
  </si>
  <si>
    <t>إندونيسيا</t>
  </si>
  <si>
    <t>جمهورية إيران الإسلامية</t>
  </si>
  <si>
    <t>العراق</t>
  </si>
  <si>
    <t>إسرائيل</t>
  </si>
  <si>
    <t>اليابان</t>
  </si>
  <si>
    <t>الأردن</t>
  </si>
  <si>
    <t>كازخستان</t>
  </si>
  <si>
    <t>الكويت</t>
  </si>
  <si>
    <t>قرغرستان</t>
  </si>
  <si>
    <t>جمهورية لاو  الشعبية الديمقراطية</t>
  </si>
  <si>
    <t>لبنان</t>
  </si>
  <si>
    <t>ماليزيا</t>
  </si>
  <si>
    <t>الملديف</t>
  </si>
  <si>
    <t>منغوليا</t>
  </si>
  <si>
    <t>ماينمار</t>
  </si>
  <si>
    <t>نيبال</t>
  </si>
  <si>
    <t>عمان</t>
  </si>
  <si>
    <t>باكستان</t>
  </si>
  <si>
    <t>فلسطين</t>
  </si>
  <si>
    <t>الفلبين</t>
  </si>
  <si>
    <t>قطر</t>
  </si>
  <si>
    <t>جمهورية كوريا</t>
  </si>
  <si>
    <t>المملكة العربية السعودية</t>
  </si>
  <si>
    <t>سنغافورة</t>
  </si>
  <si>
    <t>سريلانكا</t>
  </si>
  <si>
    <t>الجمهورية العربية السورية</t>
  </si>
  <si>
    <t>طاجيكستان</t>
  </si>
  <si>
    <t>تلايلاند</t>
  </si>
  <si>
    <t>تيمور ليست</t>
  </si>
  <si>
    <t>تركيا</t>
  </si>
  <si>
    <t>تركمانستان</t>
  </si>
  <si>
    <t>الإمارات العربية المتحدة</t>
  </si>
  <si>
    <t>أزبكستان</t>
  </si>
  <si>
    <t>فيتنام</t>
  </si>
  <si>
    <t>اليمن</t>
  </si>
  <si>
    <t>البانيا</t>
  </si>
  <si>
    <t>أندورا</t>
  </si>
  <si>
    <t>النمسا</t>
  </si>
  <si>
    <t>بيلاروس</t>
  </si>
  <si>
    <t>بلجيكا</t>
  </si>
  <si>
    <t>البوسنة والهرسك</t>
  </si>
  <si>
    <t>بلغاريا</t>
  </si>
  <si>
    <t>كرواتيا</t>
  </si>
  <si>
    <t>جمهورية التشيك</t>
  </si>
  <si>
    <t>الدنمارك</t>
  </si>
  <si>
    <t>إستونيا</t>
  </si>
  <si>
    <t>فنلندا</t>
  </si>
  <si>
    <t>فرنسا</t>
  </si>
  <si>
    <t>ألمانيا</t>
  </si>
  <si>
    <t>جبرالتر</t>
  </si>
  <si>
    <t>اليونان</t>
  </si>
  <si>
    <t>الكرسي البابوي</t>
  </si>
  <si>
    <t>المجر</t>
  </si>
  <si>
    <t>آيسلندا</t>
  </si>
  <si>
    <t>أيرلندا</t>
  </si>
  <si>
    <t>إيطاليا</t>
  </si>
  <si>
    <t>لاتفيا</t>
  </si>
  <si>
    <t>ليختنشتاين</t>
  </si>
  <si>
    <t>ليثوانيا</t>
  </si>
  <si>
    <t>لكسمبورغ</t>
  </si>
  <si>
    <t>مالطا</t>
  </si>
  <si>
    <t>موناكو</t>
  </si>
  <si>
    <t>منتينيغرو</t>
  </si>
  <si>
    <t>هولندا</t>
  </si>
  <si>
    <t>النرويج</t>
  </si>
  <si>
    <t>بولندا</t>
  </si>
  <si>
    <t>برتغال</t>
  </si>
  <si>
    <t>جمهورية ملدوفا</t>
  </si>
  <si>
    <t>رومانيا</t>
  </si>
  <si>
    <t>الإتحاد الروسي</t>
  </si>
  <si>
    <t>سان مارينو</t>
  </si>
  <si>
    <t>صربيا</t>
  </si>
  <si>
    <t>سلوفاكيا</t>
  </si>
  <si>
    <t>سلوفينيا</t>
  </si>
  <si>
    <t>اسبانيا</t>
  </si>
  <si>
    <t>السويد</t>
  </si>
  <si>
    <t>سويسرا</t>
  </si>
  <si>
    <t>جمهورية مقدونيا اليوغسلافيا السابقة</t>
  </si>
  <si>
    <t>أوكرانيا</t>
  </si>
  <si>
    <t>أستراليا</t>
  </si>
  <si>
    <t>جزر كوك البريطانية</t>
  </si>
  <si>
    <t>فيجي</t>
  </si>
  <si>
    <t>كريباتي</t>
  </si>
  <si>
    <t>جزر مارشال</t>
  </si>
  <si>
    <t>ميكرونسيا(الولايات الفيدرالية)</t>
  </si>
  <si>
    <t>ناورو</t>
  </si>
  <si>
    <t>نيوزيلاندا</t>
  </si>
  <si>
    <t>نيوي</t>
  </si>
  <si>
    <t>بالاوا</t>
  </si>
  <si>
    <t>بابوا غينيا الجديدة</t>
  </si>
  <si>
    <t>ساموا</t>
  </si>
  <si>
    <t>جزر سولومون</t>
  </si>
  <si>
    <t>توكيلاو</t>
  </si>
  <si>
    <t>تونفا</t>
  </si>
  <si>
    <t>توفالو</t>
  </si>
  <si>
    <t>فاناتو</t>
  </si>
  <si>
    <t>التشيك</t>
  </si>
  <si>
    <t>مجال الدراسة</t>
  </si>
  <si>
    <t>01 التعليم</t>
  </si>
  <si>
    <t>02 الفنون والعلوم الإنسانية</t>
  </si>
  <si>
    <t>03 العلوم الإجتماعية والصحافة والإعلام</t>
  </si>
  <si>
    <t>04 الأعمال والإدارة والقانون</t>
  </si>
  <si>
    <t>05 العلوم الطبيعية والرياضيات والإحصاء</t>
  </si>
  <si>
    <t>07 الهندسة والتصنيع والبناء</t>
  </si>
  <si>
    <t>08 الزراعة والحراجة ومصائد الأسماك والبيطرة</t>
  </si>
  <si>
    <t>09 الصحة والرفاه</t>
  </si>
  <si>
    <t>10 الخدمات</t>
  </si>
  <si>
    <t>المجموع: كافة مجالات الدراسة</t>
  </si>
  <si>
    <t>06 تكنولوجيا الإتصالات والمعلومات</t>
  </si>
  <si>
    <t>أعضاء الهيئة الأكاديمية
بدوام كامل وجزئي</t>
  </si>
  <si>
    <t>ومنه:
التعليم العالي قصير الأمد</t>
  </si>
  <si>
    <t>يرجى اختيار البلد</t>
  </si>
  <si>
    <t>الملكة المتحدة</t>
  </si>
  <si>
    <t>يرجى تحديد معيار التصنيف</t>
  </si>
  <si>
    <t>بلد شهادة المرحلة الثانية من التعليم الثانوي</t>
  </si>
  <si>
    <t>بلد الإقامة المعتادة</t>
  </si>
  <si>
    <t>بلد المواطنة</t>
  </si>
  <si>
    <t>أخرى ،يرجى التحديد</t>
  </si>
  <si>
    <t xml:space="preserve">تم تصميم هذا الاستبيان لجمع بيانات التعليم القابلة للمقارنة دوليا حول التعليم النظامي في مرحلة التعليم العالي واللازمة لتقييم ورصد نظم التعليم في جميع أنحاء العالم. وترفد هذه الإحصاءات قاعدة بيانات التعليم الدولية التي ينتجها معهد اليونسكو للإحصاء وتنشر على نطاق واسع في أوساط المستخدمين وتساعد على إطلاع صناع القرار على الصعيدين الوطني والدولي على حد سواء. وتعتبر هذه البيانات أساسية لاحتساب العديد من مؤشرات التعليم المستخدمة في رصد التقدم المحرز نحو تحقيق الأهداف الإقليمية والدولية، بما في ذلك أهداف التنمية المستدامة وبرنامج التعليم 2030. 
</t>
  </si>
  <si>
    <t>يحتوي هذا الاستبيان على بعض ضوابط التدقيق لإبراز الأخطاء والتحقق من البيانات باستخدام خاصية التنسيق الشرطي (Conditional formatting) إضافةً إلى تقرير يشمل كافة الأخطاء في الورقة "VAL_Data Check". في حال كان مطلوبا المزيد من المدخلات، على سبيل المثال عندما تكون هناك الحاجة إلى تعليق على شرح رمز مفقود أو إذا تم الكشف عن وجود خطأ في البيانات، سوف يتحول لون الخانة إلى الأصفر و/ أو سوف تظهر رسالة بهذا الشأن. الرجاء مراجعة الورقة "VAL_Data Check" قبل إرسال الاستبيان إذ انها تحتوي على ملخص للبيانات التي تم توفيرها وعلى قائمة بضوابط الخطأ التي تم تطبيقها في هذا الاستبيان. لمراجعة قائمة الأخطاء المحتملة يرجى مراجعة الخلايا التي تتضمن كلمة "تحقق" في عمود "النتيجة". يرجى تصحيح البيانات في خلايا المدخلات والمبينة في العمود "الموقع".</t>
  </si>
  <si>
    <t xml:space="preserve">رمز W - يشمل بيانات من فئة أخرى </t>
  </si>
  <si>
    <t>ج-1: معلومات عامة حول البيانات التي يتضمنها هذا الإستبيان</t>
  </si>
  <si>
    <t xml:space="preserve"> 3. يرجى توفير معلومات عن السنة الأكاديمية، السنة المرجعية للأعمار والمصادر الرئيسية للبيانات.</t>
  </si>
  <si>
    <t>ج-2: عدد الطلاب حسب مستوى التعليم وكثافة المشاركة ونوع المؤسسة التعليمية والجنس</t>
  </si>
  <si>
    <t>ج-3: عدد الطلاب حسب مستوى التعليم ومجال الدراسة والجنس</t>
  </si>
  <si>
    <t>ج-4: عدد المستجدين في مستوى إسكد معين والمستجدين في التعليم العالي للمرّة الأولى حسب مستوى التعليم والجنس</t>
  </si>
  <si>
    <t>إسكد 761 + 766 + 767</t>
  </si>
  <si>
    <t>ج-5: عدد الطلاب والمستجدين في برامج الدرجة الأولى من التعليم العالي حسب السن والجنس</t>
  </si>
  <si>
    <t>ج-6: عدد الطلاب الدوليين في التعليم العالي حسب البلد الأصلي والجنس</t>
  </si>
  <si>
    <t>ج-7: عدد الخريجين حسب مستوى التعليم ومجال الدراسة والجنس</t>
  </si>
  <si>
    <t>ج-8: أعضاء الهيئة الأكاديمية حسب مستوى التعليم والحالة الوظيفية ونوع المؤسسة التعليمية والجنس</t>
  </si>
  <si>
    <t>تحتوي هذه الورقة على قائمة بضوابط الخطأ التي تم تطبيقها في هذا  الاستبيان. لمراجعة قائمة الأخطاء المحتملة يرجى مراجعة الخلايا التي تتضمن  كلمة "تحقق" في عمود "النتيجة". يرجى تصحيح البيانات في خلايا المدخلات والمبينة في العمود "الموقع".</t>
  </si>
  <si>
    <t>ملخص قضايا البيانات:</t>
  </si>
  <si>
    <t>نسبة البيانات المتوفرة (%):</t>
  </si>
  <si>
    <t>عدد الأخطاء المنطقية:</t>
  </si>
  <si>
    <t>ومنها: أخطاء في البيانات</t>
  </si>
  <si>
    <t>ومنها: أخطاء في الرموز</t>
  </si>
  <si>
    <t>قائمة بالأخطاء المنطقية في هذا الاستبيان</t>
  </si>
  <si>
    <t>ملاحظات البلد</t>
  </si>
  <si>
    <t>ضوابط الخطأ</t>
  </si>
  <si>
    <t>الموقع</t>
  </si>
  <si>
    <t>النتيجة</t>
  </si>
  <si>
    <t>الوصف</t>
  </si>
  <si>
    <t>المعادلة (المبسطة)</t>
  </si>
  <si>
    <t>الجهة اليسرى</t>
  </si>
  <si>
    <t>العلاقة</t>
  </si>
  <si>
    <t>الجهة اليمنى</t>
  </si>
  <si>
    <t>الورقة</t>
  </si>
  <si>
    <t>الخانة</t>
  </si>
  <si>
    <t>الرقم</t>
  </si>
  <si>
    <t>الرمز</t>
  </si>
  <si>
    <t>مقارنة بين خانتين تجمعان بيانات متطابقة</t>
  </si>
  <si>
    <t>معادلات الدوام الكامل يجب أن تكون أقل من/ أو تساوي مجموع الطلاب بدوام كامل وجزئي</t>
  </si>
  <si>
    <t>عدد المستجدين للمرة الأولى يجب أن يكون أقل من/ أو يساوي مجموع المستجدين</t>
  </si>
  <si>
    <t>عدد المستجدين يجب أن يكون أقل من/ أو يساوي مجموع الطلاب</t>
  </si>
  <si>
    <t>عدد الطلاب الدوليين يجب أن يكون أقل من/أو يساوي إجمالي الطلاب</t>
  </si>
  <si>
    <t>عدد الخريجين يجب أن يكون أقل من/ أو يساوي عدد الطلاب</t>
  </si>
  <si>
    <t>القيد في (أو عدد الخريجين من) برامج برامج إسكد 5 يجب أن يكون أقل من/أو يساوي القيد في (أو عدد الخريجين من) برامج إسكد 5+6+7+8</t>
  </si>
  <si>
    <t xml:space="preserve">ناتح جمع العناصر يجب أن يساوي المجموع </t>
  </si>
  <si>
    <t>1. يرجى توفير المعلومات التالية حول الشخص أو الأشخاص المسؤولين عن استيفاء هذا الاستبيان.</t>
  </si>
  <si>
    <t>مسح التعليم النظامي 2019</t>
  </si>
  <si>
    <t>بيانات السنة الدراسية المنتهية في عام 2018</t>
  </si>
  <si>
    <t>الموعد النهائي لإعادة الإستبيان هو: 15 شباط/فبراير 2019</t>
  </si>
  <si>
    <t>أحدث خارطة للبرامج التعليمية (إسكد 2011) لبلدكم متوفرة على العنوان التالي:</t>
  </si>
  <si>
    <t>http://uis.unesco.org/en/isced-mappings</t>
  </si>
  <si>
    <t>يجمع هذا الإستبيان بيانات عن السنة الدراسية المنتهية في 2018 أو بيانات أحدث سنة متاحة. إذا كانت البيانات غير متوفرة للسنة 2018،  يرجى الإبلاغ عن السنة الأخيرة المتاحة.</t>
  </si>
  <si>
    <t>UIS_ED_C_2019</t>
  </si>
  <si>
    <t>إسكد 551+554</t>
  </si>
  <si>
    <t>ومنها: البرامج المهنية</t>
  </si>
  <si>
    <t>إسكد 551 + 554</t>
  </si>
  <si>
    <t>البرامج المهنية فقط</t>
  </si>
  <si>
    <t>إسواتيني</t>
  </si>
  <si>
    <t>C2'!AQ22 =C3'!AH49</t>
  </si>
  <si>
    <t>AQ22</t>
  </si>
  <si>
    <t>C2'!AQ22 =C5'!V102</t>
  </si>
  <si>
    <t>C2'!Y22 =C5'!AB102</t>
  </si>
  <si>
    <t>AB102</t>
  </si>
  <si>
    <t>C2'!AB22 =C3'!Y49</t>
  </si>
  <si>
    <t>C2'!AH22 =C3'!AB49</t>
  </si>
  <si>
    <t>C2'!AN22 =C3'!AE49</t>
  </si>
  <si>
    <t>C2'!AQ21 =C3'!AH37</t>
  </si>
  <si>
    <t>AQ21</t>
  </si>
  <si>
    <t>C2'!AQ21 =C5'!V72</t>
  </si>
  <si>
    <t>C2'!AB21 =C3'!Y37</t>
  </si>
  <si>
    <t>C2'!AH21 =C3'!AB37</t>
  </si>
  <si>
    <t>C2'!AN21 =C3'!AE37</t>
  </si>
  <si>
    <t>C2'!AQ20 =C3'!AH25</t>
  </si>
  <si>
    <t>AQ20</t>
  </si>
  <si>
    <t>C2'!AQ20 =C5'!V42</t>
  </si>
  <si>
    <t>C2'!AB20 =C3'!Y25</t>
  </si>
  <si>
    <t>C2'!AH20 =C3'!AB25</t>
  </si>
  <si>
    <t>C2'!AN20 =C3'!AE25</t>
  </si>
  <si>
    <t>C2'!Y16 &lt;=C2'!V16</t>
  </si>
  <si>
    <t>C2'!Y19 &lt;=C2'!V19</t>
  </si>
  <si>
    <t>C2'!Y22 &lt;=C2'!V22</t>
  </si>
  <si>
    <t>C2'!Y23 &lt;=C2'!V23</t>
  </si>
  <si>
    <t>C2'!AE14 &lt;=C2'!AB14</t>
  </si>
  <si>
    <t>C2'!AE15 &lt;=C2'!AB15</t>
  </si>
  <si>
    <t>C2'!AE16 &lt;=C2'!AB16</t>
  </si>
  <si>
    <t>C2'!AE17 &lt;=C2'!AB17</t>
  </si>
  <si>
    <t>C2'!AE18 &lt;=C2'!AB18</t>
  </si>
  <si>
    <t>C2'!AE19 &lt;=C2'!AB19</t>
  </si>
  <si>
    <t>C2'!AE20 &lt;=C2'!AB20</t>
  </si>
  <si>
    <t>C2'!AE21 &lt;=C2'!AB21</t>
  </si>
  <si>
    <t>C2'!AE22 &lt;=C2'!AB22</t>
  </si>
  <si>
    <t>C2'!AE23 &lt;=C2'!AB23</t>
  </si>
  <si>
    <t>C2'!AK14 &lt;=C2'!AH14</t>
  </si>
  <si>
    <t>C2'!AK15 &lt;=C2'!AH15</t>
  </si>
  <si>
    <t>C2'!AK16 &lt;=C2'!AH16</t>
  </si>
  <si>
    <t>C2'!AK17 &lt;=C2'!AH17</t>
  </si>
  <si>
    <t>C2'!AK18 &lt;=C2'!AH18</t>
  </si>
  <si>
    <t>C2'!AK19 &lt;=C2'!AH19</t>
  </si>
  <si>
    <t>C2'!AK20 &lt;=C2'!AH20</t>
  </si>
  <si>
    <t>C2'!AK21 &lt;=C2'!AH21</t>
  </si>
  <si>
    <t>C2'!AK22 &lt;=C2'!AH22</t>
  </si>
  <si>
    <t>C2'!AK23 &lt;=C2'!AH23</t>
  </si>
  <si>
    <t>C2'!AQ23 &lt;=C2'!AQ22</t>
  </si>
  <si>
    <t>AQ23</t>
  </si>
  <si>
    <t>C4'!Y16 &lt;=C2'!AE22</t>
  </si>
  <si>
    <t>C4'!AB16 &lt;=C2'!AH22</t>
  </si>
  <si>
    <t>C4'!AE16 &lt;=C2'!AN22</t>
  </si>
  <si>
    <t>C5'!AB42 &lt;=C5'!V42</t>
  </si>
  <si>
    <t>C5'!AB72 &lt;=C5'!V72</t>
  </si>
  <si>
    <t>AB72</t>
  </si>
  <si>
    <t>C5'!AB102 &lt;=C5'!V102</t>
  </si>
  <si>
    <t>C6'!V238 &lt;=C2'!AQ20</t>
  </si>
  <si>
    <t>C6'!V464 &lt;=C2'!AQ21</t>
  </si>
  <si>
    <t>C6'!V690 &lt;=C2'!AQ22</t>
  </si>
  <si>
    <t>SUM('C2'!V14,'C2'!AB14,'C2'!AH14,'C2'!AN14)='C2'!AQ14</t>
  </si>
  <si>
    <t>SUM(V14,AB14,AH14,AN14)</t>
  </si>
  <si>
    <t>AQ14</t>
  </si>
  <si>
    <t>SUM('C2'!V15,'C2'!AB15,'C2'!AH15,'C2'!AN15)='C2'!AQ15</t>
  </si>
  <si>
    <t>SUM(V15,AB15,AH15,AN15)</t>
  </si>
  <si>
    <t>AQ15</t>
  </si>
  <si>
    <t>SUM('C2'!AQ14,'C2'!AQ15)='C2'!AQ16</t>
  </si>
  <si>
    <t>SUM(AQ14,AQ15)</t>
  </si>
  <si>
    <t>AQ16</t>
  </si>
  <si>
    <t>SUM('C2'!V17,'C2'!AB17,'C2'!AH17,'C2'!AN17)='C2'!AQ17</t>
  </si>
  <si>
    <t>SUM(V17,AB17,AH17,AN17)</t>
  </si>
  <si>
    <t>AQ17</t>
  </si>
  <si>
    <t>SUM('C2'!V18,'C2'!AB18,'C2'!AH18,'C2'!AN18)='C2'!AQ18</t>
  </si>
  <si>
    <t>SUM(V18,AB18,AH18,AN18)</t>
  </si>
  <si>
    <t>AQ18</t>
  </si>
  <si>
    <t>SUM('C2'!AQ17,'C2'!AQ18)='C2'!AQ19</t>
  </si>
  <si>
    <t>SUM(AQ17,AQ18)</t>
  </si>
  <si>
    <t>AQ19</t>
  </si>
  <si>
    <t>SUM('C2'!AQ14,'C2'!AQ17)='C2'!AQ20</t>
  </si>
  <si>
    <t>SUM(AQ14,AQ17)</t>
  </si>
  <si>
    <t>SUM('C2'!AQ15,'C2'!AQ18)='C2'!AQ21</t>
  </si>
  <si>
    <t>SUM(AQ15,AQ18)</t>
  </si>
  <si>
    <t>SUM('C2'!AQ16,'C2'!AQ19)='C2'!AQ22</t>
  </si>
  <si>
    <t>SUM(AQ16,AQ19)</t>
  </si>
  <si>
    <t>SUM('C2'!V23,'C2'!AB23,'C2'!AH23,'C2'!AN23)='C2'!AQ23</t>
  </si>
  <si>
    <t>SUM(V23,AB23,AH23,AN23)</t>
  </si>
  <si>
    <t>SUM('C5'!AB14:'C5'!AB41)='C5'!AB42</t>
  </si>
  <si>
    <t>SUM(AB14:AB41)</t>
  </si>
  <si>
    <t>SUM('C5'!AB44:'C5'!AB71)='C5'!AB72</t>
  </si>
  <si>
    <t>SUM(AB44:AB71)</t>
  </si>
  <si>
    <t>SUM('C5'!AB14,'C5'!AB44)='C5'!AB74</t>
  </si>
  <si>
    <t>SUM(AB14,AB44)</t>
  </si>
  <si>
    <t>AB74</t>
  </si>
  <si>
    <t>SUM('C5'!AB15,'C5'!AB45)='C5'!AB75</t>
  </si>
  <si>
    <t>SUM(AB15,AB45)</t>
  </si>
  <si>
    <t>AB75</t>
  </si>
  <si>
    <t>SUM('C5'!AB16,'C5'!AB46)='C5'!AB76</t>
  </si>
  <si>
    <t>SUM(AB16,AB46)</t>
  </si>
  <si>
    <t>AB76</t>
  </si>
  <si>
    <t>SUM('C5'!AB17,'C5'!AB47)='C5'!AB77</t>
  </si>
  <si>
    <t>SUM(AB17,AB47)</t>
  </si>
  <si>
    <t>AB77</t>
  </si>
  <si>
    <t>SUM('C5'!AB18,'C5'!AB48)='C5'!AB78</t>
  </si>
  <si>
    <t>SUM(AB18,AB48)</t>
  </si>
  <si>
    <t>AB78</t>
  </si>
  <si>
    <t>SUM('C5'!AB19,'C5'!AB49)='C5'!AB79</t>
  </si>
  <si>
    <t>SUM(AB19,AB49)</t>
  </si>
  <si>
    <t>AB79</t>
  </si>
  <si>
    <t>SUM('C5'!AB20,'C5'!AB50)='C5'!AB80</t>
  </si>
  <si>
    <t>SUM(AB20,AB50)</t>
  </si>
  <si>
    <t>AB80</t>
  </si>
  <si>
    <t>SUM('C5'!AB21,'C5'!AB51)='C5'!AB81</t>
  </si>
  <si>
    <t>SUM(AB21,AB51)</t>
  </si>
  <si>
    <t>AB81</t>
  </si>
  <si>
    <t>SUM('C5'!AB22,'C5'!AB52)='C5'!AB82</t>
  </si>
  <si>
    <t>SUM(AB22,AB52)</t>
  </si>
  <si>
    <t>AB82</t>
  </si>
  <si>
    <t>SUM('C5'!AB23,'C5'!AB53)='C5'!AB83</t>
  </si>
  <si>
    <t>SUM(AB23,AB53)</t>
  </si>
  <si>
    <t>AB83</t>
  </si>
  <si>
    <t>SUM('C5'!AB24,'C5'!AB54)='C5'!AB84</t>
  </si>
  <si>
    <t>SUM(AB24,AB54)</t>
  </si>
  <si>
    <t>AB84</t>
  </si>
  <si>
    <t>SUM('C5'!AB25,'C5'!AB55)='C5'!AB85</t>
  </si>
  <si>
    <t>SUM(AB25,AB55)</t>
  </si>
  <si>
    <t>AB85</t>
  </si>
  <si>
    <t>SUM('C5'!AB26,'C5'!AB56)='C5'!AB86</t>
  </si>
  <si>
    <t>SUM(AB26,AB56)</t>
  </si>
  <si>
    <t>AB86</t>
  </si>
  <si>
    <t>SUM('C5'!AB27,'C5'!AB57)='C5'!AB87</t>
  </si>
  <si>
    <t>SUM(AB27,AB57)</t>
  </si>
  <si>
    <t>AB87</t>
  </si>
  <si>
    <t>SUM('C5'!AB28,'C5'!AB58)='C5'!AB88</t>
  </si>
  <si>
    <t>SUM(AB28,AB58)</t>
  </si>
  <si>
    <t>AB88</t>
  </si>
  <si>
    <t>SUM('C5'!AB29,'C5'!AB59)='C5'!AB89</t>
  </si>
  <si>
    <t>SUM(AB29,AB59)</t>
  </si>
  <si>
    <t>AB89</t>
  </si>
  <si>
    <t>SUM('C5'!AB30,'C5'!AB60)='C5'!AB90</t>
  </si>
  <si>
    <t>SUM(AB30,AB60)</t>
  </si>
  <si>
    <t>AB90</t>
  </si>
  <si>
    <t>SUM('C5'!AB31,'C5'!AB61)='C5'!AB91</t>
  </si>
  <si>
    <t>SUM(AB31,AB61)</t>
  </si>
  <si>
    <t>AB91</t>
  </si>
  <si>
    <t>SUM('C5'!AB32,'C5'!AB62)='C5'!AB92</t>
  </si>
  <si>
    <t>SUM(AB32,AB62)</t>
  </si>
  <si>
    <t>AB92</t>
  </si>
  <si>
    <t>SUM('C5'!AB33,'C5'!AB63)='C5'!AB93</t>
  </si>
  <si>
    <t>SUM(AB33,AB63)</t>
  </si>
  <si>
    <t>AB93</t>
  </si>
  <si>
    <t>SUM('C5'!AB34,'C5'!AB64)='C5'!AB94</t>
  </si>
  <si>
    <t>SUM(AB34,AB64)</t>
  </si>
  <si>
    <t>AB94</t>
  </si>
  <si>
    <t>SUM('C5'!AB35,'C5'!AB65)='C5'!AB95</t>
  </si>
  <si>
    <t>SUM(AB35,AB65)</t>
  </si>
  <si>
    <t>AB95</t>
  </si>
  <si>
    <t>SUM('C5'!AB36,'C5'!AB66)='C5'!AB96</t>
  </si>
  <si>
    <t>SUM(AB36,AB66)</t>
  </si>
  <si>
    <t>AB96</t>
  </si>
  <si>
    <t>SUM('C5'!AB37,'C5'!AB67)='C5'!AB97</t>
  </si>
  <si>
    <t>SUM(AB37,AB67)</t>
  </si>
  <si>
    <t>AB97</t>
  </si>
  <si>
    <t>SUM('C5'!AB38,'C5'!AB68)='C5'!AB98</t>
  </si>
  <si>
    <t>SUM(AB38,AB68)</t>
  </si>
  <si>
    <t>AB98</t>
  </si>
  <si>
    <t>SUM('C5'!AB39,'C5'!AB69)='C5'!AB99</t>
  </si>
  <si>
    <t>SUM(AB39,AB69)</t>
  </si>
  <si>
    <t>AB99</t>
  </si>
  <si>
    <t>SUM('C5'!AB40,'C5'!AB70)='C5'!AB100</t>
  </si>
  <si>
    <t>SUM(AB40,AB70)</t>
  </si>
  <si>
    <t>AB100</t>
  </si>
  <si>
    <t>SUM('C5'!AB41,'C5'!AB71)='C5'!AB101</t>
  </si>
  <si>
    <t>SUM(AB41,AB71)</t>
  </si>
  <si>
    <t>AB101</t>
  </si>
  <si>
    <t>SUM('C5'!AB42,'C5'!AB72)='C5'!AB102</t>
  </si>
  <si>
    <t>SUM(AB42,AB72)</t>
  </si>
  <si>
    <t xml:space="preserve">البرامج المهنية أقل من / أو تساوي كافة البرامج </t>
  </si>
  <si>
    <t>القيد في (أو عدد الخريجين من) برامج الدرجة الجامعية الأولى يجب أن يكون أقل من / أو يساوي القيد في (أو عدد الخريجين من)  كافة البرامج</t>
  </si>
  <si>
    <t>ISC_CAT5</t>
  </si>
  <si>
    <t>http://data.uis.unesco.org/</t>
  </si>
  <si>
    <t>VAL_Changes</t>
  </si>
  <si>
    <t>تجدون أدناه التغيير الرئيسية الذي أُدخل على هذا الاستبيان والذي يختلف عن ما جاء في استبيان المسح السابق.</t>
  </si>
  <si>
    <t>إسم الورقة</t>
  </si>
  <si>
    <t>التغيير</t>
  </si>
  <si>
    <t>السبب</t>
  </si>
  <si>
    <t>C2 و C5</t>
  </si>
  <si>
    <t>إضافة مستويات إسكد 551+554</t>
  </si>
  <si>
    <t>من أجل حساب مؤشر التنمية المستدامة 4.3.3 بشكل صحيح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</si>
</sst>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00_-;\-* #,##0.00_-;_-* &quot;-&quot;??_-;_-@_-"/>
    <numFmt numFmtId="165" formatCode="_-* #,##0\ _€_-;\-* #,##0\ _€_-;_-* &quot;-&quot;\ _€_-;_-@_-"/>
    <numFmt numFmtId="166" formatCode="_ * #,##0_ ;_ * \-#,##0_ ;_ * &quot;-&quot;_ ;_ @_ "/>
    <numFmt numFmtId="167" formatCode="_ * #,##0.00_ ;_ * \-#,##0.00_ ;_ * &quot;-&quot;??_ ;_ @_ "/>
    <numFmt numFmtId="168" formatCode="_ &quot;\&quot;* #,##0_ ;_ &quot;\&quot;* \-#,##0_ ;_ &quot;\&quot;* &quot;-&quot;_ ;_ @_ "/>
    <numFmt numFmtId="169" formatCode="_ &quot;\&quot;* #,##0.00_ ;_ &quot;\&quot;* \-#,##0.00_ ;_ &quot;\&quot;* &quot;-&quot;??_ ;_ @_ "/>
    <numFmt numFmtId="170" formatCode="&quot;\&quot;#,##0;&quot;\&quot;\-#,##0"/>
    <numFmt numFmtId="171" formatCode="0.0"/>
  </numFmts>
  <fonts count="79">
    <font>
      <sz val="11"/>
      <color theme="1"/>
      <name val="Calibri"/>
      <family val="2"/>
      <scheme val="minor"/>
    </font>
    <font>
      <b/>
      <sz val="11"/>
      <color theme="1"/>
      <name val="Calibri"/>
      <family val="2"/>
      <scheme val="minor"/>
    </font>
    <font>
      <sz val="10"/>
      <name val="Arial"/>
      <family val="2"/>
    </font>
    <font>
      <sz val="10"/>
      <name val="Verdana"/>
      <family val="2"/>
    </font>
    <font>
      <sz val="10"/>
      <color indexed="8"/>
      <name val="Arial"/>
      <family val="2"/>
    </font>
    <font>
      <b/>
      <sz val="11"/>
      <color theme="0"/>
      <name val="Calibri"/>
      <family val="2"/>
      <scheme val="minor"/>
    </font>
    <font>
      <sz val="11"/>
      <name val="Calibri"/>
      <family val="2"/>
      <scheme val="minor"/>
    </font>
    <font>
      <b/>
      <sz val="11"/>
      <name val="Calibri"/>
      <family val="2"/>
      <scheme val="minor"/>
    </font>
    <font>
      <b/>
      <sz val="16"/>
      <color theme="0"/>
      <name val="Calibri"/>
      <family val="2"/>
      <scheme val="minor"/>
    </font>
    <font>
      <sz val="10"/>
      <color theme="1"/>
      <name val="Arial"/>
      <family val="2"/>
    </font>
    <font>
      <sz val="8"/>
      <color theme="1"/>
      <name val="Arial"/>
      <family val="2"/>
    </font>
    <font>
      <sz val="8"/>
      <name val="Arial"/>
      <family val="2"/>
    </font>
    <font>
      <sz val="11"/>
      <color rgb="FF000000"/>
      <name val="Calibri"/>
      <family val="2"/>
      <charset val="1"/>
    </font>
    <font>
      <sz val="8"/>
      <name val="Arial"/>
      <family val="2"/>
      <charset val="1"/>
    </font>
    <font>
      <sz val="8"/>
      <color indexed="8"/>
      <name val="MS Sans Serif"/>
      <family val="2"/>
    </font>
    <font>
      <b/>
      <sz val="8.5"/>
      <color indexed="8"/>
      <name val="MS Sans Serif"/>
      <family val="2"/>
    </font>
    <font>
      <sz val="7.5"/>
      <color indexed="8"/>
      <name val="MS Sans Serif"/>
      <family val="2"/>
    </font>
    <font>
      <b/>
      <sz val="8"/>
      <color indexed="8"/>
      <name val="MS Sans Serif"/>
      <family val="2"/>
    </font>
    <font>
      <b/>
      <sz val="8"/>
      <name val="Arial"/>
      <family val="2"/>
    </font>
    <font>
      <b/>
      <sz val="10"/>
      <name val="Arial"/>
      <family val="2"/>
    </font>
    <font>
      <b/>
      <sz val="8.5"/>
      <color indexed="12"/>
      <name val="MS Sans Serif"/>
      <family val="2"/>
    </font>
    <font>
      <b/>
      <sz val="8"/>
      <color indexed="12"/>
      <name val="Arial"/>
      <family val="2"/>
    </font>
    <font>
      <b/>
      <u/>
      <sz val="8.5"/>
      <color indexed="8"/>
      <name val="MS Sans Serif"/>
      <family val="2"/>
    </font>
    <font>
      <sz val="8"/>
      <color indexed="8"/>
      <name val="Arial"/>
      <family val="2"/>
    </font>
    <font>
      <sz val="10"/>
      <color indexed="8"/>
      <name val="MS Sans Serif"/>
      <family val="2"/>
    </font>
    <font>
      <sz val="8.5"/>
      <color indexed="8"/>
      <name val="MS Sans Serif"/>
      <family val="2"/>
    </font>
    <font>
      <b/>
      <u/>
      <sz val="10"/>
      <color indexed="8"/>
      <name val="MS Sans Serif"/>
      <family val="2"/>
    </font>
    <font>
      <sz val="11"/>
      <color theme="1"/>
      <name val="Calibri"/>
      <family val="2"/>
      <scheme val="minor"/>
    </font>
    <font>
      <b/>
      <sz val="8"/>
      <color theme="1"/>
      <name val="Arial"/>
      <family val="2"/>
    </font>
    <font>
      <sz val="11"/>
      <color rgb="FFFF0000"/>
      <name val="Calibri"/>
      <family val="2"/>
      <scheme val="minor"/>
    </font>
    <font>
      <sz val="11"/>
      <color theme="1"/>
      <name val="Arial"/>
      <family val="2"/>
    </font>
    <font>
      <sz val="8"/>
      <name val="Calibri"/>
      <family val="2"/>
      <scheme val="minor"/>
    </font>
    <font>
      <sz val="8"/>
      <color theme="1"/>
      <name val="Calibri"/>
      <family val="2"/>
      <scheme val="minor"/>
    </font>
    <font>
      <sz val="10"/>
      <name val="Calibri"/>
      <family val="2"/>
      <scheme val="minor"/>
    </font>
    <font>
      <sz val="10"/>
      <color theme="1"/>
      <name val="Calibri"/>
      <family val="2"/>
      <scheme val="minor"/>
    </font>
    <font>
      <sz val="11"/>
      <name val="Arial"/>
      <family val="2"/>
    </font>
    <font>
      <b/>
      <sz val="10"/>
      <color theme="1"/>
      <name val="Calibri"/>
      <family val="2"/>
      <scheme val="minor"/>
    </font>
    <font>
      <sz val="10"/>
      <name val="Arial"/>
      <family val="2"/>
      <charset val="1"/>
    </font>
    <font>
      <u/>
      <sz val="11"/>
      <color indexed="12"/>
      <name val="Arial"/>
      <family val="2"/>
    </font>
    <font>
      <sz val="9"/>
      <color theme="1"/>
      <name val="Arial"/>
      <family val="2"/>
    </font>
    <font>
      <sz val="9"/>
      <color theme="1"/>
      <name val="Calibri"/>
      <family val="2"/>
      <scheme val="minor"/>
    </font>
    <font>
      <sz val="9"/>
      <color rgb="FFFF0000"/>
      <name val="Arial"/>
      <family val="2"/>
    </font>
    <font>
      <sz val="9"/>
      <name val="Arial"/>
      <family val="2"/>
    </font>
    <font>
      <i/>
      <sz val="8"/>
      <name val="Calibri"/>
      <family val="2"/>
      <scheme val="minor"/>
    </font>
    <font>
      <sz val="8"/>
      <color rgb="FF000000"/>
      <name val="Arial"/>
      <family val="2"/>
    </font>
    <font>
      <sz val="11"/>
      <name val="Calibri"/>
      <family val="2"/>
    </font>
    <font>
      <b/>
      <sz val="16"/>
      <name val="Calibri"/>
      <family val="2"/>
      <scheme val="minor"/>
    </font>
    <font>
      <b/>
      <sz val="16"/>
      <color theme="1"/>
      <name val="Calibri"/>
      <family val="2"/>
      <scheme val="minor"/>
    </font>
    <font>
      <b/>
      <sz val="24"/>
      <color theme="0"/>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b/>
      <sz val="12"/>
      <color theme="0" tint="-4.9989318521683403E-2"/>
      <name val="Calibri"/>
      <family val="2"/>
      <scheme val="minor"/>
    </font>
    <font>
      <sz val="12"/>
      <color theme="1"/>
      <name val="Calibri"/>
      <family val="2"/>
      <scheme val="minor"/>
    </font>
    <font>
      <sz val="10"/>
      <color theme="0"/>
      <name val="Arial"/>
      <family val="2"/>
    </font>
    <font>
      <b/>
      <sz val="15"/>
      <color theme="3"/>
      <name val="Arial"/>
      <family val="2"/>
    </font>
    <font>
      <b/>
      <sz val="13"/>
      <color theme="3"/>
      <name val="Arial"/>
      <family val="2"/>
    </font>
    <font>
      <u/>
      <sz val="11"/>
      <color theme="10"/>
      <name val="Calibri"/>
      <family val="2"/>
      <charset val="1"/>
    </font>
    <font>
      <u/>
      <sz val="10"/>
      <color theme="10"/>
      <name val="Arial"/>
      <family val="2"/>
    </font>
    <font>
      <sz val="11"/>
      <color indexed="8"/>
      <name val="Calibri"/>
      <family val="2"/>
    </font>
    <font>
      <sz val="11"/>
      <color indexed="8"/>
      <name val="Calibri"/>
      <family val="2"/>
      <charset val="1"/>
    </font>
    <font>
      <b/>
      <sz val="8"/>
      <color theme="1"/>
      <name val="Calibri"/>
      <family val="2"/>
      <scheme val="minor"/>
    </font>
    <font>
      <b/>
      <sz val="8"/>
      <color theme="0"/>
      <name val="Calibri"/>
      <family val="2"/>
      <scheme val="minor"/>
    </font>
    <font>
      <sz val="8"/>
      <color rgb="FFFF0000"/>
      <name val="Arial"/>
      <family val="2"/>
    </font>
    <font>
      <b/>
      <sz val="8"/>
      <color rgb="FFFF0000"/>
      <name val="Calibri"/>
      <family val="2"/>
      <scheme val="minor"/>
    </font>
    <font>
      <b/>
      <sz val="12"/>
      <name val="Arial"/>
      <family val="2"/>
    </font>
    <font>
      <sz val="10"/>
      <color indexed="24"/>
      <name val="MS Sans Serif"/>
      <family val="2"/>
    </font>
    <font>
      <sz val="12"/>
      <name val="돋움체"/>
      <family val="3"/>
      <charset val="129"/>
    </font>
    <font>
      <i/>
      <sz val="11"/>
      <name val="Calibri"/>
      <family val="2"/>
      <scheme val="minor"/>
    </font>
    <font>
      <b/>
      <sz val="18"/>
      <color theme="0"/>
      <name val="Arial"/>
      <family val="2"/>
    </font>
    <font>
      <b/>
      <sz val="12"/>
      <color theme="0"/>
      <name val="Arial"/>
      <family val="2"/>
    </font>
    <font>
      <b/>
      <sz val="10"/>
      <color theme="0"/>
      <name val="Arial"/>
      <family val="2"/>
    </font>
    <font>
      <sz val="10"/>
      <color theme="3"/>
      <name val="Arial"/>
      <family val="2"/>
    </font>
    <font>
      <sz val="10"/>
      <color rgb="FFFF0000"/>
      <name val="Arial"/>
      <family val="2"/>
    </font>
    <font>
      <b/>
      <i/>
      <sz val="10"/>
      <color theme="0"/>
      <name val="Arial"/>
      <family val="2"/>
    </font>
    <font>
      <u/>
      <sz val="8"/>
      <color theme="10"/>
      <name val="Arial"/>
      <family val="2"/>
    </font>
    <font>
      <sz val="12"/>
      <color theme="1"/>
      <name val="Arial"/>
      <family val="2"/>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C0C0C0"/>
        <bgColor rgb="FFCCCCFF"/>
      </patternFill>
    </fill>
    <fill>
      <patternFill patternType="solid">
        <fgColor indexed="22"/>
        <bgColor indexed="8"/>
      </patternFill>
    </fill>
    <fill>
      <patternFill patternType="solid">
        <fgColor indexed="22"/>
        <bgColor indexed="10"/>
      </patternFill>
    </fill>
    <fill>
      <patternFill patternType="solid">
        <fgColor indexed="31"/>
        <bgColor indexed="64"/>
      </patternFill>
    </fill>
    <fill>
      <patternFill patternType="solid">
        <fgColor indexed="44"/>
        <bgColor indexed="8"/>
      </patternFill>
    </fill>
    <fill>
      <patternFill patternType="solid">
        <fgColor indexed="10"/>
        <bgColor indexed="64"/>
      </patternFill>
    </fill>
    <fill>
      <patternFill patternType="solid">
        <fgColor rgb="FFFFA72B"/>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rgb="FFFFFF00"/>
      </patternFill>
    </fill>
    <fill>
      <patternFill patternType="solid">
        <fgColor rgb="FFFFFF00"/>
        <bgColor indexed="64"/>
      </patternFill>
    </fill>
    <fill>
      <patternFill patternType="solid">
        <fgColor theme="2" tint="-9.9978637043366805E-2"/>
        <bgColor indexed="64"/>
      </patternFill>
    </fill>
    <fill>
      <patternFill patternType="solid">
        <fgColor rgb="FFEEEEEE"/>
        <bgColor indexed="64"/>
      </patternFill>
    </fill>
    <fill>
      <patternFill patternType="solid">
        <fgColor rgb="FF605F5D"/>
        <bgColor indexed="64"/>
      </patternFill>
    </fill>
    <fill>
      <patternFill patternType="solid">
        <fgColor rgb="FF908F8C"/>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indexed="63"/>
        <bgColor indexed="64"/>
      </patternFill>
    </fill>
    <fill>
      <patternFill patternType="solid">
        <fgColor indexed="22"/>
        <bgColor indexed="31"/>
      </patternFill>
    </fill>
    <fill>
      <patternFill patternType="solid">
        <fgColor theme="0" tint="-0.24994659260841701"/>
        <bgColor indexed="64"/>
      </patternFill>
    </fill>
    <fill>
      <patternFill patternType="solid">
        <fgColor rgb="FFFFC000"/>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000"/>
        <bgColor rgb="FFFFFF00"/>
      </patternFill>
    </fill>
    <fill>
      <patternFill patternType="solid">
        <fgColor theme="4" tint="-0.2499465926084170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bottom style="thin">
        <color auto="1"/>
      </bottom>
      <diagonal/>
    </border>
    <border>
      <left style="thin">
        <color auto="1"/>
      </left>
      <right style="thin">
        <color auto="1"/>
      </right>
      <top/>
      <bottom/>
      <diagonal/>
    </border>
    <border>
      <left style="thin">
        <color indexed="55"/>
      </left>
      <right style="thin">
        <color indexed="55"/>
      </right>
      <top style="thin">
        <color indexed="55"/>
      </top>
      <bottom style="thin">
        <color indexed="55"/>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style="thin">
        <color auto="1"/>
      </left>
      <right/>
      <top style="thin">
        <color auto="1"/>
      </top>
      <bottom style="thin">
        <color auto="1"/>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right/>
      <top/>
      <bottom style="thick">
        <color theme="4"/>
      </bottom>
      <diagonal/>
    </border>
    <border>
      <left/>
      <right/>
      <top/>
      <bottom style="thick">
        <color theme="4" tint="0.49998474074526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14996795556505021"/>
      </left>
      <right/>
      <top style="thin">
        <color theme="0" tint="-0.14996795556505021"/>
      </top>
      <bottom style="thin">
        <color theme="0" tint="-0.1499679555650502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style="thin">
        <color theme="0" tint="-0.34998626667073579"/>
      </top>
      <bottom/>
      <diagonal/>
    </border>
    <border>
      <left/>
      <right/>
      <top style="thin">
        <color theme="0" tint="-0.34998626667073579"/>
      </top>
      <bottom style="thin">
        <color theme="0" tint="-0.34998626667073579"/>
      </bottom>
      <diagonal/>
    </border>
  </borders>
  <cellStyleXfs count="39233">
    <xf numFmtId="0" fontId="0" fillId="0" borderId="0"/>
    <xf numFmtId="0" fontId="2" fillId="0" borderId="0"/>
    <xf numFmtId="0" fontId="3" fillId="0" borderId="0"/>
    <xf numFmtId="0" fontId="4" fillId="5" borderId="0">
      <alignment horizontal="left"/>
    </xf>
    <xf numFmtId="0" fontId="2" fillId="0" borderId="0"/>
    <xf numFmtId="0" fontId="9" fillId="0" borderId="0"/>
    <xf numFmtId="0" fontId="11" fillId="0" borderId="1"/>
    <xf numFmtId="0" fontId="12" fillId="0" borderId="0"/>
    <xf numFmtId="0" fontId="13" fillId="6" borderId="5"/>
    <xf numFmtId="0" fontId="11" fillId="5" borderId="3">
      <alignment horizontal="center" wrapText="1"/>
    </xf>
    <xf numFmtId="0" fontId="11" fillId="5" borderId="5"/>
    <xf numFmtId="0" fontId="14" fillId="7" borderId="6">
      <alignment horizontal="left" vertical="top"/>
    </xf>
    <xf numFmtId="0" fontId="16" fillId="7" borderId="6">
      <alignment horizontal="left" vertical="top" wrapText="1"/>
    </xf>
    <xf numFmtId="0" fontId="17" fillId="7" borderId="0">
      <alignment horizontal="right" vertical="top" textRotation="90" wrapText="1"/>
    </xf>
    <xf numFmtId="0" fontId="13" fillId="6" borderId="5"/>
    <xf numFmtId="0" fontId="11" fillId="5" borderId="5"/>
    <xf numFmtId="0" fontId="14" fillId="7" borderId="6">
      <alignment horizontal="left" vertical="top"/>
    </xf>
    <xf numFmtId="0" fontId="16" fillId="7" borderId="6">
      <alignment horizontal="left" vertical="top" wrapText="1"/>
    </xf>
    <xf numFmtId="0" fontId="11" fillId="0" borderId="0"/>
    <xf numFmtId="0" fontId="11" fillId="9" borderId="9"/>
    <xf numFmtId="0" fontId="17" fillId="10" borderId="10">
      <alignment horizontal="right" vertical="top" wrapText="1"/>
    </xf>
    <xf numFmtId="0" fontId="22" fillId="5" borderId="0">
      <alignment horizontal="center"/>
    </xf>
    <xf numFmtId="0" fontId="20" fillId="5" borderId="0">
      <alignment horizontal="center" vertical="center"/>
    </xf>
    <xf numFmtId="0" fontId="2" fillId="8" borderId="0">
      <alignment horizontal="center" wrapText="1"/>
    </xf>
    <xf numFmtId="0" fontId="21" fillId="5" borderId="0">
      <alignment horizontal="center"/>
    </xf>
    <xf numFmtId="0" fontId="24" fillId="4" borderId="1">
      <protection locked="0"/>
    </xf>
    <xf numFmtId="0" fontId="25" fillId="4" borderId="9">
      <protection locked="0"/>
    </xf>
    <xf numFmtId="0" fontId="2" fillId="4" borderId="1"/>
    <xf numFmtId="0" fontId="2" fillId="5" borderId="0"/>
    <xf numFmtId="0" fontId="23" fillId="5" borderId="1">
      <alignment horizontal="left"/>
    </xf>
    <xf numFmtId="0" fontId="17" fillId="7" borderId="0">
      <alignment horizontal="right" vertical="top" wrapText="1"/>
    </xf>
    <xf numFmtId="0" fontId="19" fillId="8" borderId="0">
      <alignment horizontal="center"/>
    </xf>
    <xf numFmtId="0" fontId="2" fillId="5" borderId="1">
      <alignment horizontal="centerContinuous" wrapText="1"/>
    </xf>
    <xf numFmtId="0" fontId="15" fillId="11" borderId="0">
      <alignment horizontal="center" wrapText="1"/>
    </xf>
    <xf numFmtId="0" fontId="11" fillId="5" borderId="7">
      <alignment wrapText="1"/>
    </xf>
    <xf numFmtId="0" fontId="11" fillId="5" borderId="2"/>
    <xf numFmtId="0" fontId="11" fillId="5" borderId="4"/>
    <xf numFmtId="0" fontId="11" fillId="5" borderId="3">
      <alignment horizontal="center" wrapText="1"/>
    </xf>
    <xf numFmtId="0" fontId="2" fillId="0" borderId="0"/>
    <xf numFmtId="0" fontId="11" fillId="0" borderId="0"/>
    <xf numFmtId="0" fontId="11" fillId="5" borderId="1"/>
    <xf numFmtId="0" fontId="20" fillId="5" borderId="0">
      <alignment horizontal="right"/>
    </xf>
    <xf numFmtId="0" fontId="26" fillId="11" borderId="0">
      <alignment horizontal="center"/>
    </xf>
    <xf numFmtId="0" fontId="14" fillId="7" borderId="1">
      <alignment horizontal="left" vertical="top" wrapText="1"/>
    </xf>
    <xf numFmtId="0" fontId="14" fillId="7" borderId="8">
      <alignment horizontal="left" vertical="top" wrapText="1"/>
    </xf>
    <xf numFmtId="0" fontId="22" fillId="5" borderId="0">
      <alignment horizontal="center"/>
    </xf>
    <xf numFmtId="0" fontId="18" fillId="5" borderId="0"/>
    <xf numFmtId="0" fontId="27" fillId="0" borderId="0"/>
    <xf numFmtId="0" fontId="9" fillId="0" borderId="0"/>
    <xf numFmtId="0" fontId="13" fillId="6" borderId="1"/>
    <xf numFmtId="0" fontId="11" fillId="5" borderId="1"/>
    <xf numFmtId="0" fontId="16" fillId="7" borderId="19">
      <alignment horizontal="left" vertical="top" wrapText="1"/>
    </xf>
    <xf numFmtId="0" fontId="14" fillId="7" borderId="19">
      <alignment horizontal="left" vertical="top"/>
    </xf>
    <xf numFmtId="0" fontId="11" fillId="5" borderId="20"/>
    <xf numFmtId="0" fontId="11" fillId="5" borderId="21">
      <alignment horizontal="center" wrapText="1"/>
    </xf>
    <xf numFmtId="0" fontId="13" fillId="6" borderId="20"/>
    <xf numFmtId="0" fontId="11" fillId="5" borderId="17"/>
    <xf numFmtId="0" fontId="11" fillId="5" borderId="16"/>
    <xf numFmtId="0" fontId="2" fillId="0" borderId="0"/>
    <xf numFmtId="0" fontId="37" fillId="0" borderId="0"/>
    <xf numFmtId="0" fontId="11" fillId="0" borderId="1"/>
    <xf numFmtId="0" fontId="38" fillId="0" borderId="0" applyNumberFormat="0" applyFill="0" applyBorder="0" applyAlignment="0" applyProtection="0">
      <alignment vertical="top"/>
      <protection locked="0"/>
    </xf>
    <xf numFmtId="0" fontId="11" fillId="5" borderId="21">
      <alignment horizontal="center" wrapText="1"/>
    </xf>
    <xf numFmtId="0" fontId="2" fillId="0" borderId="0"/>
    <xf numFmtId="0" fontId="27" fillId="0" borderId="0"/>
    <xf numFmtId="0" fontId="27" fillId="0" borderId="0"/>
    <xf numFmtId="0" fontId="12" fillId="0" borderId="0"/>
    <xf numFmtId="0" fontId="27" fillId="0" borderId="0"/>
    <xf numFmtId="0" fontId="12" fillId="0" borderId="0"/>
    <xf numFmtId="0" fontId="16" fillId="7" borderId="30">
      <alignment horizontal="left" vertical="top" wrapText="1"/>
    </xf>
    <xf numFmtId="0" fontId="14" fillId="7" borderId="30">
      <alignment horizontal="left" vertical="top"/>
    </xf>
    <xf numFmtId="0" fontId="12" fillId="0" borderId="0"/>
    <xf numFmtId="0" fontId="9" fillId="0" borderId="0"/>
    <xf numFmtId="0" fontId="16" fillId="7" borderId="29">
      <alignment horizontal="left" vertical="top" wrapText="1"/>
    </xf>
    <xf numFmtId="0" fontId="14" fillId="7" borderId="29">
      <alignment horizontal="left" vertical="top"/>
    </xf>
    <xf numFmtId="0" fontId="13" fillId="6" borderId="1"/>
    <xf numFmtId="0" fontId="11" fillId="0" borderId="9"/>
    <xf numFmtId="0" fontId="11" fillId="0" borderId="1"/>
    <xf numFmtId="0" fontId="11" fillId="0" borderId="1"/>
    <xf numFmtId="0" fontId="11" fillId="0" borderId="1"/>
    <xf numFmtId="0" fontId="11" fillId="0" borderId="9"/>
    <xf numFmtId="0" fontId="24" fillId="4" borderId="9" applyBorder="0">
      <protection locked="0"/>
    </xf>
    <xf numFmtId="0" fontId="24" fillId="4" borderId="9" applyBorder="0">
      <protection locked="0"/>
    </xf>
    <xf numFmtId="0" fontId="24" fillId="4" borderId="9" applyBorder="0">
      <protection locked="0"/>
    </xf>
    <xf numFmtId="0" fontId="24" fillId="4" borderId="9" applyBorder="0">
      <protection locked="0"/>
    </xf>
    <xf numFmtId="0" fontId="2" fillId="4" borderId="1"/>
    <xf numFmtId="0" fontId="23" fillId="5" borderId="1">
      <alignment horizontal="left"/>
    </xf>
    <xf numFmtId="0" fontId="17" fillId="7" borderId="0">
      <alignment horizontal="right" vertical="top" wrapText="1"/>
    </xf>
    <xf numFmtId="0" fontId="17" fillId="7" borderId="0">
      <alignment horizontal="right" vertical="top" wrapText="1"/>
    </xf>
    <xf numFmtId="0" fontId="17" fillId="7" borderId="0">
      <alignment horizontal="right" vertical="top" textRotation="90" wrapText="1"/>
    </xf>
    <xf numFmtId="0" fontId="19" fillId="8" borderId="0">
      <alignment horizontal="center"/>
    </xf>
    <xf numFmtId="0" fontId="2" fillId="5" borderId="1">
      <alignment horizontal="centerContinuous" wrapText="1"/>
    </xf>
    <xf numFmtId="0" fontId="11" fillId="5" borderId="7">
      <alignment wrapText="1"/>
    </xf>
    <xf numFmtId="0" fontId="2" fillId="0" borderId="0"/>
    <xf numFmtId="0" fontId="11" fillId="5" borderId="1">
      <alignment wrapText="1"/>
    </xf>
    <xf numFmtId="0" fontId="14" fillId="7" borderId="1">
      <alignment horizontal="left" vertical="top" wrapText="1"/>
    </xf>
    <xf numFmtId="0" fontId="16" fillId="7" borderId="30">
      <alignment horizontal="left" vertical="top" wrapText="1"/>
    </xf>
    <xf numFmtId="0" fontId="14" fillId="7" borderId="8">
      <alignment horizontal="left" vertical="top" wrapText="1"/>
    </xf>
    <xf numFmtId="0" fontId="14" fillId="7" borderId="30">
      <alignment horizontal="left" vertical="top"/>
    </xf>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15" fillId="8" borderId="0"/>
    <xf numFmtId="0" fontId="51" fillId="0" borderId="0" applyNumberFormat="0" applyFill="0" applyBorder="0" applyAlignment="0" applyProtection="0"/>
    <xf numFmtId="0" fontId="11" fillId="0" borderId="43"/>
    <xf numFmtId="0" fontId="56" fillId="25" borderId="0" applyNumberFormat="0" applyBorder="0" applyAlignment="0" applyProtection="0"/>
    <xf numFmtId="0" fontId="56" fillId="26" borderId="0" applyNumberFormat="0" applyBorder="0" applyAlignment="0" applyProtection="0"/>
    <xf numFmtId="0" fontId="11" fillId="27" borderId="9"/>
    <xf numFmtId="0" fontId="11" fillId="9" borderId="9"/>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2" fillId="8" borderId="0">
      <alignment horizontal="center" wrapText="1"/>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4" fillId="4" borderId="43">
      <protection locked="0"/>
    </xf>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4" borderId="43"/>
    <xf numFmtId="0" fontId="2" fillId="5" borderId="0"/>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23" fillId="5" borderId="43">
      <alignment horizontal="left"/>
    </xf>
    <xf numFmtId="0" fontId="17" fillId="7" borderId="0">
      <alignment horizontal="right" vertical="top" textRotation="90" wrapText="1"/>
    </xf>
    <xf numFmtId="0" fontId="57" fillId="0" borderId="34" applyNumberFormat="0" applyFill="0" applyAlignment="0" applyProtection="0"/>
    <xf numFmtId="0" fontId="58" fillId="0" borderId="35"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1" fillId="0" borderId="0" applyNumberFormat="0" applyFill="0" applyBorder="0" applyAlignment="0" applyProtection="0"/>
    <xf numFmtId="0" fontId="60" fillId="0" borderId="0" applyNumberFormat="0" applyFill="0" applyBorder="0" applyAlignment="0" applyProtection="0"/>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2" fillId="5" borderId="43">
      <alignment horizontal="centerContinuous"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16"/>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11" fillId="5" borderId="21">
      <alignment horizontal="center" wrapText="1"/>
    </xf>
    <xf numFmtId="0" fontId="9"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9" fillId="0" borderId="0"/>
    <xf numFmtId="0" fontId="27" fillId="0" borderId="0"/>
    <xf numFmtId="0" fontId="9" fillId="0" borderId="0"/>
    <xf numFmtId="0" fontId="27" fillId="0" borderId="0"/>
    <xf numFmtId="0" fontId="9" fillId="0" borderId="0"/>
    <xf numFmtId="0" fontId="27" fillId="0" borderId="0"/>
    <xf numFmtId="0" fontId="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12" fillId="0" borderId="0"/>
    <xf numFmtId="0" fontId="6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 fillId="0" borderId="0"/>
    <xf numFmtId="0" fontId="11" fillId="0" borderId="0"/>
    <xf numFmtId="0" fontId="37" fillId="0" borderId="0"/>
    <xf numFmtId="0" fontId="2"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1" fillId="5" borderId="43"/>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4" fillId="7" borderId="43">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6" fillId="7" borderId="30">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4" fillId="7" borderId="30">
      <alignment horizontal="left" vertical="top"/>
    </xf>
    <xf numFmtId="0" fontId="13" fillId="6" borderId="43"/>
    <xf numFmtId="0" fontId="13" fillId="6" borderId="43"/>
    <xf numFmtId="0" fontId="13" fillId="6" borderId="43"/>
    <xf numFmtId="0" fontId="13" fillId="6" borderId="43"/>
    <xf numFmtId="0" fontId="2" fillId="0" borderId="0"/>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28"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28"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28"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28"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28"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28"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28"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28"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28" borderId="43"/>
    <xf numFmtId="0" fontId="2" fillId="0" borderId="0"/>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28"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2" fillId="0" borderId="0"/>
    <xf numFmtId="0" fontId="2" fillId="0" borderId="0"/>
    <xf numFmtId="0" fontId="13" fillId="28" borderId="43"/>
    <xf numFmtId="0" fontId="2" fillId="0" borderId="0"/>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28"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28" borderId="43"/>
    <xf numFmtId="0" fontId="13" fillId="6" borderId="43"/>
    <xf numFmtId="0" fontId="13" fillId="6" borderId="43"/>
    <xf numFmtId="0" fontId="13" fillId="6" borderId="43"/>
    <xf numFmtId="0" fontId="13" fillId="6" borderId="43"/>
    <xf numFmtId="0" fontId="13" fillId="6" borderId="43"/>
    <xf numFmtId="0" fontId="13" fillId="6" borderId="43"/>
    <xf numFmtId="0" fontId="13" fillId="28" borderId="43"/>
    <xf numFmtId="0" fontId="11" fillId="0" borderId="43"/>
    <xf numFmtId="0" fontId="11" fillId="0" borderId="43"/>
    <xf numFmtId="0" fontId="11" fillId="0" borderId="43"/>
    <xf numFmtId="165" fontId="9"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17" fillId="7" borderId="0">
      <alignment horizontal="right" vertical="top" textRotation="90" wrapText="1"/>
    </xf>
    <xf numFmtId="0" fontId="67" fillId="0" borderId="46" applyNumberFormat="0" applyAlignment="0" applyProtection="0">
      <alignment horizontal="left" vertical="center"/>
    </xf>
    <xf numFmtId="0" fontId="67" fillId="0" borderId="7">
      <alignment horizontal="left" vertical="center"/>
    </xf>
    <xf numFmtId="0" fontId="67" fillId="0" borderId="7">
      <alignment horizontal="left" vertical="center"/>
    </xf>
    <xf numFmtId="0" fontId="2" fillId="5" borderId="43">
      <alignment horizontal="centerContinuous" wrapText="1"/>
    </xf>
    <xf numFmtId="0" fontId="9" fillId="0" borderId="0"/>
    <xf numFmtId="0" fontId="12" fillId="0" borderId="0"/>
    <xf numFmtId="0" fontId="9" fillId="0" borderId="0"/>
    <xf numFmtId="9" fontId="2" fillId="0" borderId="0" applyFont="0" applyFill="0" applyBorder="0" applyAlignment="0" applyProtection="0"/>
    <xf numFmtId="4" fontId="68" fillId="0" borderId="0" applyFont="0" applyFill="0" applyBorder="0" applyAlignment="0" applyProtection="0"/>
    <xf numFmtId="3" fontId="68" fillId="0" borderId="0" applyFont="0" applyFill="0" applyBorder="0" applyAlignment="0" applyProtection="0"/>
    <xf numFmtId="166" fontId="69" fillId="0" borderId="0" applyFont="0" applyFill="0" applyBorder="0" applyAlignment="0" applyProtection="0"/>
    <xf numFmtId="167" fontId="69" fillId="0" borderId="0" applyFont="0" applyFill="0" applyBorder="0" applyAlignment="0" applyProtection="0"/>
    <xf numFmtId="168" fontId="69" fillId="0" borderId="0" applyFont="0" applyFill="0" applyBorder="0" applyAlignment="0" applyProtection="0"/>
    <xf numFmtId="169" fontId="69" fillId="0" borderId="0" applyFont="0" applyFill="0" applyBorder="0" applyAlignment="0" applyProtection="0"/>
    <xf numFmtId="9" fontId="68" fillId="0" borderId="0" applyFont="0" applyFill="0" applyBorder="0" applyAlignment="0" applyProtection="0"/>
    <xf numFmtId="0" fontId="2" fillId="0" borderId="0"/>
    <xf numFmtId="0" fontId="68" fillId="0" borderId="0"/>
    <xf numFmtId="170" fontId="68" fillId="0" borderId="0" applyFont="0" applyFill="0" applyBorder="0" applyAlignment="0" applyProtection="0"/>
    <xf numFmtId="170" fontId="68" fillId="0" borderId="0" applyFont="0" applyFill="0" applyBorder="0" applyAlignment="0" applyProtection="0"/>
  </cellStyleXfs>
  <cellXfs count="468">
    <xf numFmtId="0" fontId="0" fillId="0" borderId="0" xfId="0"/>
    <xf numFmtId="0" fontId="29" fillId="20" borderId="0" xfId="0" applyFont="1" applyFill="1" applyBorder="1" applyAlignment="1" applyProtection="1">
      <alignment horizontal="right"/>
      <protection locked="0"/>
    </xf>
    <xf numFmtId="0" fontId="0" fillId="20" borderId="0" xfId="0" applyFill="1" applyProtection="1">
      <protection locked="0"/>
    </xf>
    <xf numFmtId="0" fontId="0" fillId="0" borderId="0" xfId="0" applyProtection="1">
      <protection locked="0"/>
    </xf>
    <xf numFmtId="0" fontId="10" fillId="20" borderId="0" xfId="5" applyFont="1" applyFill="1" applyAlignment="1" applyProtection="1">
      <alignment vertical="center"/>
      <protection locked="0"/>
    </xf>
    <xf numFmtId="0" fontId="39" fillId="20" borderId="0" xfId="0" applyFont="1" applyFill="1" applyProtection="1">
      <protection locked="0"/>
    </xf>
    <xf numFmtId="0" fontId="29" fillId="20" borderId="0" xfId="0" applyFont="1" applyFill="1" applyProtection="1">
      <protection locked="0"/>
    </xf>
    <xf numFmtId="0" fontId="41" fillId="20" borderId="0" xfId="0" applyFont="1" applyFill="1" applyProtection="1">
      <protection locked="0"/>
    </xf>
    <xf numFmtId="0" fontId="39" fillId="0" borderId="0" xfId="0" applyFont="1" applyProtection="1">
      <protection locked="0"/>
    </xf>
    <xf numFmtId="49" fontId="42" fillId="0" borderId="0" xfId="1" applyNumberFormat="1" applyFont="1" applyProtection="1">
      <protection locked="0"/>
    </xf>
    <xf numFmtId="0" fontId="40" fillId="0" borderId="0" xfId="0" applyFont="1" applyProtection="1">
      <protection locked="0"/>
    </xf>
    <xf numFmtId="0" fontId="32" fillId="0" borderId="0" xfId="0" applyFont="1" applyProtection="1">
      <protection locked="0"/>
    </xf>
    <xf numFmtId="0" fontId="2" fillId="0" borderId="0" xfId="58" applyFont="1" applyProtection="1">
      <protection locked="0"/>
    </xf>
    <xf numFmtId="0" fontId="2" fillId="19" borderId="0" xfId="58" applyFont="1" applyFill="1" applyProtection="1">
      <protection locked="0"/>
    </xf>
    <xf numFmtId="0" fontId="37" fillId="0" borderId="0" xfId="59" applyProtection="1">
      <protection locked="0"/>
    </xf>
    <xf numFmtId="0" fontId="37" fillId="20" borderId="0" xfId="59" applyFill="1" applyAlignment="1" applyProtection="1">
      <alignment horizontal="right"/>
      <protection locked="0"/>
    </xf>
    <xf numFmtId="0" fontId="6" fillId="0" borderId="0" xfId="0" applyFont="1" applyFill="1" applyBorder="1" applyAlignment="1" applyProtection="1">
      <protection locked="0"/>
    </xf>
    <xf numFmtId="0" fontId="2" fillId="20" borderId="0" xfId="59" applyFont="1" applyFill="1" applyProtection="1">
      <protection locked="0"/>
    </xf>
    <xf numFmtId="0" fontId="37" fillId="0" borderId="0" xfId="59" applyFill="1" applyProtection="1">
      <protection locked="0"/>
    </xf>
    <xf numFmtId="0" fontId="2" fillId="0" borderId="0" xfId="59" applyFont="1" applyFill="1" applyProtection="1">
      <protection locked="0"/>
    </xf>
    <xf numFmtId="0" fontId="37" fillId="21" borderId="0" xfId="59" applyFill="1" applyProtection="1">
      <protection locked="0"/>
    </xf>
    <xf numFmtId="0" fontId="44" fillId="16" borderId="28" xfId="0" applyNumberFormat="1" applyFont="1" applyFill="1" applyBorder="1" applyAlignment="1" applyProtection="1">
      <alignment horizontal="right"/>
      <protection locked="0"/>
    </xf>
    <xf numFmtId="0" fontId="44" fillId="17" borderId="28" xfId="0" applyFont="1" applyFill="1" applyBorder="1" applyAlignment="1" applyProtection="1">
      <alignment horizontal="center"/>
      <protection locked="0"/>
    </xf>
    <xf numFmtId="0" fontId="44" fillId="16" borderId="45" xfId="0" applyNumberFormat="1" applyFont="1" applyFill="1" applyBorder="1" applyAlignment="1" applyProtection="1">
      <alignment horizontal="right"/>
      <protection locked="0"/>
    </xf>
    <xf numFmtId="0" fontId="44" fillId="17" borderId="45" xfId="0" applyFont="1" applyFill="1" applyBorder="1" applyAlignment="1" applyProtection="1">
      <alignment horizontal="center"/>
      <protection locked="0"/>
    </xf>
    <xf numFmtId="0" fontId="2" fillId="20" borderId="0" xfId="59" applyFont="1" applyFill="1" applyAlignment="1" applyProtection="1">
      <alignment horizontal="left"/>
      <protection locked="0"/>
    </xf>
    <xf numFmtId="0" fontId="0" fillId="0" borderId="0" xfId="0" applyFont="1" applyProtection="1">
      <protection locked="0"/>
    </xf>
    <xf numFmtId="0" fontId="6" fillId="20" borderId="0" xfId="0" applyFont="1" applyFill="1" applyBorder="1" applyAlignment="1" applyProtection="1"/>
    <xf numFmtId="0" fontId="6" fillId="20" borderId="0" xfId="0" applyFont="1" applyFill="1" applyBorder="1" applyAlignment="1" applyProtection="1">
      <alignment horizontal="right"/>
    </xf>
    <xf numFmtId="0" fontId="46" fillId="13" borderId="0" xfId="0" applyFont="1" applyFill="1" applyAlignment="1" applyProtection="1">
      <alignment horizontal="right" vertical="center"/>
    </xf>
    <xf numFmtId="0" fontId="0" fillId="0" borderId="0" xfId="0" applyProtection="1"/>
    <xf numFmtId="0" fontId="8" fillId="13" borderId="0" xfId="0" applyFont="1" applyFill="1" applyAlignment="1" applyProtection="1">
      <alignment vertical="center"/>
    </xf>
    <xf numFmtId="0" fontId="0" fillId="13" borderId="0" xfId="0" applyFill="1" applyProtection="1"/>
    <xf numFmtId="0" fontId="0" fillId="0" borderId="0" xfId="0" applyFont="1" applyProtection="1"/>
    <xf numFmtId="0" fontId="0" fillId="13" borderId="0" xfId="0" applyFont="1" applyFill="1" applyProtection="1"/>
    <xf numFmtId="0" fontId="1" fillId="13" borderId="0" xfId="48" applyFont="1" applyFill="1" applyBorder="1" applyProtection="1"/>
    <xf numFmtId="0" fontId="1" fillId="13" borderId="0" xfId="48" applyFont="1" applyFill="1" applyBorder="1" applyAlignment="1" applyProtection="1"/>
    <xf numFmtId="0" fontId="11" fillId="20" borderId="0" xfId="5" applyFont="1" applyFill="1" applyAlignment="1" applyProtection="1">
      <alignment horizontal="center" vertical="center" wrapText="1"/>
      <protection locked="0"/>
    </xf>
    <xf numFmtId="0" fontId="11" fillId="20" borderId="0" xfId="5" applyFont="1" applyFill="1" applyAlignment="1" applyProtection="1">
      <alignment horizontal="center" vertical="center" textRotation="90" wrapText="1"/>
      <protection locked="0"/>
    </xf>
    <xf numFmtId="0" fontId="6" fillId="0" borderId="0" xfId="0" applyFont="1" applyFill="1" applyProtection="1">
      <protection locked="0"/>
    </xf>
    <xf numFmtId="0" fontId="0" fillId="0" borderId="0" xfId="0" applyFill="1" applyProtection="1">
      <protection locked="0"/>
    </xf>
    <xf numFmtId="0" fontId="11" fillId="20" borderId="0" xfId="0" applyFont="1" applyFill="1" applyBorder="1" applyProtection="1">
      <protection locked="0"/>
    </xf>
    <xf numFmtId="0" fontId="32" fillId="20" borderId="0" xfId="0" applyFont="1" applyFill="1" applyAlignment="1" applyProtection="1">
      <alignment horizontal="right"/>
      <protection locked="0"/>
    </xf>
    <xf numFmtId="0" fontId="1" fillId="0" borderId="0" xfId="0" applyFont="1" applyFill="1" applyAlignment="1" applyProtection="1">
      <alignment vertical="center"/>
      <protection locked="0"/>
    </xf>
    <xf numFmtId="0" fontId="8" fillId="20" borderId="0" xfId="0" applyFont="1" applyFill="1" applyAlignment="1" applyProtection="1">
      <alignment vertical="center"/>
      <protection locked="0"/>
    </xf>
    <xf numFmtId="0" fontId="0" fillId="20" borderId="0" xfId="0" applyFont="1" applyFill="1" applyProtection="1">
      <protection locked="0"/>
    </xf>
    <xf numFmtId="0" fontId="11" fillId="20" borderId="0" xfId="5" applyFont="1" applyFill="1" applyBorder="1" applyAlignment="1" applyProtection="1">
      <alignment horizontal="center" vertical="center" wrapText="1"/>
      <protection locked="0"/>
    </xf>
    <xf numFmtId="0" fontId="30" fillId="0" borderId="0" xfId="0" applyFont="1" applyProtection="1">
      <protection locked="0"/>
    </xf>
    <xf numFmtId="0" fontId="11" fillId="20" borderId="0" xfId="5" applyFont="1" applyFill="1" applyBorder="1" applyAlignment="1" applyProtection="1">
      <alignment horizontal="right" vertical="center" wrapText="1"/>
      <protection locked="0"/>
    </xf>
    <xf numFmtId="0" fontId="11" fillId="20" borderId="0" xfId="5" quotePrefix="1" applyFont="1" applyFill="1" applyBorder="1" applyAlignment="1" applyProtection="1">
      <alignment horizontal="right" vertical="center" wrapText="1"/>
      <protection locked="0"/>
    </xf>
    <xf numFmtId="0" fontId="10" fillId="0" borderId="0" xfId="0" applyFont="1" applyProtection="1">
      <protection locked="0"/>
    </xf>
    <xf numFmtId="0" fontId="10" fillId="0" borderId="0" xfId="0" applyFont="1" applyAlignment="1" applyProtection="1">
      <alignment wrapText="1"/>
      <protection locked="0"/>
    </xf>
    <xf numFmtId="0" fontId="0" fillId="0" borderId="0" xfId="0" applyAlignment="1" applyProtection="1">
      <alignment vertical="center"/>
      <protection locked="0"/>
    </xf>
    <xf numFmtId="0" fontId="11" fillId="13" borderId="0" xfId="6" applyFont="1" applyFill="1" applyBorder="1" applyAlignment="1" applyProtection="1">
      <alignment horizontal="right" wrapText="1"/>
      <protection locked="0"/>
    </xf>
    <xf numFmtId="0" fontId="7" fillId="0" borderId="0" xfId="48" applyFont="1" applyFill="1" applyBorder="1" applyAlignment="1" applyProtection="1">
      <alignment vertical="center"/>
      <protection locked="0"/>
    </xf>
    <xf numFmtId="0" fontId="27" fillId="0" borderId="0" xfId="0" applyFont="1" applyProtection="1">
      <protection locked="0"/>
    </xf>
    <xf numFmtId="0" fontId="7" fillId="0" borderId="0" xfId="48" applyFont="1" applyFill="1" applyBorder="1" applyAlignment="1" applyProtection="1">
      <alignment horizontal="center" vertical="center" wrapText="1"/>
      <protection locked="0"/>
    </xf>
    <xf numFmtId="0" fontId="7" fillId="0" borderId="0" xfId="48" quotePrefix="1" applyFont="1" applyFill="1" applyBorder="1" applyAlignment="1" applyProtection="1">
      <alignment horizontal="center" vertical="center" wrapText="1"/>
      <protection locked="0"/>
    </xf>
    <xf numFmtId="0" fontId="27" fillId="0" borderId="0" xfId="48" applyFont="1" applyFill="1" applyProtection="1">
      <protection locked="0"/>
    </xf>
    <xf numFmtId="0" fontId="27" fillId="0" borderId="0" xfId="48" applyFont="1" applyAlignment="1" applyProtection="1">
      <alignment wrapText="1"/>
      <protection locked="0"/>
    </xf>
    <xf numFmtId="0" fontId="34" fillId="0" borderId="0" xfId="0" applyFont="1" applyProtection="1">
      <protection locked="0"/>
    </xf>
    <xf numFmtId="0" fontId="63" fillId="13" borderId="0" xfId="48" applyFont="1" applyFill="1" applyBorder="1" applyProtection="1">
      <protection locked="0"/>
    </xf>
    <xf numFmtId="0" fontId="66" fillId="13" borderId="0" xfId="48" applyFont="1" applyFill="1" applyBorder="1" applyProtection="1">
      <protection locked="0"/>
    </xf>
    <xf numFmtId="0" fontId="0" fillId="3" borderId="0" xfId="0" applyFont="1" applyFill="1" applyAlignment="1" applyProtection="1">
      <protection locked="0"/>
    </xf>
    <xf numFmtId="0" fontId="0" fillId="3" borderId="0" xfId="0" applyFill="1" applyProtection="1">
      <protection locked="0"/>
    </xf>
    <xf numFmtId="0" fontId="44" fillId="3" borderId="28" xfId="110" applyNumberFormat="1" applyFont="1" applyFill="1" applyBorder="1" applyAlignment="1" applyProtection="1">
      <alignment horizontal="right"/>
      <protection locked="0"/>
    </xf>
    <xf numFmtId="0" fontId="44" fillId="3" borderId="28" xfId="110" applyFont="1" applyFill="1" applyBorder="1" applyAlignment="1" applyProtection="1">
      <alignment horizontal="center"/>
      <protection locked="0"/>
    </xf>
    <xf numFmtId="0" fontId="44" fillId="3" borderId="45" xfId="115" applyNumberFormat="1" applyFont="1" applyFill="1" applyBorder="1" applyAlignment="1" applyProtection="1">
      <alignment horizontal="right"/>
      <protection locked="0"/>
    </xf>
    <xf numFmtId="0" fontId="44" fillId="3" borderId="45" xfId="115" applyFont="1" applyFill="1" applyBorder="1" applyAlignment="1" applyProtection="1">
      <alignment horizontal="center"/>
      <protection locked="0"/>
    </xf>
    <xf numFmtId="0" fontId="44" fillId="3" borderId="28" xfId="115" applyNumberFormat="1" applyFont="1" applyFill="1" applyBorder="1" applyAlignment="1" applyProtection="1">
      <alignment horizontal="right"/>
      <protection locked="0"/>
    </xf>
    <xf numFmtId="0" fontId="44" fillId="3" borderId="28" xfId="115" applyFont="1" applyFill="1" applyBorder="1" applyAlignment="1" applyProtection="1">
      <alignment horizontal="center"/>
      <protection locked="0"/>
    </xf>
    <xf numFmtId="0" fontId="44" fillId="3" borderId="28" xfId="0" applyFont="1" applyFill="1" applyBorder="1" applyAlignment="1" applyProtection="1">
      <alignment horizontal="center"/>
      <protection locked="0"/>
    </xf>
    <xf numFmtId="0" fontId="10" fillId="13" borderId="0" xfId="7003" quotePrefix="1" applyFont="1" applyFill="1" applyBorder="1" applyAlignment="1" applyProtection="1">
      <alignment vertical="center" wrapText="1"/>
    </xf>
    <xf numFmtId="0" fontId="32" fillId="0" borderId="59" xfId="6991" applyFont="1" applyBorder="1" applyProtection="1">
      <protection locked="0"/>
    </xf>
    <xf numFmtId="0" fontId="10" fillId="13" borderId="0" xfId="0" quotePrefix="1" applyFont="1" applyFill="1" applyBorder="1" applyAlignment="1" applyProtection="1">
      <alignment wrapText="1"/>
    </xf>
    <xf numFmtId="0" fontId="10" fillId="13" borderId="0" xfId="7031" quotePrefix="1" applyFont="1" applyFill="1" applyAlignment="1" applyProtection="1">
      <alignment horizontal="center"/>
    </xf>
    <xf numFmtId="0" fontId="2" fillId="0" borderId="0" xfId="38796" applyFont="1" applyProtection="1">
      <protection locked="0"/>
    </xf>
    <xf numFmtId="49" fontId="2" fillId="0" borderId="0" xfId="38796" applyNumberFormat="1" applyFont="1" applyProtection="1">
      <protection locked="0"/>
    </xf>
    <xf numFmtId="0" fontId="2" fillId="19" borderId="0" xfId="38796" applyFont="1" applyFill="1" applyProtection="1">
      <protection locked="0"/>
    </xf>
    <xf numFmtId="49" fontId="2" fillId="19" borderId="0" xfId="38796" applyNumberFormat="1" applyFont="1" applyFill="1" applyProtection="1">
      <protection locked="0"/>
    </xf>
    <xf numFmtId="0" fontId="2" fillId="20" borderId="0" xfId="38796" applyFont="1" applyFill="1" applyProtection="1">
      <protection locked="0"/>
    </xf>
    <xf numFmtId="0" fontId="2" fillId="0" borderId="0" xfId="38796" applyProtection="1">
      <protection locked="0"/>
    </xf>
    <xf numFmtId="0" fontId="37" fillId="0" borderId="0" xfId="7041" applyProtection="1">
      <protection locked="0"/>
    </xf>
    <xf numFmtId="0" fontId="2" fillId="34" borderId="0" xfId="38796" applyFont="1" applyFill="1" applyProtection="1">
      <protection locked="0"/>
    </xf>
    <xf numFmtId="49" fontId="2" fillId="34" borderId="0" xfId="38796" applyNumberFormat="1" applyFont="1" applyFill="1" applyProtection="1">
      <protection locked="0"/>
    </xf>
    <xf numFmtId="49" fontId="42" fillId="20" borderId="0" xfId="1" applyNumberFormat="1" applyFont="1" applyFill="1" applyProtection="1">
      <protection locked="0"/>
    </xf>
    <xf numFmtId="0" fontId="8" fillId="20" borderId="0" xfId="0" applyFont="1" applyFill="1" applyBorder="1" applyAlignment="1" applyProtection="1">
      <alignment vertical="center"/>
      <protection locked="0"/>
    </xf>
    <xf numFmtId="0" fontId="11" fillId="20" borderId="39" xfId="5" applyFont="1" applyFill="1" applyBorder="1" applyAlignment="1" applyProtection="1">
      <alignment horizontal="center" vertical="center" wrapText="1"/>
      <protection locked="0"/>
    </xf>
    <xf numFmtId="0" fontId="10" fillId="20" borderId="0" xfId="0" applyFont="1" applyFill="1" applyBorder="1" applyAlignment="1" applyProtection="1">
      <alignment wrapText="1"/>
      <protection locked="0"/>
    </xf>
    <xf numFmtId="0" fontId="11" fillId="20" borderId="0" xfId="5" applyFont="1" applyFill="1" applyBorder="1" applyAlignment="1" applyProtection="1">
      <alignment horizontal="center" vertical="center" textRotation="90" wrapText="1"/>
      <protection locked="0"/>
    </xf>
    <xf numFmtId="0" fontId="28" fillId="20" borderId="38" xfId="0" applyFont="1" applyFill="1" applyBorder="1" applyAlignment="1" applyProtection="1">
      <alignment wrapText="1"/>
      <protection locked="0"/>
    </xf>
    <xf numFmtId="0" fontId="44" fillId="3" borderId="48" xfId="115" applyNumberFormat="1" applyFont="1" applyFill="1" applyBorder="1" applyAlignment="1" applyProtection="1">
      <alignment horizontal="right"/>
      <protection locked="0"/>
    </xf>
    <xf numFmtId="0" fontId="44" fillId="16" borderId="48" xfId="0" applyNumberFormat="1" applyFont="1" applyFill="1" applyBorder="1" applyAlignment="1" applyProtection="1">
      <alignment horizontal="right"/>
      <protection locked="0"/>
    </xf>
    <xf numFmtId="0" fontId="6" fillId="20" borderId="0" xfId="0" applyFont="1" applyFill="1" applyBorder="1" applyAlignment="1" applyProtection="1">
      <alignment horizontal="center"/>
      <protection locked="0"/>
    </xf>
    <xf numFmtId="0" fontId="64" fillId="20" borderId="0" xfId="0" applyFont="1" applyFill="1" applyBorder="1" applyAlignment="1" applyProtection="1">
      <alignment vertical="center"/>
      <protection locked="0"/>
    </xf>
    <xf numFmtId="0" fontId="1" fillId="20" borderId="61" xfId="48" applyFont="1" applyFill="1" applyBorder="1" applyProtection="1">
      <protection locked="0"/>
    </xf>
    <xf numFmtId="0" fontId="11" fillId="30" borderId="0" xfId="0" applyFont="1" applyFill="1" applyBorder="1" applyAlignment="1" applyProtection="1">
      <alignment horizontal="center" vertical="center" textRotation="90" wrapText="1"/>
      <protection locked="0"/>
    </xf>
    <xf numFmtId="0" fontId="32" fillId="20" borderId="0" xfId="0" applyFont="1" applyFill="1" applyProtection="1">
      <protection locked="0"/>
    </xf>
    <xf numFmtId="0" fontId="11" fillId="20" borderId="39" xfId="5" applyFont="1" applyFill="1" applyBorder="1" applyAlignment="1" applyProtection="1">
      <alignment horizontal="right" vertical="center" wrapText="1"/>
      <protection locked="0"/>
    </xf>
    <xf numFmtId="0" fontId="11" fillId="20" borderId="0" xfId="5" quotePrefix="1" applyFont="1" applyFill="1" applyBorder="1" applyAlignment="1" applyProtection="1">
      <alignment horizontal="center" vertical="center" wrapText="1"/>
      <protection locked="0"/>
    </xf>
    <xf numFmtId="0" fontId="11" fillId="13" borderId="0" xfId="115" applyFont="1" applyFill="1" applyBorder="1" applyAlignment="1" applyProtection="1">
      <alignment horizontal="right" wrapText="1"/>
      <protection locked="0"/>
    </xf>
    <xf numFmtId="0" fontId="11" fillId="20" borderId="39" xfId="5" quotePrefix="1" applyFont="1" applyFill="1" applyBorder="1" applyAlignment="1" applyProtection="1">
      <alignment horizontal="right" vertical="center" wrapText="1"/>
      <protection locked="0"/>
    </xf>
    <xf numFmtId="0" fontId="11" fillId="20" borderId="39" xfId="5" applyFont="1" applyFill="1" applyBorder="1" applyAlignment="1" applyProtection="1">
      <alignment horizontal="right" wrapText="1"/>
      <protection locked="0"/>
    </xf>
    <xf numFmtId="0" fontId="11" fillId="20" borderId="39" xfId="5" quotePrefix="1" applyFont="1" applyFill="1" applyBorder="1" applyAlignment="1" applyProtection="1">
      <alignment horizontal="right" wrapText="1"/>
      <protection locked="0"/>
    </xf>
    <xf numFmtId="0" fontId="65" fillId="20" borderId="39" xfId="5" quotePrefix="1" applyFont="1" applyFill="1" applyBorder="1" applyAlignment="1" applyProtection="1">
      <alignment horizontal="right" vertical="center" wrapText="1"/>
      <protection locked="0"/>
    </xf>
    <xf numFmtId="0" fontId="65" fillId="20" borderId="39" xfId="5" applyFont="1" applyFill="1" applyBorder="1" applyAlignment="1" applyProtection="1">
      <alignment horizontal="right" vertical="center" wrapText="1"/>
      <protection locked="0"/>
    </xf>
    <xf numFmtId="0" fontId="0" fillId="20" borderId="0" xfId="48" applyFont="1" applyFill="1" applyBorder="1" applyAlignment="1" applyProtection="1">
      <alignment horizontal="center" vertical="center" wrapText="1"/>
      <protection locked="0"/>
    </xf>
    <xf numFmtId="46" fontId="11" fillId="20" borderId="39" xfId="5" quotePrefix="1" applyNumberFormat="1" applyFont="1" applyFill="1" applyBorder="1" applyAlignment="1" applyProtection="1">
      <alignment horizontal="right" vertical="center" wrapText="1"/>
      <protection locked="0"/>
    </xf>
    <xf numFmtId="171" fontId="37" fillId="20" borderId="0" xfId="59" applyNumberFormat="1" applyFill="1" applyAlignment="1" applyProtection="1">
      <alignment horizontal="right"/>
      <protection locked="0"/>
    </xf>
    <xf numFmtId="0" fontId="10" fillId="20" borderId="0" xfId="5" applyFont="1" applyFill="1" applyAlignment="1" applyProtection="1">
      <alignment vertical="center"/>
    </xf>
    <xf numFmtId="0" fontId="45" fillId="14" borderId="18" xfId="6" applyFont="1" applyFill="1" applyBorder="1" applyAlignment="1" applyProtection="1">
      <alignment horizontal="center" vertical="center" wrapText="1"/>
    </xf>
    <xf numFmtId="0" fontId="10" fillId="20" borderId="0" xfId="5" applyFont="1" applyFill="1" applyAlignment="1" applyProtection="1">
      <alignment vertical="center" wrapText="1"/>
    </xf>
    <xf numFmtId="0" fontId="10" fillId="20" borderId="0" xfId="5" applyFont="1" applyFill="1" applyBorder="1" applyAlignment="1" applyProtection="1">
      <alignment vertical="center" wrapText="1"/>
    </xf>
    <xf numFmtId="0" fontId="10" fillId="2" borderId="0" xfId="0" applyFont="1" applyFill="1" applyBorder="1" applyAlignment="1" applyProtection="1">
      <alignment wrapText="1"/>
    </xf>
    <xf numFmtId="0" fontId="10" fillId="2" borderId="0" xfId="0" applyFont="1" applyFill="1" applyAlignment="1" applyProtection="1">
      <alignment wrapText="1"/>
    </xf>
    <xf numFmtId="0" fontId="43" fillId="13" borderId="0" xfId="0" applyFont="1" applyFill="1" applyAlignment="1" applyProtection="1">
      <alignment vertical="center"/>
    </xf>
    <xf numFmtId="14" fontId="43" fillId="13" borderId="0" xfId="0" applyNumberFormat="1" applyFont="1" applyFill="1" applyAlignment="1" applyProtection="1">
      <alignment vertical="center"/>
    </xf>
    <xf numFmtId="0" fontId="0" fillId="0" borderId="0" xfId="0" applyAlignment="1" applyProtection="1">
      <alignment horizontal="left"/>
    </xf>
    <xf numFmtId="0" fontId="0" fillId="13" borderId="0" xfId="0" applyFont="1" applyFill="1" applyAlignment="1" applyProtection="1">
      <alignment vertical="center"/>
    </xf>
    <xf numFmtId="0" fontId="48" fillId="13" borderId="0" xfId="0" applyFont="1" applyFill="1" applyBorder="1" applyAlignment="1" applyProtection="1">
      <alignment wrapText="1"/>
    </xf>
    <xf numFmtId="0" fontId="0" fillId="3" borderId="0" xfId="0" applyFont="1" applyFill="1" applyAlignment="1" applyProtection="1">
      <alignment vertical="center"/>
    </xf>
    <xf numFmtId="0" fontId="48" fillId="13" borderId="0" xfId="0" applyFont="1" applyFill="1" applyBorder="1" applyAlignment="1" applyProtection="1">
      <alignment vertical="top" wrapText="1"/>
    </xf>
    <xf numFmtId="0" fontId="6" fillId="13" borderId="0" xfId="38" applyFont="1" applyFill="1" applyAlignment="1" applyProtection="1">
      <alignment vertical="center"/>
    </xf>
    <xf numFmtId="0" fontId="5" fillId="13" borderId="0" xfId="2" applyFont="1" applyFill="1" applyAlignment="1" applyProtection="1">
      <alignment horizontal="center" vertical="center" wrapText="1"/>
    </xf>
    <xf numFmtId="0" fontId="6" fillId="3" borderId="0" xfId="38" applyFont="1" applyFill="1" applyAlignment="1" applyProtection="1">
      <alignment vertical="center"/>
    </xf>
    <xf numFmtId="0" fontId="8" fillId="13" borderId="0" xfId="0" applyFont="1" applyFill="1" applyAlignment="1" applyProtection="1">
      <alignment horizontal="center" vertical="center"/>
    </xf>
    <xf numFmtId="0" fontId="49" fillId="13" borderId="0" xfId="38" applyFont="1" applyFill="1" applyAlignment="1" applyProtection="1">
      <alignment vertical="center"/>
    </xf>
    <xf numFmtId="0" fontId="49" fillId="3" borderId="0" xfId="38" applyFont="1" applyFill="1" applyAlignment="1" applyProtection="1">
      <alignment vertical="center"/>
    </xf>
    <xf numFmtId="0" fontId="53" fillId="13" borderId="0" xfId="38" applyFont="1" applyFill="1" applyAlignment="1" applyProtection="1">
      <alignment vertical="center"/>
    </xf>
    <xf numFmtId="0" fontId="6" fillId="13" borderId="0" xfId="38" applyFont="1" applyFill="1" applyProtection="1"/>
    <xf numFmtId="0" fontId="6" fillId="0" borderId="0" xfId="38" applyFont="1" applyFill="1" applyProtection="1"/>
    <xf numFmtId="0" fontId="54" fillId="13" borderId="0" xfId="0" applyFont="1" applyFill="1" applyAlignment="1" applyProtection="1">
      <alignment horizontal="center" vertical="center"/>
    </xf>
    <xf numFmtId="0" fontId="49" fillId="13" borderId="0" xfId="2" applyFont="1" applyFill="1" applyAlignment="1" applyProtection="1">
      <alignment vertical="center" wrapText="1"/>
    </xf>
    <xf numFmtId="0" fontId="49" fillId="3" borderId="0" xfId="38" applyFont="1" applyFill="1" applyProtection="1"/>
    <xf numFmtId="0" fontId="31" fillId="13" borderId="0" xfId="38" applyFont="1" applyFill="1" applyAlignment="1" applyProtection="1">
      <alignment horizontal="center" vertical="center" wrapText="1"/>
    </xf>
    <xf numFmtId="0" fontId="55" fillId="13" borderId="0" xfId="0" applyFont="1" applyFill="1" applyAlignment="1" applyProtection="1">
      <alignment vertical="center"/>
    </xf>
    <xf numFmtId="0" fontId="55" fillId="3" borderId="0" xfId="0" applyFont="1" applyFill="1" applyAlignment="1" applyProtection="1">
      <alignment vertical="center"/>
    </xf>
    <xf numFmtId="0" fontId="0" fillId="3" borderId="0" xfId="0" applyFont="1" applyFill="1" applyAlignment="1" applyProtection="1">
      <alignment horizontal="left" vertical="center"/>
    </xf>
    <xf numFmtId="0" fontId="46" fillId="22" borderId="0" xfId="0" applyFont="1" applyFill="1" applyAlignment="1" applyProtection="1">
      <alignment horizontal="right" vertical="center"/>
      <protection locked="0"/>
    </xf>
    <xf numFmtId="0" fontId="71" fillId="31" borderId="0" xfId="7001" applyFont="1" applyFill="1" applyAlignment="1" applyProtection="1">
      <alignment vertical="center"/>
    </xf>
    <xf numFmtId="0" fontId="71" fillId="31" borderId="0" xfId="7001" applyFont="1" applyFill="1" applyAlignment="1" applyProtection="1">
      <alignment horizontal="center" vertical="center"/>
    </xf>
    <xf numFmtId="0" fontId="9" fillId="2" borderId="0" xfId="7001" applyFont="1" applyFill="1" applyProtection="1"/>
    <xf numFmtId="0" fontId="9" fillId="2" borderId="0" xfId="7001" applyFont="1" applyFill="1" applyAlignment="1" applyProtection="1">
      <alignment horizontal="center" vertical="center"/>
    </xf>
    <xf numFmtId="0" fontId="9" fillId="2" borderId="0" xfId="7001" applyFont="1" applyFill="1" applyAlignment="1" applyProtection="1">
      <alignment horizontal="center"/>
    </xf>
    <xf numFmtId="0" fontId="9" fillId="2" borderId="0" xfId="7001" applyFont="1" applyFill="1" applyAlignment="1" applyProtection="1">
      <alignment horizontal="left"/>
    </xf>
    <xf numFmtId="0" fontId="9" fillId="2" borderId="0" xfId="7001" applyFont="1" applyFill="1" applyAlignment="1" applyProtection="1">
      <alignment horizontal="center" vertical="center" wrapText="1"/>
    </xf>
    <xf numFmtId="0" fontId="72" fillId="31" borderId="0" xfId="7001" applyFont="1" applyFill="1" applyAlignment="1" applyProtection="1">
      <alignment vertical="center"/>
    </xf>
    <xf numFmtId="0" fontId="72" fillId="31" borderId="0" xfId="7001" applyFont="1" applyFill="1" applyAlignment="1" applyProtection="1">
      <alignment horizontal="center" vertical="center"/>
    </xf>
    <xf numFmtId="1" fontId="74" fillId="2" borderId="28" xfId="7001" applyNumberFormat="1" applyFont="1" applyFill="1" applyBorder="1" applyAlignment="1" applyProtection="1">
      <alignment vertical="center" wrapText="1"/>
    </xf>
    <xf numFmtId="1" fontId="75" fillId="2" borderId="0" xfId="7001" applyNumberFormat="1" applyFont="1" applyFill="1" applyBorder="1" applyAlignment="1" applyProtection="1">
      <alignment vertical="center" wrapText="1"/>
    </xf>
    <xf numFmtId="1" fontId="74" fillId="2" borderId="0" xfId="7001" applyNumberFormat="1" applyFont="1" applyFill="1" applyBorder="1" applyAlignment="1" applyProtection="1">
      <alignment vertical="center" wrapText="1"/>
    </xf>
    <xf numFmtId="1" fontId="74" fillId="2" borderId="0" xfId="7001" applyNumberFormat="1" applyFont="1" applyFill="1" applyBorder="1" applyAlignment="1" applyProtection="1">
      <alignment horizontal="center" vertical="center" wrapText="1"/>
    </xf>
    <xf numFmtId="1" fontId="74" fillId="2" borderId="0" xfId="7001" applyNumberFormat="1" applyFont="1" applyFill="1" applyBorder="1" applyAlignment="1" applyProtection="1">
      <alignment horizontal="left" vertical="center" wrapText="1"/>
    </xf>
    <xf numFmtId="0" fontId="56" fillId="32" borderId="59" xfId="7001" applyFont="1" applyFill="1" applyBorder="1" applyAlignment="1" applyProtection="1">
      <alignment horizontal="center" vertical="center" wrapText="1"/>
    </xf>
    <xf numFmtId="0" fontId="30" fillId="32" borderId="59" xfId="7001" applyFont="1" applyFill="1" applyBorder="1" applyAlignment="1" applyProtection="1">
      <alignment horizontal="center" vertical="center" wrapText="1"/>
    </xf>
    <xf numFmtId="0" fontId="30" fillId="32" borderId="59" xfId="7001" quotePrefix="1" applyFont="1" applyFill="1" applyBorder="1" applyAlignment="1" applyProtection="1">
      <alignment horizontal="center" vertical="center" wrapText="1"/>
    </xf>
    <xf numFmtId="0" fontId="10" fillId="32" borderId="59" xfId="7001" applyFont="1" applyFill="1" applyBorder="1" applyAlignment="1" applyProtection="1">
      <alignment horizontal="center" vertical="center" wrapText="1"/>
    </xf>
    <xf numFmtId="0" fontId="10" fillId="32" borderId="59" xfId="7001" quotePrefix="1" applyFont="1" applyFill="1" applyBorder="1" applyAlignment="1" applyProtection="1">
      <alignment horizontal="center" vertical="center" wrapText="1"/>
    </xf>
    <xf numFmtId="3" fontId="10" fillId="32" borderId="59" xfId="7001" applyNumberFormat="1" applyFont="1" applyFill="1" applyBorder="1" applyAlignment="1" applyProtection="1">
      <alignment horizontal="center" vertical="center" wrapText="1"/>
    </xf>
    <xf numFmtId="0" fontId="56" fillId="32" borderId="58" xfId="7003" applyFont="1" applyFill="1" applyBorder="1" applyAlignment="1" applyProtection="1">
      <alignment vertical="center" wrapText="1"/>
    </xf>
    <xf numFmtId="0" fontId="10" fillId="13" borderId="0" xfId="0" quotePrefix="1" applyFont="1" applyFill="1" applyBorder="1" applyAlignment="1" applyProtection="1">
      <alignment vertical="top" wrapText="1"/>
    </xf>
    <xf numFmtId="0" fontId="10" fillId="13" borderId="0" xfId="7031" quotePrefix="1" applyFont="1" applyFill="1" applyProtection="1"/>
    <xf numFmtId="0" fontId="10" fillId="13" borderId="0" xfId="7031" applyFont="1" applyFill="1" applyAlignment="1" applyProtection="1">
      <alignment horizontal="center"/>
    </xf>
    <xf numFmtId="3" fontId="10" fillId="13" borderId="0" xfId="7031" applyNumberFormat="1" applyFont="1" applyFill="1" applyProtection="1"/>
    <xf numFmtId="0" fontId="77" fillId="13" borderId="0" xfId="109" applyFont="1" applyFill="1" applyProtection="1"/>
    <xf numFmtId="0" fontId="6" fillId="13" borderId="0" xfId="2" applyFont="1" applyFill="1" applyAlignment="1" applyProtection="1">
      <alignment horizontal="right" vertical="center"/>
    </xf>
    <xf numFmtId="0" fontId="6" fillId="13" borderId="0" xfId="2" applyFont="1" applyFill="1" applyAlignment="1" applyProtection="1">
      <alignment horizontal="right" vertical="center" wrapText="1"/>
    </xf>
    <xf numFmtId="0" fontId="6" fillId="13" borderId="0" xfId="38" applyFont="1" applyFill="1" applyAlignment="1" applyProtection="1">
      <alignment horizontal="right" vertical="center" wrapText="1"/>
    </xf>
    <xf numFmtId="0" fontId="53" fillId="13" borderId="0" xfId="38" applyFont="1" applyFill="1" applyAlignment="1" applyProtection="1">
      <alignment horizontal="right" vertical="center"/>
    </xf>
    <xf numFmtId="0" fontId="0" fillId="13" borderId="0" xfId="0" applyFont="1" applyFill="1" applyAlignment="1" applyProtection="1">
      <alignment horizontal="right" vertical="center"/>
    </xf>
    <xf numFmtId="0" fontId="6" fillId="13" borderId="0" xfId="38" applyFont="1" applyFill="1" applyAlignment="1" applyProtection="1">
      <alignment horizontal="right" vertical="center"/>
    </xf>
    <xf numFmtId="0" fontId="55" fillId="13" borderId="0" xfId="0" applyFont="1" applyFill="1" applyAlignment="1" applyProtection="1">
      <alignment horizontal="right" vertical="center"/>
    </xf>
    <xf numFmtId="0" fontId="8" fillId="13" borderId="0" xfId="0" applyFont="1" applyFill="1" applyAlignment="1" applyProtection="1">
      <alignment horizontal="right" vertical="center"/>
    </xf>
    <xf numFmtId="0" fontId="6" fillId="14" borderId="18" xfId="6" applyFont="1" applyFill="1" applyBorder="1" applyAlignment="1" applyProtection="1">
      <alignment horizontal="right" vertical="center" wrapText="1"/>
    </xf>
    <xf numFmtId="0" fontId="7" fillId="13" borderId="0" xfId="0" applyFont="1" applyFill="1" applyAlignment="1" applyProtection="1">
      <alignment horizontal="right" vertical="center" wrapText="1"/>
    </xf>
    <xf numFmtId="0" fontId="43" fillId="13" borderId="0" xfId="0" applyFont="1" applyFill="1" applyAlignment="1" applyProtection="1">
      <alignment horizontal="right" vertical="center"/>
    </xf>
    <xf numFmtId="0" fontId="0" fillId="13" borderId="0" xfId="0" applyFill="1" applyAlignment="1" applyProtection="1">
      <alignment horizontal="right"/>
    </xf>
    <xf numFmtId="0" fontId="0" fillId="0" borderId="0" xfId="0" applyAlignment="1" applyProtection="1">
      <alignment horizontal="right"/>
    </xf>
    <xf numFmtId="0" fontId="11" fillId="20" borderId="0" xfId="5" applyFont="1" applyFill="1" applyAlignment="1" applyProtection="1">
      <alignment horizontal="right" vertical="center" wrapText="1"/>
      <protection locked="0"/>
    </xf>
    <xf numFmtId="0" fontId="44" fillId="3" borderId="28" xfId="110" applyFont="1" applyFill="1" applyBorder="1" applyAlignment="1" applyProtection="1">
      <alignment horizontal="right"/>
      <protection locked="0"/>
    </xf>
    <xf numFmtId="0" fontId="44" fillId="18" borderId="28" xfId="0" applyFont="1" applyFill="1" applyBorder="1" applyAlignment="1" applyProtection="1">
      <alignment horizontal="right"/>
      <protection locked="0"/>
    </xf>
    <xf numFmtId="0" fontId="6" fillId="2" borderId="28" xfId="0" applyFont="1" applyFill="1" applyBorder="1" applyAlignment="1" applyProtection="1">
      <alignment horizontal="right" wrapText="1" indent="1"/>
    </xf>
    <xf numFmtId="0" fontId="44" fillId="3" borderId="45" xfId="115" applyFont="1" applyFill="1" applyBorder="1" applyAlignment="1" applyProtection="1">
      <alignment horizontal="right"/>
      <protection locked="0"/>
    </xf>
    <xf numFmtId="0" fontId="44" fillId="18" borderId="45" xfId="0" applyFont="1" applyFill="1" applyBorder="1" applyAlignment="1" applyProtection="1">
      <alignment horizontal="right"/>
      <protection locked="0"/>
    </xf>
    <xf numFmtId="0" fontId="44" fillId="3" borderId="28" xfId="115" applyFont="1" applyFill="1" applyBorder="1" applyAlignment="1" applyProtection="1">
      <alignment horizontal="right"/>
      <protection locked="0"/>
    </xf>
    <xf numFmtId="0" fontId="6" fillId="15" borderId="28" xfId="0" applyFont="1" applyFill="1" applyBorder="1" applyAlignment="1" applyProtection="1">
      <alignment horizontal="right" wrapText="1" indent="1"/>
    </xf>
    <xf numFmtId="0" fontId="6" fillId="29" borderId="28" xfId="0" applyFont="1" applyFill="1" applyBorder="1" applyAlignment="1" applyProtection="1">
      <alignment horizontal="right" wrapText="1" indent="1"/>
    </xf>
    <xf numFmtId="0" fontId="6" fillId="2" borderId="28" xfId="5" applyFont="1" applyFill="1" applyBorder="1" applyAlignment="1" applyProtection="1">
      <alignment horizontal="right" vertical="center" wrapText="1" indent="1"/>
    </xf>
    <xf numFmtId="0" fontId="44" fillId="3" borderId="28" xfId="0" applyFont="1" applyFill="1" applyBorder="1" applyAlignment="1" applyProtection="1">
      <alignment horizontal="right"/>
      <protection locked="0"/>
    </xf>
    <xf numFmtId="0" fontId="0" fillId="2" borderId="27" xfId="48" applyFont="1" applyFill="1" applyBorder="1" applyAlignment="1" applyProtection="1">
      <alignment horizontal="right" vertical="center" wrapText="1" indent="1"/>
    </xf>
    <xf numFmtId="0" fontId="1" fillId="15" borderId="27" xfId="48" applyFont="1" applyFill="1" applyBorder="1" applyAlignment="1" applyProtection="1">
      <alignment horizontal="right" vertical="center" wrapText="1" indent="1"/>
    </xf>
    <xf numFmtId="0" fontId="6" fillId="2" borderId="28" xfId="0" applyFont="1" applyFill="1" applyBorder="1" applyAlignment="1" applyProtection="1">
      <alignment horizontal="right" wrapText="1" indent="1" readingOrder="2"/>
    </xf>
    <xf numFmtId="0" fontId="6" fillId="29" borderId="28" xfId="0" applyFont="1" applyFill="1" applyBorder="1" applyAlignment="1" applyProtection="1">
      <alignment horizontal="right" wrapText="1" indent="1" readingOrder="2"/>
    </xf>
    <xf numFmtId="0" fontId="6" fillId="2" borderId="28" xfId="5" applyFont="1" applyFill="1" applyBorder="1" applyAlignment="1" applyProtection="1">
      <alignment horizontal="center" vertical="center" wrapText="1"/>
      <protection locked="0"/>
    </xf>
    <xf numFmtId="0" fontId="27" fillId="2" borderId="28" xfId="48" applyFont="1" applyFill="1" applyBorder="1" applyAlignment="1" applyProtection="1">
      <alignment horizontal="center" vertical="center" wrapText="1"/>
    </xf>
    <xf numFmtId="0" fontId="46" fillId="13" borderId="0" xfId="0" applyFont="1" applyFill="1" applyAlignment="1" applyProtection="1">
      <alignment horizontal="right" vertical="center"/>
      <protection locked="0"/>
    </xf>
    <xf numFmtId="0" fontId="71" fillId="31" borderId="0" xfId="7001" applyFont="1" applyFill="1" applyAlignment="1" applyProtection="1">
      <alignment horizontal="right" vertical="center"/>
    </xf>
    <xf numFmtId="0" fontId="9" fillId="2" borderId="0" xfId="7001" applyFont="1" applyFill="1" applyAlignment="1" applyProtection="1">
      <alignment horizontal="right"/>
    </xf>
    <xf numFmtId="0" fontId="9" fillId="2" borderId="0" xfId="7001" applyFont="1" applyFill="1" applyAlignment="1" applyProtection="1">
      <alignment horizontal="right" vertical="center" wrapText="1"/>
    </xf>
    <xf numFmtId="0" fontId="72" fillId="31" borderId="0" xfId="7001" applyFont="1" applyFill="1" applyAlignment="1" applyProtection="1">
      <alignment horizontal="right" vertical="center"/>
    </xf>
    <xf numFmtId="0" fontId="73" fillId="32" borderId="49" xfId="7001" applyFont="1" applyFill="1" applyBorder="1" applyAlignment="1" applyProtection="1">
      <alignment horizontal="right" vertical="center" wrapText="1"/>
    </xf>
    <xf numFmtId="0" fontId="76" fillId="32" borderId="49" xfId="7001" applyFont="1" applyFill="1" applyBorder="1" applyAlignment="1" applyProtection="1">
      <alignment horizontal="right" vertical="center" wrapText="1" indent="1"/>
    </xf>
    <xf numFmtId="0" fontId="30" fillId="32" borderId="59" xfId="7001" applyFont="1" applyFill="1" applyBorder="1" applyAlignment="1" applyProtection="1">
      <alignment horizontal="right" vertical="center" wrapText="1"/>
    </xf>
    <xf numFmtId="0" fontId="51" fillId="32" borderId="59" xfId="109" applyFill="1" applyBorder="1" applyAlignment="1" applyProtection="1">
      <alignment horizontal="right" vertical="center" wrapText="1"/>
    </xf>
    <xf numFmtId="0" fontId="46" fillId="13" borderId="0" xfId="0" applyFont="1" applyFill="1" applyAlignment="1" applyProtection="1">
      <alignment vertical="center"/>
    </xf>
    <xf numFmtId="0" fontId="6" fillId="30" borderId="0" xfId="0" applyFont="1" applyFill="1" applyBorder="1" applyAlignment="1" applyProtection="1">
      <alignment horizontal="right"/>
    </xf>
    <xf numFmtId="0" fontId="6" fillId="13" borderId="0" xfId="0" applyFont="1" applyFill="1" applyProtection="1"/>
    <xf numFmtId="0" fontId="6" fillId="20" borderId="0" xfId="0" applyFont="1" applyFill="1" applyBorder="1" applyProtection="1"/>
    <xf numFmtId="0" fontId="6" fillId="20" borderId="0" xfId="0" applyFont="1" applyFill="1" applyProtection="1"/>
    <xf numFmtId="0" fontId="11" fillId="20" borderId="0" xfId="5" applyFont="1" applyFill="1" applyAlignment="1" applyProtection="1">
      <alignment horizontal="right" vertical="center"/>
    </xf>
    <xf numFmtId="0" fontId="11" fillId="20" borderId="0" xfId="5" applyFont="1" applyFill="1" applyAlignment="1" applyProtection="1">
      <alignment wrapText="1"/>
    </xf>
    <xf numFmtId="0" fontId="11" fillId="20" borderId="0" xfId="5" applyFont="1" applyFill="1" applyAlignment="1" applyProtection="1">
      <alignment horizontal="right" vertical="center" wrapText="1"/>
    </xf>
    <xf numFmtId="0" fontId="11" fillId="20" borderId="0" xfId="5" applyFont="1" applyFill="1" applyBorder="1" applyAlignment="1" applyProtection="1">
      <alignment horizontal="right" vertical="center" wrapText="1"/>
    </xf>
    <xf numFmtId="0" fontId="11" fillId="20" borderId="0" xfId="5" applyFont="1" applyFill="1" applyAlignment="1" applyProtection="1">
      <alignment horizontal="center" vertical="center" wrapText="1"/>
    </xf>
    <xf numFmtId="0" fontId="6" fillId="0" borderId="0" xfId="0" applyFont="1" applyFill="1" applyBorder="1" applyAlignment="1" applyProtection="1"/>
    <xf numFmtId="0" fontId="6" fillId="0" borderId="0" xfId="0" applyFont="1" applyFill="1" applyBorder="1" applyAlignment="1" applyProtection="1">
      <alignment horizontal="right"/>
    </xf>
    <xf numFmtId="0" fontId="0" fillId="0" borderId="0" xfId="0" applyAlignment="1" applyProtection="1">
      <alignment horizontal="center"/>
    </xf>
    <xf numFmtId="0" fontId="11" fillId="13" borderId="0" xfId="5" applyFont="1" applyFill="1" applyAlignment="1" applyProtection="1">
      <alignment wrapText="1"/>
    </xf>
    <xf numFmtId="0" fontId="0" fillId="20" borderId="0" xfId="0" applyFill="1" applyProtection="1"/>
    <xf numFmtId="0" fontId="11" fillId="20" borderId="0" xfId="5" applyFont="1" applyFill="1" applyAlignment="1" applyProtection="1">
      <alignment horizontal="center" vertical="center" textRotation="90" wrapText="1"/>
    </xf>
    <xf numFmtId="0" fontId="6" fillId="0" borderId="0" xfId="0" applyFont="1" applyFill="1" applyProtection="1"/>
    <xf numFmtId="0" fontId="6" fillId="2" borderId="28" xfId="0" applyFont="1" applyFill="1" applyBorder="1" applyAlignment="1" applyProtection="1">
      <alignment horizontal="right" vertical="center" indent="2"/>
    </xf>
    <xf numFmtId="0" fontId="11" fillId="20" borderId="0" xfId="0" applyFont="1" applyFill="1" applyBorder="1" applyAlignment="1" applyProtection="1">
      <alignment wrapText="1"/>
    </xf>
    <xf numFmtId="0" fontId="11" fillId="20" borderId="0" xfId="0" applyFont="1" applyFill="1" applyBorder="1" applyProtection="1"/>
    <xf numFmtId="0" fontId="11" fillId="13" borderId="0" xfId="0" applyFont="1" applyFill="1" applyProtection="1"/>
    <xf numFmtId="0" fontId="6" fillId="15" borderId="28" xfId="0" applyFont="1" applyFill="1" applyBorder="1" applyAlignment="1" applyProtection="1">
      <alignment horizontal="right" vertical="center" indent="2"/>
    </xf>
    <xf numFmtId="0" fontId="65" fillId="20" borderId="0" xfId="5" applyFont="1" applyFill="1" applyAlignment="1" applyProtection="1">
      <alignment horizontal="center" vertical="center" wrapText="1"/>
    </xf>
    <xf numFmtId="0" fontId="10" fillId="20" borderId="0" xfId="0" applyNumberFormat="1" applyFont="1" applyFill="1" applyProtection="1"/>
    <xf numFmtId="0" fontId="10" fillId="20" borderId="0" xfId="0" applyFont="1" applyFill="1" applyProtection="1"/>
    <xf numFmtId="0" fontId="1" fillId="0" borderId="0" xfId="0" applyFont="1" applyFill="1" applyAlignment="1" applyProtection="1">
      <alignment vertical="center"/>
    </xf>
    <xf numFmtId="0" fontId="6" fillId="2" borderId="28" xfId="5" applyFont="1" applyFill="1" applyBorder="1" applyAlignment="1" applyProtection="1">
      <alignment horizontal="center" vertical="center" wrapText="1"/>
    </xf>
    <xf numFmtId="0" fontId="6" fillId="20" borderId="0" xfId="5" applyFont="1" applyFill="1" applyAlignment="1" applyProtection="1">
      <alignment wrapText="1"/>
    </xf>
    <xf numFmtId="0" fontId="8" fillId="20" borderId="0" xfId="0" applyFont="1" applyFill="1" applyAlignment="1" applyProtection="1">
      <alignment vertical="center"/>
    </xf>
    <xf numFmtId="0" fontId="0" fillId="20" borderId="0" xfId="0" applyFont="1" applyFill="1" applyProtection="1"/>
    <xf numFmtId="0" fontId="11" fillId="20" borderId="0" xfId="5" applyFont="1" applyFill="1" applyBorder="1" applyAlignment="1" applyProtection="1">
      <alignment horizontal="center" vertical="center" wrapText="1"/>
    </xf>
    <xf numFmtId="0" fontId="30" fillId="0" borderId="0" xfId="0" applyFont="1" applyProtection="1"/>
    <xf numFmtId="0" fontId="30" fillId="13" borderId="0" xfId="0" applyFont="1" applyFill="1" applyProtection="1"/>
    <xf numFmtId="0" fontId="0" fillId="0" borderId="0" xfId="0" applyFont="1" applyFill="1" applyProtection="1"/>
    <xf numFmtId="0" fontId="28" fillId="13" borderId="0" xfId="0" applyFont="1" applyFill="1" applyBorder="1" applyProtection="1"/>
    <xf numFmtId="0" fontId="29" fillId="13" borderId="0" xfId="0" applyFont="1" applyFill="1" applyAlignment="1" applyProtection="1"/>
    <xf numFmtId="0" fontId="0" fillId="13" borderId="0" xfId="0" applyFill="1" applyAlignment="1" applyProtection="1"/>
    <xf numFmtId="0" fontId="28" fillId="20" borderId="38" xfId="0" applyFont="1" applyFill="1" applyBorder="1" applyProtection="1"/>
    <xf numFmtId="0" fontId="28" fillId="20" borderId="0" xfId="0" applyFont="1" applyFill="1" applyBorder="1" applyProtection="1"/>
    <xf numFmtId="0" fontId="28" fillId="20" borderId="39" xfId="0" applyFont="1" applyFill="1" applyBorder="1" applyProtection="1"/>
    <xf numFmtId="0" fontId="10" fillId="13" borderId="0" xfId="0" applyFont="1" applyFill="1" applyProtection="1"/>
    <xf numFmtId="0" fontId="10" fillId="0" borderId="0" xfId="0" applyFont="1" applyProtection="1"/>
    <xf numFmtId="0" fontId="28" fillId="20" borderId="0" xfId="0" applyFont="1" applyFill="1" applyBorder="1" applyAlignment="1" applyProtection="1">
      <alignment wrapText="1"/>
    </xf>
    <xf numFmtId="0" fontId="28" fillId="20" borderId="39" xfId="0" applyFont="1" applyFill="1" applyBorder="1" applyAlignment="1" applyProtection="1">
      <alignment wrapText="1"/>
    </xf>
    <xf numFmtId="0" fontId="10" fillId="13" borderId="0" xfId="0" applyFont="1" applyFill="1" applyAlignment="1" applyProtection="1">
      <alignment wrapText="1"/>
    </xf>
    <xf numFmtId="0" fontId="10" fillId="0" borderId="0" xfId="0" applyFont="1" applyAlignment="1" applyProtection="1">
      <alignment wrapText="1"/>
    </xf>
    <xf numFmtId="0" fontId="8" fillId="20" borderId="38" xfId="0" applyFont="1" applyFill="1" applyBorder="1" applyAlignment="1" applyProtection="1">
      <alignment vertical="center"/>
    </xf>
    <xf numFmtId="0" fontId="8" fillId="20" borderId="0" xfId="0" applyFont="1" applyFill="1" applyBorder="1" applyAlignment="1" applyProtection="1">
      <alignment vertical="center"/>
    </xf>
    <xf numFmtId="0" fontId="11" fillId="20" borderId="39" xfId="5" applyFont="1" applyFill="1" applyBorder="1" applyAlignment="1" applyProtection="1">
      <alignment horizontal="center" vertical="center" wrapText="1"/>
    </xf>
    <xf numFmtId="0" fontId="10" fillId="13" borderId="0" xfId="0" applyFont="1" applyFill="1" applyBorder="1" applyAlignment="1" applyProtection="1">
      <alignment wrapText="1"/>
    </xf>
    <xf numFmtId="0" fontId="28" fillId="20" borderId="61" xfId="0" applyFont="1" applyFill="1" applyBorder="1" applyAlignment="1" applyProtection="1">
      <alignment wrapText="1"/>
    </xf>
    <xf numFmtId="0" fontId="11" fillId="20" borderId="61" xfId="5" applyFont="1" applyFill="1" applyBorder="1" applyAlignment="1" applyProtection="1">
      <alignment horizontal="center" vertical="center" wrapText="1"/>
    </xf>
    <xf numFmtId="0" fontId="11" fillId="20" borderId="0" xfId="5" applyFont="1" applyFill="1" applyBorder="1" applyAlignment="1" applyProtection="1">
      <alignment horizontal="center" vertical="center" textRotation="90" wrapText="1"/>
    </xf>
    <xf numFmtId="0" fontId="10" fillId="0" borderId="0" xfId="0" applyFont="1" applyFill="1" applyBorder="1" applyAlignment="1" applyProtection="1">
      <alignment wrapText="1"/>
    </xf>
    <xf numFmtId="0" fontId="6" fillId="2" borderId="28" xfId="0" applyFont="1" applyFill="1" applyBorder="1" applyAlignment="1" applyProtection="1">
      <alignment horizontal="right" vertical="center" wrapText="1" indent="2"/>
    </xf>
    <xf numFmtId="0" fontId="11" fillId="20" borderId="38" xfId="5" applyFont="1" applyFill="1" applyBorder="1" applyAlignment="1" applyProtection="1">
      <alignment horizontal="center" vertical="center" wrapText="1"/>
    </xf>
    <xf numFmtId="0" fontId="6" fillId="15" borderId="28" xfId="0" applyFont="1" applyFill="1" applyBorder="1" applyAlignment="1" applyProtection="1">
      <alignment horizontal="right" vertical="center" wrapText="1" indent="2"/>
    </xf>
    <xf numFmtId="0" fontId="6" fillId="13" borderId="0" xfId="0" applyFont="1" applyFill="1" applyAlignment="1" applyProtection="1">
      <alignment horizontal="center"/>
    </xf>
    <xf numFmtId="0" fontId="6" fillId="20" borderId="0" xfId="0" applyFont="1" applyFill="1" applyBorder="1" applyAlignment="1" applyProtection="1">
      <alignment horizontal="center"/>
    </xf>
    <xf numFmtId="0" fontId="0" fillId="0" borderId="0" xfId="0" applyAlignment="1" applyProtection="1">
      <alignment vertical="center"/>
    </xf>
    <xf numFmtId="0" fontId="6" fillId="2" borderId="47" xfId="48" applyFont="1" applyFill="1" applyBorder="1" applyAlignment="1" applyProtection="1">
      <alignment horizontal="center" vertical="center" wrapText="1"/>
    </xf>
    <xf numFmtId="0" fontId="6" fillId="15" borderId="47" xfId="48" applyFont="1" applyFill="1" applyBorder="1" applyAlignment="1" applyProtection="1">
      <alignment horizontal="center" vertical="center" wrapText="1"/>
    </xf>
    <xf numFmtId="0" fontId="7" fillId="13" borderId="0" xfId="48" applyFont="1" applyFill="1" applyBorder="1" applyAlignment="1" applyProtection="1">
      <alignment horizontal="center" vertical="center" wrapText="1"/>
    </xf>
    <xf numFmtId="0" fontId="7" fillId="13" borderId="0" xfId="48" applyFont="1" applyFill="1" applyBorder="1" applyAlignment="1" applyProtection="1">
      <alignment horizontal="center" wrapText="1"/>
    </xf>
    <xf numFmtId="0" fontId="11" fillId="13" borderId="0" xfId="115" applyFont="1" applyFill="1" applyBorder="1" applyAlignment="1" applyProtection="1">
      <alignment horizontal="right" wrapText="1"/>
    </xf>
    <xf numFmtId="0" fontId="11" fillId="13" borderId="0" xfId="6" applyFont="1" applyFill="1" applyBorder="1" applyAlignment="1" applyProtection="1">
      <alignment horizontal="right" wrapText="1"/>
    </xf>
    <xf numFmtId="0" fontId="7" fillId="0" borderId="0" xfId="48" applyFont="1" applyFill="1" applyBorder="1" applyAlignment="1" applyProtection="1">
      <alignment vertical="center"/>
    </xf>
    <xf numFmtId="0" fontId="27" fillId="0" borderId="0" xfId="48" applyFont="1" applyFill="1" applyBorder="1" applyProtection="1"/>
    <xf numFmtId="0" fontId="27" fillId="0" borderId="0" xfId="0" applyFont="1" applyProtection="1"/>
    <xf numFmtId="0" fontId="63" fillId="20" borderId="38" xfId="48" applyFont="1" applyFill="1" applyBorder="1" applyProtection="1"/>
    <xf numFmtId="0" fontId="63" fillId="20" borderId="0" xfId="48" applyFont="1" applyFill="1" applyBorder="1" applyProtection="1"/>
    <xf numFmtId="0" fontId="63" fillId="20" borderId="39" xfId="48" applyFont="1" applyFill="1" applyBorder="1" applyProtection="1"/>
    <xf numFmtId="0" fontId="27" fillId="13" borderId="0" xfId="48" applyFont="1" applyFill="1" applyAlignment="1" applyProtection="1">
      <alignment wrapText="1"/>
    </xf>
    <xf numFmtId="0" fontId="27" fillId="13" borderId="0" xfId="48" applyFont="1" applyFill="1" applyBorder="1" applyAlignment="1" applyProtection="1">
      <alignment wrapText="1"/>
    </xf>
    <xf numFmtId="0" fontId="7" fillId="0" borderId="0" xfId="48" applyFont="1" applyFill="1" applyBorder="1" applyAlignment="1" applyProtection="1">
      <alignment horizontal="center" vertical="center" wrapText="1"/>
    </xf>
    <xf numFmtId="0" fontId="7" fillId="0" borderId="0" xfId="48" quotePrefix="1" applyFont="1" applyFill="1" applyBorder="1" applyAlignment="1" applyProtection="1">
      <alignment horizontal="center" vertical="center" wrapText="1"/>
    </xf>
    <xf numFmtId="0" fontId="1" fillId="0" borderId="0" xfId="48" applyFont="1" applyFill="1" applyBorder="1" applyAlignment="1" applyProtection="1">
      <alignment horizontal="center" vertical="center" wrapText="1"/>
    </xf>
    <xf numFmtId="0" fontId="27" fillId="0" borderId="0" xfId="48" applyFont="1" applyFill="1" applyProtection="1"/>
    <xf numFmtId="0" fontId="1" fillId="20" borderId="61" xfId="48" applyFont="1" applyFill="1" applyBorder="1" applyAlignment="1" applyProtection="1"/>
    <xf numFmtId="0" fontId="1" fillId="20" borderId="61" xfId="48" applyFont="1" applyFill="1" applyBorder="1" applyProtection="1"/>
    <xf numFmtId="0" fontId="64" fillId="20" borderId="0" xfId="0" applyFont="1" applyFill="1" applyBorder="1" applyAlignment="1" applyProtection="1">
      <alignment vertical="center"/>
    </xf>
    <xf numFmtId="0" fontId="35" fillId="20" borderId="0" xfId="5" applyFont="1" applyFill="1" applyBorder="1" applyAlignment="1" applyProtection="1">
      <alignment horizontal="center" vertical="center" wrapText="1"/>
    </xf>
    <xf numFmtId="0" fontId="35" fillId="20" borderId="61" xfId="5" applyFont="1" applyFill="1" applyBorder="1" applyAlignment="1" applyProtection="1">
      <alignment horizontal="center" vertical="center" wrapText="1"/>
    </xf>
    <xf numFmtId="0" fontId="27" fillId="0" borderId="0" xfId="48" applyFont="1" applyFill="1" applyBorder="1" applyAlignment="1" applyProtection="1">
      <alignment wrapText="1"/>
    </xf>
    <xf numFmtId="0" fontId="27" fillId="0" borderId="0" xfId="48" applyFont="1" applyAlignment="1" applyProtection="1">
      <alignment wrapText="1"/>
    </xf>
    <xf numFmtId="0" fontId="1" fillId="20" borderId="0" xfId="48" applyFont="1" applyFill="1" applyBorder="1" applyAlignment="1" applyProtection="1"/>
    <xf numFmtId="0" fontId="1" fillId="20" borderId="0" xfId="48" applyFont="1" applyFill="1" applyBorder="1" applyProtection="1"/>
    <xf numFmtId="0" fontId="34" fillId="0" borderId="0" xfId="0" applyFont="1" applyProtection="1"/>
    <xf numFmtId="0" fontId="36" fillId="13" borderId="0" xfId="48" applyFont="1" applyFill="1" applyBorder="1" applyProtection="1"/>
    <xf numFmtId="0" fontId="34" fillId="13" borderId="0" xfId="48" applyFont="1" applyFill="1" applyProtection="1"/>
    <xf numFmtId="0" fontId="34" fillId="13" borderId="0" xfId="0" applyFont="1" applyFill="1" applyProtection="1"/>
    <xf numFmtId="0" fontId="34" fillId="0" borderId="0" xfId="48" applyFont="1" applyProtection="1"/>
    <xf numFmtId="0" fontId="34" fillId="13" borderId="0" xfId="48" applyFont="1" applyFill="1" applyBorder="1" applyProtection="1"/>
    <xf numFmtId="0" fontId="34" fillId="0" borderId="0" xfId="48" applyFont="1" applyFill="1" applyBorder="1" applyProtection="1"/>
    <xf numFmtId="0" fontId="34" fillId="13" borderId="0" xfId="48" applyFont="1" applyFill="1" applyAlignment="1" applyProtection="1">
      <alignment wrapText="1"/>
    </xf>
    <xf numFmtId="0" fontId="34" fillId="13" borderId="0" xfId="48" applyFont="1" applyFill="1" applyBorder="1" applyAlignment="1" applyProtection="1">
      <alignment wrapText="1"/>
    </xf>
    <xf numFmtId="0" fontId="34" fillId="0" borderId="0" xfId="48" applyFont="1" applyFill="1" applyBorder="1" applyAlignment="1" applyProtection="1">
      <alignment wrapText="1"/>
    </xf>
    <xf numFmtId="0" fontId="27" fillId="13" borderId="0" xfId="48" applyFont="1" applyFill="1" applyProtection="1"/>
    <xf numFmtId="0" fontId="27" fillId="0" borderId="0" xfId="48" applyFont="1" applyProtection="1"/>
    <xf numFmtId="0" fontId="27" fillId="13" borderId="0" xfId="48" applyFont="1" applyFill="1" applyBorder="1" applyProtection="1"/>
    <xf numFmtId="0" fontId="27" fillId="13" borderId="0" xfId="0" applyFont="1" applyFill="1" applyProtection="1"/>
    <xf numFmtId="0" fontId="63" fillId="13" borderId="0" xfId="48" applyFont="1" applyFill="1" applyBorder="1" applyProtection="1"/>
    <xf numFmtId="0" fontId="0" fillId="13" borderId="0" xfId="48" applyFont="1" applyFill="1" applyAlignment="1" applyProtection="1">
      <alignment wrapText="1"/>
    </xf>
    <xf numFmtId="0" fontId="32" fillId="13" borderId="0" xfId="48" applyFont="1" applyFill="1" applyBorder="1" applyAlignment="1" applyProtection="1">
      <alignment wrapText="1"/>
    </xf>
    <xf numFmtId="0" fontId="32" fillId="13" borderId="0" xfId="48" applyFont="1" applyFill="1" applyAlignment="1" applyProtection="1">
      <alignment wrapText="1"/>
    </xf>
    <xf numFmtId="0" fontId="27" fillId="0" borderId="0" xfId="0" applyFont="1" applyAlignment="1" applyProtection="1"/>
    <xf numFmtId="0" fontId="32" fillId="0" borderId="0" xfId="0" applyFont="1" applyProtection="1"/>
    <xf numFmtId="0" fontId="0" fillId="3" borderId="0" xfId="0" applyFont="1" applyFill="1" applyAlignment="1" applyProtection="1"/>
    <xf numFmtId="0" fontId="31" fillId="13" borderId="0" xfId="0" applyFont="1" applyFill="1" applyBorder="1" applyProtection="1"/>
    <xf numFmtId="0" fontId="0" fillId="3" borderId="0" xfId="0" applyFill="1" applyProtection="1"/>
    <xf numFmtId="0" fontId="0" fillId="20" borderId="38" xfId="48" applyFont="1" applyFill="1" applyBorder="1" applyAlignment="1" applyProtection="1">
      <alignment horizontal="center" vertical="center" wrapText="1"/>
    </xf>
    <xf numFmtId="0" fontId="0" fillId="20" borderId="0" xfId="48" applyFont="1" applyFill="1" applyBorder="1" applyAlignment="1" applyProtection="1">
      <alignment horizontal="center" vertical="center" wrapText="1"/>
    </xf>
    <xf numFmtId="0" fontId="0" fillId="20" borderId="39" xfId="48" applyFont="1" applyFill="1" applyBorder="1" applyAlignment="1" applyProtection="1">
      <alignment horizontal="center" vertical="center" wrapText="1"/>
    </xf>
    <xf numFmtId="0" fontId="0" fillId="20" borderId="61" xfId="48" applyFont="1" applyFill="1" applyBorder="1" applyAlignment="1" applyProtection="1">
      <alignment horizontal="center" vertical="center" wrapText="1"/>
    </xf>
    <xf numFmtId="0" fontId="32" fillId="3" borderId="0" xfId="0" applyFont="1" applyFill="1" applyBorder="1" applyProtection="1"/>
    <xf numFmtId="0" fontId="0" fillId="0" borderId="0" xfId="0" applyFill="1" applyProtection="1"/>
    <xf numFmtId="0" fontId="6" fillId="20" borderId="38" xfId="0" applyFont="1" applyFill="1" applyBorder="1" applyProtection="1"/>
    <xf numFmtId="0" fontId="6" fillId="20" borderId="39" xfId="0" applyFont="1" applyFill="1" applyBorder="1" applyProtection="1"/>
    <xf numFmtId="0" fontId="33" fillId="20" borderId="38" xfId="0" applyFont="1" applyFill="1" applyBorder="1" applyProtection="1"/>
    <xf numFmtId="0" fontId="33" fillId="20" borderId="0" xfId="0" applyFont="1" applyFill="1" applyBorder="1" applyProtection="1"/>
    <xf numFmtId="0" fontId="33" fillId="20" borderId="39" xfId="0" applyFont="1" applyFill="1" applyBorder="1" applyProtection="1"/>
    <xf numFmtId="0" fontId="33" fillId="20" borderId="61" xfId="0" applyFont="1" applyFill="1" applyBorder="1" applyProtection="1"/>
    <xf numFmtId="0" fontId="10" fillId="3" borderId="0" xfId="0" applyFont="1" applyFill="1" applyProtection="1"/>
    <xf numFmtId="0" fontId="65" fillId="20" borderId="0" xfId="5" applyFont="1" applyFill="1" applyBorder="1" applyAlignment="1" applyProtection="1">
      <alignment horizontal="center" vertical="center" wrapText="1"/>
    </xf>
    <xf numFmtId="0" fontId="53" fillId="13" borderId="0" xfId="38" applyFont="1" applyFill="1" applyAlignment="1" applyProtection="1">
      <alignment horizontal="right" vertical="center"/>
    </xf>
    <xf numFmtId="0" fontId="6" fillId="13" borderId="0" xfId="71" applyFont="1" applyFill="1" applyAlignment="1" applyProtection="1">
      <alignment vertical="center"/>
    </xf>
    <xf numFmtId="0" fontId="7" fillId="13" borderId="0" xfId="71" applyFont="1" applyFill="1" applyAlignment="1" applyProtection="1">
      <alignment horizontal="right" vertical="center"/>
    </xf>
    <xf numFmtId="0" fontId="6" fillId="13" borderId="0" xfId="71" applyFont="1" applyFill="1" applyAlignment="1" applyProtection="1">
      <alignment horizontal="right" vertical="center" wrapText="1"/>
    </xf>
    <xf numFmtId="0" fontId="51" fillId="13" borderId="0" xfId="109" applyFill="1" applyAlignment="1" applyProtection="1">
      <alignment horizontal="right" vertical="center"/>
    </xf>
    <xf numFmtId="0" fontId="6" fillId="0" borderId="0" xfId="71" applyFont="1" applyFill="1" applyBorder="1" applyAlignment="1" applyProtection="1">
      <alignment vertical="center"/>
    </xf>
    <xf numFmtId="0" fontId="1" fillId="13" borderId="0" xfId="0" applyFont="1" applyFill="1" applyAlignment="1" applyProtection="1">
      <alignment vertical="center"/>
    </xf>
    <xf numFmtId="0" fontId="0" fillId="13" borderId="0" xfId="0" applyFill="1" applyAlignment="1" applyProtection="1">
      <alignment vertical="center"/>
    </xf>
    <xf numFmtId="0" fontId="51" fillId="13" borderId="0" xfId="109" applyFill="1" applyProtection="1"/>
    <xf numFmtId="0" fontId="65" fillId="20" borderId="0" xfId="5" applyFont="1" applyFill="1" applyAlignment="1" applyProtection="1">
      <alignment horizontal="center" vertical="center"/>
    </xf>
    <xf numFmtId="0" fontId="65" fillId="20" borderId="0" xfId="5" applyFont="1" applyFill="1" applyAlignment="1" applyProtection="1">
      <alignment horizontal="right" vertical="center"/>
    </xf>
    <xf numFmtId="0" fontId="0" fillId="13" borderId="0" xfId="0" applyFill="1"/>
    <xf numFmtId="0" fontId="71" fillId="31" borderId="0" xfId="7001" applyFont="1" applyFill="1" applyAlignment="1" applyProtection="1">
      <alignment horizontal="left" vertical="center"/>
    </xf>
    <xf numFmtId="0" fontId="78" fillId="2" borderId="0" xfId="7001" applyFont="1" applyFill="1" applyProtection="1"/>
    <xf numFmtId="0" fontId="78" fillId="2" borderId="0" xfId="7001" applyFont="1" applyFill="1" applyAlignment="1" applyProtection="1">
      <alignment horizontal="center" vertical="center"/>
    </xf>
    <xf numFmtId="0" fontId="78" fillId="2" borderId="0" xfId="7001" applyFont="1" applyFill="1" applyAlignment="1" applyProtection="1">
      <alignment horizontal="center"/>
    </xf>
    <xf numFmtId="0" fontId="78" fillId="2" borderId="0" xfId="7001" applyFont="1" applyFill="1" applyAlignment="1" applyProtection="1">
      <alignment horizontal="left"/>
    </xf>
    <xf numFmtId="0" fontId="55" fillId="2" borderId="27" xfId="0" applyFont="1" applyFill="1" applyBorder="1" applyAlignment="1">
      <alignment horizontal="right"/>
    </xf>
    <xf numFmtId="0" fontId="55" fillId="0" borderId="27" xfId="0" applyFont="1" applyBorder="1" applyAlignment="1">
      <alignment horizontal="right" vertical="top"/>
    </xf>
    <xf numFmtId="0" fontId="53" fillId="13" borderId="0" xfId="38" applyFont="1" applyFill="1" applyAlignment="1" applyProtection="1">
      <alignment horizontal="right" vertical="center"/>
    </xf>
    <xf numFmtId="0" fontId="55" fillId="13" borderId="0" xfId="2" applyFont="1" applyFill="1" applyAlignment="1" applyProtection="1">
      <alignment horizontal="right" vertical="center" wrapText="1"/>
    </xf>
    <xf numFmtId="0" fontId="52" fillId="13" borderId="0" xfId="109" applyFont="1" applyFill="1" applyAlignment="1" applyProtection="1">
      <alignment horizontal="right" vertical="center"/>
    </xf>
    <xf numFmtId="0" fontId="51" fillId="13" borderId="0" xfId="109" applyFill="1" applyAlignment="1" applyProtection="1">
      <alignment horizontal="right" vertical="center"/>
    </xf>
    <xf numFmtId="0" fontId="49" fillId="13" borderId="0" xfId="38" applyFont="1" applyFill="1" applyAlignment="1" applyProtection="1">
      <alignment horizontal="right" vertical="center" wrapText="1"/>
    </xf>
    <xf numFmtId="0" fontId="55" fillId="13" borderId="0" xfId="38" applyFont="1" applyFill="1" applyAlignment="1" applyProtection="1">
      <alignment horizontal="right" vertical="center" wrapText="1"/>
    </xf>
    <xf numFmtId="0" fontId="49" fillId="13" borderId="0" xfId="0" applyFont="1" applyFill="1" applyAlignment="1" applyProtection="1">
      <alignment horizontal="right" vertical="center" wrapText="1"/>
    </xf>
    <xf numFmtId="0" fontId="55" fillId="13" borderId="0" xfId="0" applyFont="1" applyFill="1" applyAlignment="1" applyProtection="1">
      <alignment horizontal="right" vertical="center"/>
    </xf>
    <xf numFmtId="0" fontId="6" fillId="13" borderId="0" xfId="38" applyFont="1" applyFill="1" applyAlignment="1" applyProtection="1">
      <alignment horizontal="right" vertical="center" wrapText="1"/>
    </xf>
    <xf numFmtId="0" fontId="55" fillId="13" borderId="0" xfId="0" quotePrefix="1" applyFont="1" applyFill="1" applyAlignment="1" applyProtection="1">
      <alignment horizontal="right" vertical="center"/>
    </xf>
    <xf numFmtId="0" fontId="8" fillId="23" borderId="0" xfId="0" applyFont="1" applyFill="1" applyAlignment="1" applyProtection="1">
      <alignment horizontal="right" vertical="center"/>
    </xf>
    <xf numFmtId="0" fontId="50" fillId="13" borderId="0" xfId="2" applyFont="1" applyFill="1" applyAlignment="1" applyProtection="1">
      <alignment horizontal="right" vertical="center" indent="2"/>
    </xf>
    <xf numFmtId="0" fontId="48" fillId="12" borderId="0" xfId="0" applyFont="1" applyFill="1" applyBorder="1" applyAlignment="1" applyProtection="1">
      <alignment horizontal="center" wrapText="1"/>
    </xf>
    <xf numFmtId="0" fontId="48" fillId="12" borderId="0" xfId="0" applyFont="1" applyFill="1" applyBorder="1" applyAlignment="1" applyProtection="1">
      <alignment horizontal="center" vertical="top" wrapText="1"/>
    </xf>
    <xf numFmtId="0" fontId="8" fillId="23" borderId="0" xfId="0" applyFont="1" applyFill="1" applyAlignment="1" applyProtection="1">
      <alignment horizontal="center" vertical="center"/>
    </xf>
    <xf numFmtId="0" fontId="8" fillId="24" borderId="0" xfId="0" applyFont="1" applyFill="1" applyAlignment="1" applyProtection="1">
      <alignment horizontal="center" vertical="center"/>
    </xf>
    <xf numFmtId="0" fontId="49" fillId="13" borderId="0" xfId="2" applyFont="1" applyFill="1" applyAlignment="1" applyProtection="1">
      <alignment horizontal="right" vertical="center"/>
    </xf>
    <xf numFmtId="0" fontId="11" fillId="3" borderId="27" xfId="60" applyFont="1" applyFill="1" applyBorder="1" applyAlignment="1" applyProtection="1">
      <alignment horizontal="center" vertical="center" wrapText="1"/>
      <protection locked="0"/>
    </xf>
    <xf numFmtId="0" fontId="47" fillId="13" borderId="0" xfId="0" applyFont="1" applyFill="1" applyAlignment="1" applyProtection="1">
      <alignment horizontal="right" vertical="center" wrapText="1"/>
      <protection locked="0"/>
    </xf>
    <xf numFmtId="0" fontId="11" fillId="3" borderId="27" xfId="6" applyFont="1" applyFill="1" applyBorder="1" applyAlignment="1" applyProtection="1">
      <alignment horizontal="center" vertical="center" wrapText="1"/>
      <protection locked="0"/>
    </xf>
    <xf numFmtId="0" fontId="7" fillId="13" borderId="0" xfId="0" applyFont="1" applyFill="1" applyAlignment="1" applyProtection="1">
      <alignment horizontal="right" vertical="center" wrapText="1" readingOrder="2"/>
      <protection locked="0"/>
    </xf>
    <xf numFmtId="0" fontId="6" fillId="14" borderId="11" xfId="6" applyFont="1" applyFill="1" applyBorder="1" applyAlignment="1" applyProtection="1">
      <alignment horizontal="center" vertical="center" wrapText="1"/>
      <protection locked="0"/>
    </xf>
    <xf numFmtId="0" fontId="6" fillId="14" borderId="13" xfId="6" applyFont="1" applyFill="1" applyBorder="1" applyAlignment="1" applyProtection="1">
      <alignment horizontal="center" vertical="center" wrapText="1"/>
      <protection locked="0"/>
    </xf>
    <xf numFmtId="0" fontId="6" fillId="13" borderId="0" xfId="0" applyFont="1" applyFill="1" applyAlignment="1" applyProtection="1">
      <alignment horizontal="right" vertical="center"/>
    </xf>
    <xf numFmtId="0" fontId="11" fillId="3" borderId="11" xfId="60" applyFont="1" applyFill="1" applyBorder="1" applyAlignment="1" applyProtection="1">
      <alignment horizontal="center" vertical="center" wrapText="1"/>
      <protection locked="0"/>
    </xf>
    <xf numFmtId="0" fontId="11" fillId="3" borderId="13" xfId="60" applyFont="1" applyFill="1" applyBorder="1" applyAlignment="1" applyProtection="1">
      <alignment horizontal="center" vertical="center" wrapText="1"/>
      <protection locked="0"/>
    </xf>
    <xf numFmtId="0" fontId="11" fillId="3" borderId="12" xfId="60" applyFont="1" applyFill="1" applyBorder="1" applyAlignment="1" applyProtection="1">
      <alignment horizontal="center" vertical="center" wrapText="1"/>
      <protection locked="0"/>
    </xf>
    <xf numFmtId="0" fontId="6" fillId="14" borderId="15" xfId="6" applyFont="1" applyFill="1" applyBorder="1" applyAlignment="1" applyProtection="1">
      <alignment horizontal="center" vertical="center" wrapText="1"/>
    </xf>
    <xf numFmtId="0" fontId="6" fillId="14" borderId="14" xfId="6" applyFont="1" applyFill="1" applyBorder="1" applyAlignment="1" applyProtection="1">
      <alignment horizontal="center" vertical="center" wrapText="1"/>
    </xf>
    <xf numFmtId="14" fontId="11" fillId="3" borderId="31" xfId="60" applyNumberFormat="1" applyFont="1" applyFill="1" applyBorder="1" applyAlignment="1" applyProtection="1">
      <alignment horizontal="center" wrapText="1"/>
      <protection locked="0"/>
    </xf>
    <xf numFmtId="0" fontId="11" fillId="3" borderId="32" xfId="60" applyFont="1" applyFill="1" applyBorder="1" applyAlignment="1" applyProtection="1">
      <alignment horizontal="center" wrapText="1"/>
      <protection locked="0"/>
    </xf>
    <xf numFmtId="0" fontId="11" fillId="3" borderId="31" xfId="60" applyNumberFormat="1" applyFont="1" applyFill="1" applyBorder="1" applyAlignment="1" applyProtection="1">
      <alignment horizontal="right" vertical="center" wrapText="1"/>
      <protection locked="0"/>
    </xf>
    <xf numFmtId="0" fontId="11" fillId="3" borderId="33" xfId="60" applyNumberFormat="1" applyFont="1" applyFill="1" applyBorder="1" applyAlignment="1" applyProtection="1">
      <alignment horizontal="right" vertical="center" wrapText="1"/>
      <protection locked="0"/>
    </xf>
    <xf numFmtId="0" fontId="11" fillId="3" borderId="32" xfId="60" applyNumberFormat="1" applyFont="1" applyFill="1" applyBorder="1" applyAlignment="1" applyProtection="1">
      <alignment horizontal="right" vertical="center" wrapText="1"/>
      <protection locked="0"/>
    </xf>
    <xf numFmtId="0" fontId="11" fillId="3" borderId="31" xfId="6" applyFont="1" applyFill="1" applyBorder="1" applyAlignment="1" applyProtection="1">
      <alignment horizontal="right" vertical="center" wrapText="1"/>
      <protection locked="0"/>
    </xf>
    <xf numFmtId="0" fontId="11" fillId="3" borderId="33" xfId="6" applyFont="1" applyFill="1" applyBorder="1" applyAlignment="1" applyProtection="1">
      <alignment horizontal="right" vertical="center" wrapText="1"/>
      <protection locked="0"/>
    </xf>
    <xf numFmtId="0" fontId="11" fillId="3" borderId="32" xfId="6" applyFont="1" applyFill="1" applyBorder="1" applyAlignment="1" applyProtection="1">
      <alignment horizontal="right" vertical="center" wrapText="1"/>
      <protection locked="0"/>
    </xf>
    <xf numFmtId="0" fontId="6" fillId="13" borderId="0" xfId="0" applyFont="1" applyFill="1" applyAlignment="1" applyProtection="1">
      <alignment horizontal="right" vertical="center" wrapText="1"/>
    </xf>
    <xf numFmtId="0" fontId="46" fillId="13" borderId="0" xfId="0" applyFont="1" applyFill="1" applyAlignment="1" applyProtection="1">
      <alignment horizontal="right" vertical="center"/>
    </xf>
    <xf numFmtId="0" fontId="70" fillId="2" borderId="47" xfId="0" applyFont="1" applyFill="1" applyBorder="1" applyAlignment="1" applyProtection="1">
      <alignment horizontal="right" vertical="center" indent="4"/>
    </xf>
    <xf numFmtId="0" fontId="70" fillId="2" borderId="48" xfId="0" applyFont="1" applyFill="1" applyBorder="1" applyAlignment="1" applyProtection="1">
      <alignment horizontal="right" vertical="center" indent="4"/>
    </xf>
    <xf numFmtId="0" fontId="6" fillId="2" borderId="11"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15" borderId="42" xfId="0" applyFont="1" applyFill="1" applyBorder="1" applyAlignment="1" applyProtection="1">
      <alignment horizontal="center" vertical="center" wrapText="1"/>
    </xf>
    <xf numFmtId="0" fontId="6" fillId="15" borderId="44" xfId="0" applyFont="1" applyFill="1" applyBorder="1" applyAlignment="1" applyProtection="1">
      <alignment horizontal="center" vertical="center" wrapText="1"/>
    </xf>
    <xf numFmtId="0" fontId="6" fillId="15" borderId="45"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15" borderId="24" xfId="0" applyFont="1" applyFill="1" applyBorder="1" applyAlignment="1" applyProtection="1">
      <alignment horizontal="center" vertical="center" wrapText="1"/>
    </xf>
    <xf numFmtId="0" fontId="6" fillId="15" borderId="25" xfId="0" applyFont="1" applyFill="1" applyBorder="1" applyAlignment="1" applyProtection="1">
      <alignment horizontal="center" vertical="center" wrapText="1"/>
    </xf>
    <xf numFmtId="0" fontId="6" fillId="15" borderId="26" xfId="0" applyFont="1" applyFill="1" applyBorder="1" applyAlignment="1" applyProtection="1">
      <alignment horizontal="center" vertical="center" wrapText="1"/>
    </xf>
    <xf numFmtId="0" fontId="6" fillId="2" borderId="36"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xf>
    <xf numFmtId="0" fontId="6" fillId="2" borderId="38"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15" borderId="11" xfId="0" applyFont="1" applyFill="1" applyBorder="1" applyAlignment="1" applyProtection="1">
      <alignment horizontal="center" vertical="center" wrapText="1"/>
    </xf>
    <xf numFmtId="0" fontId="6" fillId="15" borderId="13" xfId="0" applyFont="1" applyFill="1" applyBorder="1" applyAlignment="1" applyProtection="1">
      <alignment horizontal="center" vertical="center" wrapText="1"/>
    </xf>
    <xf numFmtId="0" fontId="6" fillId="15" borderId="12"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wrapText="1"/>
    </xf>
    <xf numFmtId="0" fontId="6" fillId="2" borderId="44" xfId="0" applyFont="1" applyFill="1" applyBorder="1" applyAlignment="1" applyProtection="1">
      <alignment horizontal="center" vertical="center" wrapText="1"/>
    </xf>
    <xf numFmtId="0" fontId="6" fillId="2" borderId="45" xfId="0" applyFont="1" applyFill="1" applyBorder="1" applyAlignment="1" applyProtection="1">
      <alignment horizontal="center" vertical="center" wrapText="1"/>
    </xf>
    <xf numFmtId="0" fontId="6" fillId="15" borderId="27" xfId="0" applyFont="1" applyFill="1" applyBorder="1" applyAlignment="1" applyProtection="1">
      <alignment horizontal="center" vertical="center" wrapText="1"/>
    </xf>
    <xf numFmtId="0" fontId="46" fillId="13" borderId="0" xfId="0" applyFont="1" applyFill="1" applyAlignment="1" applyProtection="1">
      <alignment horizontal="right" vertical="center" wrapText="1"/>
    </xf>
    <xf numFmtId="0" fontId="6" fillId="2" borderId="42" xfId="0" applyFont="1" applyFill="1" applyBorder="1" applyAlignment="1" applyProtection="1">
      <alignment horizontal="right" vertical="center" wrapText="1" indent="2"/>
    </xf>
    <xf numFmtId="0" fontId="6" fillId="2" borderId="44" xfId="0" applyFont="1" applyFill="1" applyBorder="1" applyAlignment="1" applyProtection="1">
      <alignment horizontal="right" vertical="center" wrapText="1" indent="2"/>
    </xf>
    <xf numFmtId="0" fontId="6" fillId="2" borderId="45" xfId="0" applyFont="1" applyFill="1" applyBorder="1" applyAlignment="1" applyProtection="1">
      <alignment horizontal="right" vertical="center" wrapText="1" indent="2"/>
    </xf>
    <xf numFmtId="0" fontId="6" fillId="2" borderId="28" xfId="5" applyFont="1" applyFill="1" applyBorder="1" applyAlignment="1" applyProtection="1">
      <alignment horizontal="center" vertical="center" wrapText="1"/>
    </xf>
    <xf numFmtId="0" fontId="6" fillId="15" borderId="28" xfId="5" applyFont="1" applyFill="1" applyBorder="1" applyAlignment="1" applyProtection="1">
      <alignment horizontal="center" vertical="center" wrapText="1"/>
    </xf>
    <xf numFmtId="0" fontId="6" fillId="14" borderId="28" xfId="5" applyFont="1" applyFill="1" applyBorder="1" applyAlignment="1" applyProtection="1">
      <alignment horizontal="center" vertical="center" wrapText="1"/>
    </xf>
    <xf numFmtId="0" fontId="6" fillId="14" borderId="28" xfId="0" applyFont="1" applyFill="1" applyBorder="1" applyAlignment="1" applyProtection="1">
      <alignment horizontal="center" vertical="center"/>
    </xf>
    <xf numFmtId="0" fontId="6" fillId="14" borderId="28" xfId="0" applyFont="1" applyFill="1" applyBorder="1" applyAlignment="1" applyProtection="1">
      <alignment horizontal="center" vertical="center" wrapText="1"/>
    </xf>
    <xf numFmtId="0" fontId="0" fillId="2" borderId="28" xfId="0" applyFont="1" applyFill="1" applyBorder="1" applyAlignment="1" applyProtection="1">
      <alignment horizontal="center" vertical="center" wrapText="1"/>
    </xf>
    <xf numFmtId="0" fontId="6" fillId="2" borderId="28" xfId="48" applyFont="1" applyFill="1" applyBorder="1" applyAlignment="1" applyProtection="1">
      <alignment horizontal="center" vertical="center" wrapText="1"/>
    </xf>
    <xf numFmtId="0" fontId="6" fillId="15" borderId="28" xfId="48" applyFont="1" applyFill="1" applyBorder="1" applyAlignment="1" applyProtection="1">
      <alignment horizontal="center" vertical="center" wrapText="1"/>
    </xf>
    <xf numFmtId="0" fontId="6" fillId="2" borderId="47" xfId="5" applyFont="1" applyFill="1" applyBorder="1" applyAlignment="1" applyProtection="1">
      <alignment horizontal="center" vertical="center" wrapText="1"/>
    </xf>
    <xf numFmtId="0" fontId="6" fillId="2" borderId="62" xfId="5" applyFont="1" applyFill="1" applyBorder="1" applyAlignment="1" applyProtection="1">
      <alignment horizontal="center" vertical="center" wrapText="1"/>
    </xf>
    <xf numFmtId="0" fontId="6" fillId="2" borderId="48" xfId="5" applyFont="1" applyFill="1" applyBorder="1" applyAlignment="1" applyProtection="1">
      <alignment horizontal="center" vertical="center" wrapText="1"/>
    </xf>
    <xf numFmtId="0" fontId="27" fillId="2" borderId="28" xfId="48" applyFont="1" applyFill="1" applyBorder="1" applyAlignment="1" applyProtection="1">
      <alignment horizontal="center" vertical="center" wrapText="1"/>
    </xf>
    <xf numFmtId="0" fontId="27" fillId="2" borderId="27" xfId="48" applyFont="1" applyFill="1" applyBorder="1" applyAlignment="1" applyProtection="1">
      <alignment horizontal="center" vertical="center" wrapText="1"/>
    </xf>
    <xf numFmtId="0" fontId="27" fillId="2" borderId="27" xfId="48" applyFont="1" applyFill="1" applyBorder="1" applyAlignment="1" applyProtection="1">
      <alignment horizontal="center" vertical="center"/>
    </xf>
    <xf numFmtId="0" fontId="6" fillId="2" borderId="11" xfId="48" applyFont="1" applyFill="1" applyBorder="1" applyAlignment="1" applyProtection="1">
      <alignment horizontal="right" vertical="center" wrapText="1" indent="1"/>
    </xf>
    <xf numFmtId="0" fontId="6" fillId="2" borderId="12" xfId="48" applyFont="1" applyFill="1" applyBorder="1" applyAlignment="1" applyProtection="1">
      <alignment horizontal="right" vertical="center" wrapText="1" indent="1"/>
    </xf>
    <xf numFmtId="0" fontId="0" fillId="14" borderId="28" xfId="48" applyFont="1" applyFill="1" applyBorder="1" applyAlignment="1" applyProtection="1">
      <alignment horizontal="center" vertical="center" wrapText="1"/>
    </xf>
    <xf numFmtId="0" fontId="27" fillId="14" borderId="28" xfId="48" applyFont="1" applyFill="1" applyBorder="1" applyAlignment="1" applyProtection="1">
      <alignment horizontal="center" vertical="center" wrapText="1"/>
    </xf>
    <xf numFmtId="0" fontId="0" fillId="2" borderId="28" xfId="48" applyFont="1" applyFill="1" applyBorder="1" applyAlignment="1" applyProtection="1">
      <alignment horizontal="center" vertical="center" wrapText="1"/>
    </xf>
    <xf numFmtId="0" fontId="7" fillId="15" borderId="11" xfId="48" applyFont="1" applyFill="1" applyBorder="1" applyAlignment="1" applyProtection="1">
      <alignment horizontal="right" vertical="center" wrapText="1" indent="1"/>
    </xf>
    <xf numFmtId="0" fontId="7" fillId="15" borderId="12" xfId="48" applyFont="1" applyFill="1" applyBorder="1" applyAlignment="1" applyProtection="1">
      <alignment horizontal="right" vertical="center" wrapText="1" indent="1"/>
    </xf>
    <xf numFmtId="0" fontId="34" fillId="2" borderId="27" xfId="48" applyFont="1" applyFill="1" applyBorder="1" applyAlignment="1" applyProtection="1">
      <alignment horizontal="center" vertical="center" wrapText="1"/>
    </xf>
    <xf numFmtId="0" fontId="0" fillId="2" borderId="11" xfId="48" applyFont="1" applyFill="1" applyBorder="1" applyAlignment="1" applyProtection="1">
      <alignment horizontal="right" vertical="center" wrapText="1" indent="1"/>
    </xf>
    <xf numFmtId="0" fontId="27" fillId="2" borderId="12" xfId="48" applyFont="1" applyFill="1" applyBorder="1" applyAlignment="1" applyProtection="1">
      <alignment horizontal="right" vertical="center" wrapText="1" indent="1"/>
    </xf>
    <xf numFmtId="0" fontId="1" fillId="15" borderId="11" xfId="48" applyFont="1" applyFill="1" applyBorder="1" applyAlignment="1" applyProtection="1">
      <alignment horizontal="right" vertical="center" wrapText="1" indent="1"/>
    </xf>
    <xf numFmtId="0" fontId="1" fillId="15" borderId="12" xfId="48" applyFont="1" applyFill="1" applyBorder="1" applyAlignment="1" applyProtection="1">
      <alignment horizontal="right" vertical="center" wrapText="1" indent="1"/>
    </xf>
    <xf numFmtId="0" fontId="0" fillId="15" borderId="11" xfId="48" applyFont="1" applyFill="1" applyBorder="1" applyAlignment="1" applyProtection="1">
      <alignment horizontal="right" vertical="center" wrapText="1" indent="1"/>
    </xf>
    <xf numFmtId="0" fontId="27" fillId="15" borderId="12" xfId="48" applyFont="1" applyFill="1" applyBorder="1" applyAlignment="1" applyProtection="1">
      <alignment horizontal="right" vertical="center" wrapText="1" indent="1"/>
    </xf>
    <xf numFmtId="0" fontId="6" fillId="2" borderId="28" xfId="0" applyFont="1" applyFill="1" applyBorder="1" applyAlignment="1" applyProtection="1">
      <alignment horizontal="center" vertical="center" wrapText="1"/>
    </xf>
    <xf numFmtId="0" fontId="6" fillId="15" borderId="28" xfId="0" applyFont="1" applyFill="1" applyBorder="1" applyAlignment="1" applyProtection="1">
      <alignment horizontal="center" vertical="center" wrapText="1"/>
    </xf>
    <xf numFmtId="0" fontId="6" fillId="2" borderId="28" xfId="0" applyFont="1" applyFill="1" applyBorder="1" applyAlignment="1" applyProtection="1">
      <alignment horizontal="center" vertical="top" wrapText="1"/>
    </xf>
    <xf numFmtId="0" fontId="9" fillId="2" borderId="0" xfId="7001" applyFont="1" applyFill="1" applyAlignment="1" applyProtection="1">
      <alignment horizontal="right" vertical="center" wrapText="1"/>
    </xf>
    <xf numFmtId="0" fontId="72" fillId="31" borderId="50" xfId="7001" applyFont="1" applyFill="1" applyBorder="1" applyAlignment="1" applyProtection="1">
      <alignment horizontal="right" vertical="center"/>
    </xf>
    <xf numFmtId="0" fontId="72" fillId="31" borderId="51" xfId="7001" applyFont="1" applyFill="1" applyBorder="1" applyAlignment="1" applyProtection="1">
      <alignment horizontal="right" vertical="center"/>
    </xf>
    <xf numFmtId="0" fontId="56" fillId="35" borderId="52" xfId="7003" applyFont="1" applyFill="1" applyBorder="1" applyAlignment="1" applyProtection="1">
      <alignment horizontal="center" vertical="center" wrapText="1"/>
    </xf>
    <xf numFmtId="0" fontId="56" fillId="35" borderId="56" xfId="7003" applyFont="1" applyFill="1" applyBorder="1" applyAlignment="1" applyProtection="1">
      <alignment horizontal="center" vertical="center" wrapText="1"/>
    </xf>
    <xf numFmtId="0" fontId="56" fillId="35" borderId="60" xfId="7003" applyFont="1" applyFill="1" applyBorder="1" applyAlignment="1" applyProtection="1">
      <alignment horizontal="center" vertical="center" wrapText="1"/>
    </xf>
    <xf numFmtId="0" fontId="56" fillId="32" borderId="53" xfId="7001" applyFont="1" applyFill="1" applyBorder="1" applyAlignment="1" applyProtection="1">
      <alignment horizontal="center" vertical="center" wrapText="1"/>
    </xf>
    <xf numFmtId="0" fontId="56" fillId="32" borderId="54" xfId="7001" applyFont="1" applyFill="1" applyBorder="1" applyAlignment="1" applyProtection="1">
      <alignment horizontal="center" vertical="center" wrapText="1"/>
    </xf>
    <xf numFmtId="0" fontId="56" fillId="32" borderId="55" xfId="7001" applyFont="1" applyFill="1" applyBorder="1" applyAlignment="1" applyProtection="1">
      <alignment horizontal="center" vertical="center" wrapText="1"/>
    </xf>
    <xf numFmtId="0" fontId="56" fillId="32" borderId="57" xfId="7001" applyFont="1" applyFill="1" applyBorder="1" applyAlignment="1" applyProtection="1">
      <alignment horizontal="center" vertical="center" wrapText="1"/>
    </xf>
    <xf numFmtId="0" fontId="56" fillId="32" borderId="58" xfId="7001" applyFont="1" applyFill="1" applyBorder="1" applyAlignment="1" applyProtection="1">
      <alignment horizontal="center" vertical="center" wrapText="1"/>
    </xf>
    <xf numFmtId="0" fontId="56" fillId="33" borderId="57" xfId="7001" applyFont="1" applyFill="1" applyBorder="1" applyAlignment="1" applyProtection="1">
      <alignment horizontal="center" vertical="center" wrapText="1"/>
    </xf>
    <xf numFmtId="0" fontId="56" fillId="33" borderId="58" xfId="7001" applyFont="1" applyFill="1" applyBorder="1" applyAlignment="1" applyProtection="1">
      <alignment horizontal="center" vertical="center" wrapText="1"/>
    </xf>
    <xf numFmtId="0" fontId="55" fillId="2" borderId="0" xfId="7001" applyFont="1" applyFill="1" applyAlignment="1" applyProtection="1">
      <alignment horizontal="right" vertical="center" wrapText="1"/>
    </xf>
    <xf numFmtId="0" fontId="55" fillId="2" borderId="27" xfId="0" applyFont="1" applyFill="1" applyBorder="1" applyAlignment="1">
      <alignment horizontal="right" vertical="top" wrapText="1"/>
    </xf>
    <xf numFmtId="0" fontId="55" fillId="0" borderId="27" xfId="0" applyFont="1" applyBorder="1" applyAlignment="1">
      <alignment horizontal="right" vertical="top" wrapText="1"/>
    </xf>
    <xf numFmtId="0" fontId="39" fillId="2" borderId="0" xfId="0" applyFont="1" applyFill="1" applyAlignment="1" applyProtection="1">
      <alignment horizontal="center"/>
      <protection locked="0"/>
    </xf>
  </cellXfs>
  <cellStyles count="39233">
    <cellStyle name="60% - Accent1 2" xfId="111"/>
    <cellStyle name="60% - Accent2 2" xfId="112"/>
    <cellStyle name="bin" xfId="19"/>
    <cellStyle name="bin 2" xfId="113"/>
    <cellStyle name="bin 3" xfId="114"/>
    <cellStyle name="blue" xfId="20"/>
    <cellStyle name="cell" xfId="6"/>
    <cellStyle name="cell 10" xfId="115"/>
    <cellStyle name="cell 11" xfId="116"/>
    <cellStyle name="cell 12" xfId="117"/>
    <cellStyle name="cell 13" xfId="118"/>
    <cellStyle name="cell 2" xfId="60"/>
    <cellStyle name="cell 2 2" xfId="76"/>
    <cellStyle name="cell 2 2 2" xfId="39207"/>
    <cellStyle name="cell 2 3" xfId="119"/>
    <cellStyle name="cell 2 4" xfId="120"/>
    <cellStyle name="cell 2 5" xfId="39208"/>
    <cellStyle name="cell 2 6" xfId="39209"/>
    <cellStyle name="cell 3" xfId="77"/>
    <cellStyle name="cell 3 10" xfId="121"/>
    <cellStyle name="cell 3 11" xfId="122"/>
    <cellStyle name="cell 3 12" xfId="123"/>
    <cellStyle name="cell 3 2" xfId="78"/>
    <cellStyle name="cell 3 2 10" xfId="124"/>
    <cellStyle name="cell 3 2 11" xfId="125"/>
    <cellStyle name="cell 3 2 2" xfId="126"/>
    <cellStyle name="cell 3 2 2 2" xfId="127"/>
    <cellStyle name="cell 3 2 2 2 10" xfId="128"/>
    <cellStyle name="cell 3 2 2 2 2" xfId="129"/>
    <cellStyle name="cell 3 2 2 2 2 2" xfId="130"/>
    <cellStyle name="cell 3 2 2 2 2 2 2" xfId="131"/>
    <cellStyle name="cell 3 2 2 2 2 2 3" xfId="132"/>
    <cellStyle name="cell 3 2 2 2 2 3" xfId="133"/>
    <cellStyle name="cell 3 2 2 2 2 3 2" xfId="134"/>
    <cellStyle name="cell 3 2 2 2 2 4" xfId="135"/>
    <cellStyle name="cell 3 2 2 2 2 5" xfId="136"/>
    <cellStyle name="cell 3 2 2 2 2 6" xfId="137"/>
    <cellStyle name="cell 3 2 2 2 2 7" xfId="138"/>
    <cellStyle name="cell 3 2 2 2 3" xfId="139"/>
    <cellStyle name="cell 3 2 2 2 3 2" xfId="140"/>
    <cellStyle name="cell 3 2 2 2 3 2 2" xfId="141"/>
    <cellStyle name="cell 3 2 2 2 3 3" xfId="142"/>
    <cellStyle name="cell 3 2 2 2 3 3 2" xfId="143"/>
    <cellStyle name="cell 3 2 2 2 3 4" xfId="144"/>
    <cellStyle name="cell 3 2 2 2 3 5" xfId="145"/>
    <cellStyle name="cell 3 2 2 2 3 6" xfId="146"/>
    <cellStyle name="cell 3 2 2 2 3 7" xfId="147"/>
    <cellStyle name="cell 3 2 2 2 4" xfId="148"/>
    <cellStyle name="cell 3 2 2 2 4 2" xfId="149"/>
    <cellStyle name="cell 3 2 2 2 4 2 2" xfId="150"/>
    <cellStyle name="cell 3 2 2 2 4 3" xfId="151"/>
    <cellStyle name="cell 3 2 2 2 4 3 2" xfId="152"/>
    <cellStyle name="cell 3 2 2 2 4 4" xfId="153"/>
    <cellStyle name="cell 3 2 2 2 4 5" xfId="154"/>
    <cellStyle name="cell 3 2 2 2 4 6" xfId="155"/>
    <cellStyle name="cell 3 2 2 2 4 7" xfId="156"/>
    <cellStyle name="cell 3 2 2 2 5" xfId="157"/>
    <cellStyle name="cell 3 2 2 2 5 2" xfId="158"/>
    <cellStyle name="cell 3 2 2 2 5 2 2" xfId="159"/>
    <cellStyle name="cell 3 2 2 2 5 3" xfId="160"/>
    <cellStyle name="cell 3 2 2 2 5 3 2" xfId="161"/>
    <cellStyle name="cell 3 2 2 2 5 4" xfId="162"/>
    <cellStyle name="cell 3 2 2 2 5 5" xfId="163"/>
    <cellStyle name="cell 3 2 2 2 5 6" xfId="164"/>
    <cellStyle name="cell 3 2 2 2 5 7" xfId="165"/>
    <cellStyle name="cell 3 2 2 2 6" xfId="166"/>
    <cellStyle name="cell 3 2 2 2 6 2" xfId="167"/>
    <cellStyle name="cell 3 2 2 2 6 2 2" xfId="168"/>
    <cellStyle name="cell 3 2 2 2 6 3" xfId="169"/>
    <cellStyle name="cell 3 2 2 2 6 3 2" xfId="170"/>
    <cellStyle name="cell 3 2 2 2 6 4" xfId="171"/>
    <cellStyle name="cell 3 2 2 2 6 5" xfId="172"/>
    <cellStyle name="cell 3 2 2 2 6 6" xfId="173"/>
    <cellStyle name="cell 3 2 2 2 6 7" xfId="174"/>
    <cellStyle name="cell 3 2 2 2 7" xfId="175"/>
    <cellStyle name="cell 3 2 2 2 8" xfId="176"/>
    <cellStyle name="cell 3 2 2 2 9" xfId="177"/>
    <cellStyle name="cell 3 2 2 3" xfId="178"/>
    <cellStyle name="cell 3 2 2 4" xfId="179"/>
    <cellStyle name="cell 3 2 2 5" xfId="180"/>
    <cellStyle name="cell 3 2 2 6" xfId="181"/>
    <cellStyle name="cell 3 2 2_STUD aligned by INSTIT" xfId="182"/>
    <cellStyle name="cell 3 2 3" xfId="183"/>
    <cellStyle name="cell 3 2 3 2" xfId="184"/>
    <cellStyle name="cell 3 2 3 3" xfId="185"/>
    <cellStyle name="cell 3 2 3 4" xfId="186"/>
    <cellStyle name="cell 3 2 4" xfId="187"/>
    <cellStyle name="cell 3 2 4 2" xfId="188"/>
    <cellStyle name="cell 3 2 5" xfId="189"/>
    <cellStyle name="cell 3 2 6" xfId="190"/>
    <cellStyle name="cell 3 2 7" xfId="191"/>
    <cellStyle name="cell 3 2 8" xfId="192"/>
    <cellStyle name="cell 3 2 9" xfId="193"/>
    <cellStyle name="cell 3 2_STUD aligned by INSTIT" xfId="194"/>
    <cellStyle name="cell 3 3" xfId="195"/>
    <cellStyle name="cell 3 3 2" xfId="196"/>
    <cellStyle name="cell 3 3 2 2" xfId="197"/>
    <cellStyle name="cell 3 3 2 2 2" xfId="198"/>
    <cellStyle name="cell 3 3 2 2 3" xfId="199"/>
    <cellStyle name="cell 3 3 2 2 4" xfId="200"/>
    <cellStyle name="cell 3 3 2 2 5" xfId="201"/>
    <cellStyle name="cell 3 3 2 3" xfId="202"/>
    <cellStyle name="cell 3 3 2 4" xfId="203"/>
    <cellStyle name="cell 3 3 2 5" xfId="204"/>
    <cellStyle name="cell 3 3 2 6" xfId="205"/>
    <cellStyle name="cell 3 3 2_STUD aligned by INSTIT" xfId="206"/>
    <cellStyle name="cell 3 3 3" xfId="207"/>
    <cellStyle name="cell 3 3 3 2" xfId="208"/>
    <cellStyle name="cell 3 3 3 3" xfId="209"/>
    <cellStyle name="cell 3 3 3 4" xfId="210"/>
    <cellStyle name="cell 3 3 3 5" xfId="211"/>
    <cellStyle name="cell 3 3 4" xfId="212"/>
    <cellStyle name="cell 3 3 4 2" xfId="213"/>
    <cellStyle name="cell 3 3 5" xfId="214"/>
    <cellStyle name="cell 3 3 6" xfId="215"/>
    <cellStyle name="cell 3 3 7" xfId="216"/>
    <cellStyle name="cell 3 3 8" xfId="217"/>
    <cellStyle name="cell 3 3_STUD aligned by INSTIT" xfId="218"/>
    <cellStyle name="cell 3 4" xfId="219"/>
    <cellStyle name="cell 3 4 2" xfId="220"/>
    <cellStyle name="cell 3 4 2 2" xfId="221"/>
    <cellStyle name="cell 3 4 2 3" xfId="222"/>
    <cellStyle name="cell 3 4 2 4" xfId="223"/>
    <cellStyle name="cell 3 4 2 5" xfId="224"/>
    <cellStyle name="cell 3 4 3" xfId="225"/>
    <cellStyle name="cell 3 4 4" xfId="226"/>
    <cellStyle name="cell 3 4 5" xfId="227"/>
    <cellStyle name="cell 3 4 6" xfId="228"/>
    <cellStyle name="cell 3 4_STUD aligned by INSTIT" xfId="229"/>
    <cellStyle name="cell 3 5" xfId="230"/>
    <cellStyle name="cell 3 5 2" xfId="231"/>
    <cellStyle name="cell 3 5 3" xfId="232"/>
    <cellStyle name="cell 3 5 4" xfId="233"/>
    <cellStyle name="cell 3 6" xfId="234"/>
    <cellStyle name="cell 3 7" xfId="235"/>
    <cellStyle name="cell 3 8" xfId="236"/>
    <cellStyle name="cell 3 9" xfId="237"/>
    <cellStyle name="cell 3_STUD aligned by INSTIT" xfId="238"/>
    <cellStyle name="cell 4" xfId="79"/>
    <cellStyle name="cell 4 2" xfId="239"/>
    <cellStyle name="cell 4 2 2" xfId="240"/>
    <cellStyle name="cell 4 2 2 2" xfId="241"/>
    <cellStyle name="cell 4 2 2 3" xfId="242"/>
    <cellStyle name="cell 4 2 2 4" xfId="243"/>
    <cellStyle name="cell 4 2 2 5" xfId="244"/>
    <cellStyle name="cell 4 2 3" xfId="245"/>
    <cellStyle name="cell 4 2 4" xfId="246"/>
    <cellStyle name="cell 4 2 5" xfId="247"/>
    <cellStyle name="cell 4 2 6" xfId="248"/>
    <cellStyle name="cell 4 2_STUD aligned by INSTIT" xfId="249"/>
    <cellStyle name="cell 4 3" xfId="250"/>
    <cellStyle name="cell 4 3 2" xfId="251"/>
    <cellStyle name="cell 4 3 3" xfId="252"/>
    <cellStyle name="cell 4 3 4" xfId="253"/>
    <cellStyle name="cell 4 3 5" xfId="254"/>
    <cellStyle name="cell 4 4" xfId="255"/>
    <cellStyle name="cell 4 5" xfId="256"/>
    <cellStyle name="cell 4 6" xfId="257"/>
    <cellStyle name="cell 4 7" xfId="258"/>
    <cellStyle name="cell 4 8" xfId="259"/>
    <cellStyle name="cell 4 9" xfId="260"/>
    <cellStyle name="cell 4_STUD aligned by INSTIT" xfId="261"/>
    <cellStyle name="cell 5" xfId="110"/>
    <cellStyle name="cell 5 2" xfId="262"/>
    <cellStyle name="cell 5 2 10" xfId="263"/>
    <cellStyle name="cell 5 2 2" xfId="264"/>
    <cellStyle name="cell 5 2 2 2" xfId="265"/>
    <cellStyle name="cell 5 2 2 2 2" xfId="266"/>
    <cellStyle name="cell 5 2 2 3" xfId="267"/>
    <cellStyle name="cell 5 2 2 3 2" xfId="268"/>
    <cellStyle name="cell 5 2 2 4" xfId="269"/>
    <cellStyle name="cell 5 2 2 5" xfId="270"/>
    <cellStyle name="cell 5 2 2 6" xfId="271"/>
    <cellStyle name="cell 5 2 2 7" xfId="272"/>
    <cellStyle name="cell 5 2 3" xfId="273"/>
    <cellStyle name="cell 5 2 3 2" xfId="274"/>
    <cellStyle name="cell 5 2 3 2 2" xfId="275"/>
    <cellStyle name="cell 5 2 3 3" xfId="276"/>
    <cellStyle name="cell 5 2 3 3 2" xfId="277"/>
    <cellStyle name="cell 5 2 3 4" xfId="278"/>
    <cellStyle name="cell 5 2 3 5" xfId="279"/>
    <cellStyle name="cell 5 2 3 6" xfId="280"/>
    <cellStyle name="cell 5 2 3 7" xfId="281"/>
    <cellStyle name="cell 5 2 4" xfId="282"/>
    <cellStyle name="cell 5 2 4 2" xfId="283"/>
    <cellStyle name="cell 5 2 4 2 2" xfId="284"/>
    <cellStyle name="cell 5 2 4 3" xfId="285"/>
    <cellStyle name="cell 5 2 4 3 2" xfId="286"/>
    <cellStyle name="cell 5 2 4 4" xfId="287"/>
    <cellStyle name="cell 5 2 4 5" xfId="288"/>
    <cellStyle name="cell 5 2 4 6" xfId="289"/>
    <cellStyle name="cell 5 2 4 7" xfId="290"/>
    <cellStyle name="cell 5 2 5" xfId="291"/>
    <cellStyle name="cell 5 2 5 2" xfId="292"/>
    <cellStyle name="cell 5 2 5 2 2" xfId="293"/>
    <cellStyle name="cell 5 2 5 3" xfId="294"/>
    <cellStyle name="cell 5 2 5 3 2" xfId="295"/>
    <cellStyle name="cell 5 2 5 4" xfId="296"/>
    <cellStyle name="cell 5 2 5 5" xfId="297"/>
    <cellStyle name="cell 5 2 5 6" xfId="298"/>
    <cellStyle name="cell 5 2 5 7" xfId="299"/>
    <cellStyle name="cell 5 2 6" xfId="300"/>
    <cellStyle name="cell 5 2 6 2" xfId="301"/>
    <cellStyle name="cell 5 2 6 2 2" xfId="302"/>
    <cellStyle name="cell 5 2 6 3" xfId="303"/>
    <cellStyle name="cell 5 2 6 3 2" xfId="304"/>
    <cellStyle name="cell 5 2 6 4" xfId="305"/>
    <cellStyle name="cell 5 2 6 5" xfId="306"/>
    <cellStyle name="cell 5 2 6 6" xfId="307"/>
    <cellStyle name="cell 5 2 6 7" xfId="308"/>
    <cellStyle name="cell 5 2 7" xfId="309"/>
    <cellStyle name="cell 5 2 8" xfId="310"/>
    <cellStyle name="cell 5 2 9" xfId="311"/>
    <cellStyle name="cell 5 3" xfId="312"/>
    <cellStyle name="cell 5 4" xfId="313"/>
    <cellStyle name="cell 5 5" xfId="314"/>
    <cellStyle name="cell 5 6" xfId="315"/>
    <cellStyle name="cell 5_STUD aligned by INSTIT" xfId="316"/>
    <cellStyle name="cell 6" xfId="317"/>
    <cellStyle name="cell 6 10" xfId="318"/>
    <cellStyle name="cell 6 2" xfId="319"/>
    <cellStyle name="cell 6 2 2" xfId="320"/>
    <cellStyle name="cell 6 2 3" xfId="321"/>
    <cellStyle name="cell 6 2 4" xfId="322"/>
    <cellStyle name="cell 6 2 5" xfId="323"/>
    <cellStyle name="cell 6 2 6" xfId="324"/>
    <cellStyle name="cell 6 3" xfId="325"/>
    <cellStyle name="cell 6 3 2" xfId="326"/>
    <cellStyle name="cell 6 3 2 2" xfId="327"/>
    <cellStyle name="cell 6 3 3" xfId="328"/>
    <cellStyle name="cell 6 3 3 2" xfId="329"/>
    <cellStyle name="cell 6 3 4" xfId="330"/>
    <cellStyle name="cell 6 3 5" xfId="331"/>
    <cellStyle name="cell 6 3 6" xfId="332"/>
    <cellStyle name="cell 6 3 7" xfId="333"/>
    <cellStyle name="cell 6 4" xfId="334"/>
    <cellStyle name="cell 6 4 2" xfId="335"/>
    <cellStyle name="cell 6 4 2 2" xfId="336"/>
    <cellStyle name="cell 6 4 3" xfId="337"/>
    <cellStyle name="cell 6 4 3 2" xfId="338"/>
    <cellStyle name="cell 6 4 4" xfId="339"/>
    <cellStyle name="cell 6 4 5" xfId="340"/>
    <cellStyle name="cell 6 4 6" xfId="341"/>
    <cellStyle name="cell 6 4 7" xfId="342"/>
    <cellStyle name="cell 6 5" xfId="343"/>
    <cellStyle name="cell 6 5 2" xfId="344"/>
    <cellStyle name="cell 6 5 2 2" xfId="345"/>
    <cellStyle name="cell 6 5 3" xfId="346"/>
    <cellStyle name="cell 6 5 3 2" xfId="347"/>
    <cellStyle name="cell 6 5 4" xfId="348"/>
    <cellStyle name="cell 6 5 5" xfId="349"/>
    <cellStyle name="cell 6 5 6" xfId="350"/>
    <cellStyle name="cell 6 5 7" xfId="351"/>
    <cellStyle name="cell 6 6" xfId="352"/>
    <cellStyle name="cell 6 6 2" xfId="353"/>
    <cellStyle name="cell 6 6 2 2" xfId="354"/>
    <cellStyle name="cell 6 6 3" xfId="355"/>
    <cellStyle name="cell 6 6 3 2" xfId="356"/>
    <cellStyle name="cell 6 6 4" xfId="357"/>
    <cellStyle name="cell 6 6 5" xfId="358"/>
    <cellStyle name="cell 6 6 6" xfId="359"/>
    <cellStyle name="cell 6 6 7" xfId="360"/>
    <cellStyle name="cell 6 7" xfId="361"/>
    <cellStyle name="cell 6 8" xfId="362"/>
    <cellStyle name="cell 6 9" xfId="363"/>
    <cellStyle name="cell 7" xfId="364"/>
    <cellStyle name="cell 7 10" xfId="365"/>
    <cellStyle name="cell 7 11" xfId="366"/>
    <cellStyle name="cell 7 12" xfId="367"/>
    <cellStyle name="cell 7 2" xfId="368"/>
    <cellStyle name="cell 7 2 10" xfId="369"/>
    <cellStyle name="cell 7 2 11" xfId="370"/>
    <cellStyle name="cell 7 2 12" xfId="371"/>
    <cellStyle name="cell 7 2 2" xfId="372"/>
    <cellStyle name="cell 7 2 2 2" xfId="373"/>
    <cellStyle name="cell 7 2 2 2 2" xfId="374"/>
    <cellStyle name="cell 7 2 2 3" xfId="375"/>
    <cellStyle name="cell 7 2 2 3 2" xfId="376"/>
    <cellStyle name="cell 7 2 2 4" xfId="377"/>
    <cellStyle name="cell 7 2 2 5" xfId="378"/>
    <cellStyle name="cell 7 2 2 6" xfId="379"/>
    <cellStyle name="cell 7 2 2 7" xfId="380"/>
    <cellStyle name="cell 7 2 3" xfId="381"/>
    <cellStyle name="cell 7 2 3 2" xfId="382"/>
    <cellStyle name="cell 7 2 3 2 2" xfId="383"/>
    <cellStyle name="cell 7 2 3 3" xfId="384"/>
    <cellStyle name="cell 7 2 3 3 2" xfId="385"/>
    <cellStyle name="cell 7 2 3 4" xfId="386"/>
    <cellStyle name="cell 7 2 3 5" xfId="387"/>
    <cellStyle name="cell 7 2 3 6" xfId="388"/>
    <cellStyle name="cell 7 2 3 7" xfId="389"/>
    <cellStyle name="cell 7 2 4" xfId="390"/>
    <cellStyle name="cell 7 2 4 2" xfId="391"/>
    <cellStyle name="cell 7 2 4 2 2" xfId="392"/>
    <cellStyle name="cell 7 2 4 3" xfId="393"/>
    <cellStyle name="cell 7 2 4 3 2" xfId="394"/>
    <cellStyle name="cell 7 2 4 4" xfId="395"/>
    <cellStyle name="cell 7 2 4 5" xfId="396"/>
    <cellStyle name="cell 7 2 4 6" xfId="397"/>
    <cellStyle name="cell 7 2 4 7" xfId="398"/>
    <cellStyle name="cell 7 2 5" xfId="399"/>
    <cellStyle name="cell 7 2 5 2" xfId="400"/>
    <cellStyle name="cell 7 2 5 2 2" xfId="401"/>
    <cellStyle name="cell 7 2 5 3" xfId="402"/>
    <cellStyle name="cell 7 2 5 3 2" xfId="403"/>
    <cellStyle name="cell 7 2 5 4" xfId="404"/>
    <cellStyle name="cell 7 2 5 5" xfId="405"/>
    <cellStyle name="cell 7 2 5 6" xfId="406"/>
    <cellStyle name="cell 7 2 5 7" xfId="407"/>
    <cellStyle name="cell 7 2 6" xfId="408"/>
    <cellStyle name="cell 7 2 6 2" xfId="409"/>
    <cellStyle name="cell 7 2 6 2 2" xfId="410"/>
    <cellStyle name="cell 7 2 6 3" xfId="411"/>
    <cellStyle name="cell 7 2 6 3 2" xfId="412"/>
    <cellStyle name="cell 7 2 6 4" xfId="413"/>
    <cellStyle name="cell 7 2 6 5" xfId="414"/>
    <cellStyle name="cell 7 2 6 6" xfId="415"/>
    <cellStyle name="cell 7 2 6 7" xfId="416"/>
    <cellStyle name="cell 7 2 7" xfId="417"/>
    <cellStyle name="cell 7 2 7 2" xfId="418"/>
    <cellStyle name="cell 7 2 8" xfId="419"/>
    <cellStyle name="cell 7 2 8 2" xfId="420"/>
    <cellStyle name="cell 7 2 9" xfId="421"/>
    <cellStyle name="cell 7 3" xfId="422"/>
    <cellStyle name="cell 7 3 10" xfId="423"/>
    <cellStyle name="cell 7 3 2" xfId="424"/>
    <cellStyle name="cell 7 3 2 2" xfId="425"/>
    <cellStyle name="cell 7 3 2 2 2" xfId="426"/>
    <cellStyle name="cell 7 3 2 3" xfId="427"/>
    <cellStyle name="cell 7 3 2 3 2" xfId="428"/>
    <cellStyle name="cell 7 3 2 4" xfId="429"/>
    <cellStyle name="cell 7 3 2 5" xfId="430"/>
    <cellStyle name="cell 7 3 2 6" xfId="431"/>
    <cellStyle name="cell 7 3 2 7" xfId="432"/>
    <cellStyle name="cell 7 3 3" xfId="433"/>
    <cellStyle name="cell 7 3 3 2" xfId="434"/>
    <cellStyle name="cell 7 3 3 2 2" xfId="435"/>
    <cellStyle name="cell 7 3 3 3" xfId="436"/>
    <cellStyle name="cell 7 3 3 3 2" xfId="437"/>
    <cellStyle name="cell 7 3 3 4" xfId="438"/>
    <cellStyle name="cell 7 3 3 5" xfId="439"/>
    <cellStyle name="cell 7 3 3 6" xfId="440"/>
    <cellStyle name="cell 7 3 3 7" xfId="441"/>
    <cellStyle name="cell 7 3 4" xfId="442"/>
    <cellStyle name="cell 7 3 4 2" xfId="443"/>
    <cellStyle name="cell 7 3 4 2 2" xfId="444"/>
    <cellStyle name="cell 7 3 4 3" xfId="445"/>
    <cellStyle name="cell 7 3 4 3 2" xfId="446"/>
    <cellStyle name="cell 7 3 4 4" xfId="447"/>
    <cellStyle name="cell 7 3 4 5" xfId="448"/>
    <cellStyle name="cell 7 3 4 6" xfId="449"/>
    <cellStyle name="cell 7 3 4 7" xfId="450"/>
    <cellStyle name="cell 7 3 5" xfId="451"/>
    <cellStyle name="cell 7 3 5 2" xfId="452"/>
    <cellStyle name="cell 7 3 5 2 2" xfId="453"/>
    <cellStyle name="cell 7 3 5 3" xfId="454"/>
    <cellStyle name="cell 7 3 5 3 2" xfId="455"/>
    <cellStyle name="cell 7 3 5 4" xfId="456"/>
    <cellStyle name="cell 7 3 5 5" xfId="457"/>
    <cellStyle name="cell 7 3 5 6" xfId="458"/>
    <cellStyle name="cell 7 3 5 7" xfId="459"/>
    <cellStyle name="cell 7 3 6" xfId="460"/>
    <cellStyle name="cell 7 3 6 2" xfId="461"/>
    <cellStyle name="cell 7 3 6 2 2" xfId="462"/>
    <cellStyle name="cell 7 3 6 3" xfId="463"/>
    <cellStyle name="cell 7 3 6 3 2" xfId="464"/>
    <cellStyle name="cell 7 3 6 4" xfId="465"/>
    <cellStyle name="cell 7 3 6 5" xfId="466"/>
    <cellStyle name="cell 7 3 6 6" xfId="467"/>
    <cellStyle name="cell 7 3 6 7" xfId="468"/>
    <cellStyle name="cell 7 3 7" xfId="469"/>
    <cellStyle name="cell 7 3 8" xfId="470"/>
    <cellStyle name="cell 7 3 9" xfId="471"/>
    <cellStyle name="cell 7 4" xfId="472"/>
    <cellStyle name="cell 7 4 2" xfId="473"/>
    <cellStyle name="cell 7 4 2 2" xfId="474"/>
    <cellStyle name="cell 7 4 3" xfId="475"/>
    <cellStyle name="cell 7 4 3 2" xfId="476"/>
    <cellStyle name="cell 7 4 4" xfId="477"/>
    <cellStyle name="cell 7 4 5" xfId="478"/>
    <cellStyle name="cell 7 4 6" xfId="479"/>
    <cellStyle name="cell 7 4 7" xfId="480"/>
    <cellStyle name="cell 7 5" xfId="481"/>
    <cellStyle name="cell 7 5 2" xfId="482"/>
    <cellStyle name="cell 7 5 2 2" xfId="483"/>
    <cellStyle name="cell 7 5 3" xfId="484"/>
    <cellStyle name="cell 7 5 3 2" xfId="485"/>
    <cellStyle name="cell 7 5 4" xfId="486"/>
    <cellStyle name="cell 7 5 5" xfId="487"/>
    <cellStyle name="cell 7 5 6" xfId="488"/>
    <cellStyle name="cell 7 5 7" xfId="489"/>
    <cellStyle name="cell 7 6" xfId="490"/>
    <cellStyle name="cell 7 6 2" xfId="491"/>
    <cellStyle name="cell 7 6 2 2" xfId="492"/>
    <cellStyle name="cell 7 6 3" xfId="493"/>
    <cellStyle name="cell 7 6 3 2" xfId="494"/>
    <cellStyle name="cell 7 6 4" xfId="495"/>
    <cellStyle name="cell 7 6 5" xfId="496"/>
    <cellStyle name="cell 7 6 6" xfId="497"/>
    <cellStyle name="cell 7 6 7" xfId="498"/>
    <cellStyle name="cell 7 7" xfId="499"/>
    <cellStyle name="cell 7 7 2" xfId="500"/>
    <cellStyle name="cell 7 8" xfId="501"/>
    <cellStyle name="cell 7 9" xfId="502"/>
    <cellStyle name="cell 8" xfId="503"/>
    <cellStyle name="cell 9" xfId="504"/>
    <cellStyle name="cell_06entr" xfId="80"/>
    <cellStyle name="Col&amp;RowHeadings" xfId="21"/>
    <cellStyle name="ColCodes" xfId="22"/>
    <cellStyle name="ColTitles" xfId="23"/>
    <cellStyle name="ColTitles 2" xfId="505"/>
    <cellStyle name="column" xfId="24"/>
    <cellStyle name="Comma [0] 2" xfId="39210"/>
    <cellStyle name="Comma 2" xfId="39211"/>
    <cellStyle name="Comma 2 2" xfId="39212"/>
    <cellStyle name="DataEntryCells" xfId="25"/>
    <cellStyle name="DataEntryCells 10" xfId="506"/>
    <cellStyle name="DataEntryCells 10 2" xfId="507"/>
    <cellStyle name="DataEntryCells 11" xfId="508"/>
    <cellStyle name="DataEntryCells 12" xfId="509"/>
    <cellStyle name="DataEntryCells 13" xfId="510"/>
    <cellStyle name="DataEntryCells 14" xfId="511"/>
    <cellStyle name="DataEntryCells 15" xfId="512"/>
    <cellStyle name="DataEntryCells 2" xfId="81"/>
    <cellStyle name="DataEntryCells 2 2" xfId="82"/>
    <cellStyle name="DataEntryCells 2_08pers" xfId="83"/>
    <cellStyle name="DataEntryCells 3" xfId="513"/>
    <cellStyle name="DataEntryCells 3 2" xfId="514"/>
    <cellStyle name="DataEntryCells 3 2 2" xfId="515"/>
    <cellStyle name="DataEntryCells 3 2 3" xfId="516"/>
    <cellStyle name="DataEntryCells 3 2 4" xfId="517"/>
    <cellStyle name="DataEntryCells 3 2 5" xfId="518"/>
    <cellStyle name="DataEntryCells 3 3" xfId="519"/>
    <cellStyle name="DataEntryCells 3 4" xfId="520"/>
    <cellStyle name="DataEntryCells 3 5" xfId="521"/>
    <cellStyle name="DataEntryCells 3 6" xfId="522"/>
    <cellStyle name="DataEntryCells 3_STUD aligned by INSTIT" xfId="523"/>
    <cellStyle name="DataEntryCells 4" xfId="524"/>
    <cellStyle name="DataEntryCells 4 2" xfId="525"/>
    <cellStyle name="DataEntryCells 4 3" xfId="526"/>
    <cellStyle name="DataEntryCells 4 4" xfId="527"/>
    <cellStyle name="DataEntryCells 4 5" xfId="528"/>
    <cellStyle name="DataEntryCells 5" xfId="529"/>
    <cellStyle name="DataEntryCells 5 2" xfId="530"/>
    <cellStyle name="DataEntryCells 5 3" xfId="531"/>
    <cellStyle name="DataEntryCells 5 4" xfId="532"/>
    <cellStyle name="DataEntryCells 5 5" xfId="533"/>
    <cellStyle name="DataEntryCells 6" xfId="534"/>
    <cellStyle name="DataEntryCells 6 2" xfId="535"/>
    <cellStyle name="DataEntryCells 6 3" xfId="536"/>
    <cellStyle name="DataEntryCells 6 4" xfId="537"/>
    <cellStyle name="DataEntryCells 6 5" xfId="538"/>
    <cellStyle name="DataEntryCells 7" xfId="539"/>
    <cellStyle name="DataEntryCells 7 2" xfId="540"/>
    <cellStyle name="DataEntryCells 7 3" xfId="541"/>
    <cellStyle name="DataEntryCells 7 4" xfId="542"/>
    <cellStyle name="DataEntryCells 7 5" xfId="543"/>
    <cellStyle name="DataEntryCells 8" xfId="544"/>
    <cellStyle name="DataEntryCells 8 2" xfId="545"/>
    <cellStyle name="DataEntryCells 8 3" xfId="546"/>
    <cellStyle name="DataEntryCells 8 4" xfId="547"/>
    <cellStyle name="DataEntryCells 8 5" xfId="548"/>
    <cellStyle name="DataEntryCells 9" xfId="549"/>
    <cellStyle name="DataEntryCells 9 2" xfId="550"/>
    <cellStyle name="DataEntryCells_05entr" xfId="84"/>
    <cellStyle name="ErrRpt_DataEntryCells" xfId="26"/>
    <cellStyle name="ErrRpt-DataEntryCells" xfId="27"/>
    <cellStyle name="ErrRpt-DataEntryCells 10" xfId="551"/>
    <cellStyle name="ErrRpt-DataEntryCells 2" xfId="85"/>
    <cellStyle name="ErrRpt-DataEntryCells 2 2" xfId="552"/>
    <cellStyle name="ErrRpt-DataEntryCells 2 2 2" xfId="553"/>
    <cellStyle name="ErrRpt-DataEntryCells 2 2 2 2" xfId="554"/>
    <cellStyle name="ErrRpt-DataEntryCells 2 2 2 3" xfId="555"/>
    <cellStyle name="ErrRpt-DataEntryCells 2 2 2 4" xfId="556"/>
    <cellStyle name="ErrRpt-DataEntryCells 2 2 2 5" xfId="557"/>
    <cellStyle name="ErrRpt-DataEntryCells 2 2 3" xfId="558"/>
    <cellStyle name="ErrRpt-DataEntryCells 2 2 4" xfId="559"/>
    <cellStyle name="ErrRpt-DataEntryCells 2 2 5" xfId="560"/>
    <cellStyle name="ErrRpt-DataEntryCells 2 2 6" xfId="561"/>
    <cellStyle name="ErrRpt-DataEntryCells 2 2_STUD aligned by INSTIT" xfId="562"/>
    <cellStyle name="ErrRpt-DataEntryCells 2 3" xfId="563"/>
    <cellStyle name="ErrRpt-DataEntryCells 2 3 2" xfId="564"/>
    <cellStyle name="ErrRpt-DataEntryCells 2 3 3" xfId="565"/>
    <cellStyle name="ErrRpt-DataEntryCells 2 3 4" xfId="566"/>
    <cellStyle name="ErrRpt-DataEntryCells 2 3 5" xfId="567"/>
    <cellStyle name="ErrRpt-DataEntryCells 2 4" xfId="568"/>
    <cellStyle name="ErrRpt-DataEntryCells 2 5" xfId="569"/>
    <cellStyle name="ErrRpt-DataEntryCells 2 6" xfId="570"/>
    <cellStyle name="ErrRpt-DataEntryCells 2 7" xfId="571"/>
    <cellStyle name="ErrRpt-DataEntryCells 2 8" xfId="572"/>
    <cellStyle name="ErrRpt-DataEntryCells 2 9" xfId="573"/>
    <cellStyle name="ErrRpt-DataEntryCells 2_STUD aligned by INSTIT" xfId="574"/>
    <cellStyle name="ErrRpt-DataEntryCells 3" xfId="575"/>
    <cellStyle name="ErrRpt-DataEntryCells 3 2" xfId="576"/>
    <cellStyle name="ErrRpt-DataEntryCells 3 2 2" xfId="577"/>
    <cellStyle name="ErrRpt-DataEntryCells 3 2 3" xfId="578"/>
    <cellStyle name="ErrRpt-DataEntryCells 3 2 4" xfId="579"/>
    <cellStyle name="ErrRpt-DataEntryCells 3 2 5" xfId="580"/>
    <cellStyle name="ErrRpt-DataEntryCells 3 3" xfId="581"/>
    <cellStyle name="ErrRpt-DataEntryCells 3 4" xfId="582"/>
    <cellStyle name="ErrRpt-DataEntryCells 3 5" xfId="583"/>
    <cellStyle name="ErrRpt-DataEntryCells 3 6" xfId="584"/>
    <cellStyle name="ErrRpt-DataEntryCells 3_STUD aligned by INSTIT" xfId="585"/>
    <cellStyle name="ErrRpt-DataEntryCells 4" xfId="586"/>
    <cellStyle name="ErrRpt-DataEntryCells 4 2" xfId="587"/>
    <cellStyle name="ErrRpt-DataEntryCells 4 3" xfId="588"/>
    <cellStyle name="ErrRpt-DataEntryCells 4 4" xfId="589"/>
    <cellStyle name="ErrRpt-DataEntryCells 4 5" xfId="590"/>
    <cellStyle name="ErrRpt-DataEntryCells 5" xfId="591"/>
    <cellStyle name="ErrRpt-DataEntryCells 6" xfId="592"/>
    <cellStyle name="ErrRpt-DataEntryCells 7" xfId="593"/>
    <cellStyle name="ErrRpt-DataEntryCells 8" xfId="594"/>
    <cellStyle name="ErrRpt-DataEntryCells 9" xfId="595"/>
    <cellStyle name="ErrRpt-DataEntryCells_STUD aligned by INSTIT" xfId="596"/>
    <cellStyle name="ErrRpt-GreyBackground" xfId="28"/>
    <cellStyle name="ErrRpt-GreyBackground 2" xfId="597"/>
    <cellStyle name="formula" xfId="29"/>
    <cellStyle name="formula 10" xfId="598"/>
    <cellStyle name="formula 2" xfId="86"/>
    <cellStyle name="formula 2 2" xfId="599"/>
    <cellStyle name="formula 2 2 2" xfId="600"/>
    <cellStyle name="formula 2 2 2 2" xfId="601"/>
    <cellStyle name="formula 2 2 2 3" xfId="602"/>
    <cellStyle name="formula 2 2 2 4" xfId="603"/>
    <cellStyle name="formula 2 2 2 5" xfId="604"/>
    <cellStyle name="formula 2 2 3" xfId="605"/>
    <cellStyle name="formula 2 2 4" xfId="606"/>
    <cellStyle name="formula 2 2 5" xfId="607"/>
    <cellStyle name="formula 2 2 6" xfId="608"/>
    <cellStyle name="formula 2 2_STUD aligned by INSTIT" xfId="609"/>
    <cellStyle name="formula 2 3" xfId="610"/>
    <cellStyle name="formula 2 3 2" xfId="611"/>
    <cellStyle name="formula 2 3 3" xfId="612"/>
    <cellStyle name="formula 2 3 4" xfId="613"/>
    <cellStyle name="formula 2 3 5" xfId="614"/>
    <cellStyle name="formula 2 4" xfId="615"/>
    <cellStyle name="formula 2 5" xfId="616"/>
    <cellStyle name="formula 2 6" xfId="617"/>
    <cellStyle name="formula 2 7" xfId="618"/>
    <cellStyle name="formula 2 8" xfId="619"/>
    <cellStyle name="formula 2 9" xfId="620"/>
    <cellStyle name="formula 2_STUD aligned by INSTIT" xfId="621"/>
    <cellStyle name="formula 3" xfId="622"/>
    <cellStyle name="formula 3 2" xfId="623"/>
    <cellStyle name="formula 3 2 2" xfId="624"/>
    <cellStyle name="formula 3 2 3" xfId="625"/>
    <cellStyle name="formula 3 2 4" xfId="626"/>
    <cellStyle name="formula 3 2 5" xfId="627"/>
    <cellStyle name="formula 3 3" xfId="628"/>
    <cellStyle name="formula 3 4" xfId="629"/>
    <cellStyle name="formula 3 5" xfId="630"/>
    <cellStyle name="formula 3 6" xfId="631"/>
    <cellStyle name="formula 3_STUD aligned by INSTIT" xfId="632"/>
    <cellStyle name="formula 4" xfId="633"/>
    <cellStyle name="formula 4 2" xfId="634"/>
    <cellStyle name="formula 4 3" xfId="635"/>
    <cellStyle name="formula 4 4" xfId="636"/>
    <cellStyle name="formula 4 5" xfId="637"/>
    <cellStyle name="formula 5" xfId="638"/>
    <cellStyle name="formula 6" xfId="639"/>
    <cellStyle name="formula 7" xfId="640"/>
    <cellStyle name="formula 8" xfId="641"/>
    <cellStyle name="formula 9" xfId="642"/>
    <cellStyle name="formula_STUD aligned by INSTIT" xfId="643"/>
    <cellStyle name="gap" xfId="3"/>
    <cellStyle name="GreyBackground" xfId="13"/>
    <cellStyle name="GreyBackground 2" xfId="30"/>
    <cellStyle name="GreyBackground 2 2" xfId="87"/>
    <cellStyle name="GreyBackground 2_08pers" xfId="88"/>
    <cellStyle name="GreyBackground 3" xfId="644"/>
    <cellStyle name="GreyBackground 4" xfId="39213"/>
    <cellStyle name="GreyBackground_00enrl" xfId="89"/>
    <cellStyle name="Header1" xfId="39214"/>
    <cellStyle name="Header2" xfId="39215"/>
    <cellStyle name="Header2 2" xfId="39216"/>
    <cellStyle name="Heading 1 2" xfId="645"/>
    <cellStyle name="Heading 2 2" xfId="646"/>
    <cellStyle name="Hyperlink" xfId="109" builtinId="8"/>
    <cellStyle name="Hyperlink 2" xfId="61"/>
    <cellStyle name="Hyperlink 3" xfId="647"/>
    <cellStyle name="Hyperlink 3 2" xfId="648"/>
    <cellStyle name="Hyperlink 4" xfId="649"/>
    <cellStyle name="Hyperlink 5" xfId="650"/>
    <cellStyle name="ISC" xfId="31"/>
    <cellStyle name="ISC 2" xfId="90"/>
    <cellStyle name="isced" xfId="32"/>
    <cellStyle name="isced 10" xfId="651"/>
    <cellStyle name="isced 2" xfId="91"/>
    <cellStyle name="isced 2 2" xfId="652"/>
    <cellStyle name="isced 2 2 2" xfId="653"/>
    <cellStyle name="isced 2 2 2 2" xfId="654"/>
    <cellStyle name="isced 2 2 2 3" xfId="655"/>
    <cellStyle name="isced 2 2 2 4" xfId="656"/>
    <cellStyle name="isced 2 2 2 5" xfId="657"/>
    <cellStyle name="isced 2 2 3" xfId="658"/>
    <cellStyle name="isced 2 2 4" xfId="659"/>
    <cellStyle name="isced 2 2 5" xfId="660"/>
    <cellStyle name="isced 2 2 6" xfId="661"/>
    <cellStyle name="isced 2 2_STUD aligned by INSTIT" xfId="662"/>
    <cellStyle name="isced 2 3" xfId="663"/>
    <cellStyle name="isced 2 3 2" xfId="664"/>
    <cellStyle name="isced 2 3 3" xfId="665"/>
    <cellStyle name="isced 2 3 4" xfId="666"/>
    <cellStyle name="isced 2 3 5" xfId="667"/>
    <cellStyle name="isced 2 4" xfId="668"/>
    <cellStyle name="isced 2 5" xfId="669"/>
    <cellStyle name="isced 2 6" xfId="670"/>
    <cellStyle name="isced 2 7" xfId="671"/>
    <cellStyle name="isced 2 8" xfId="672"/>
    <cellStyle name="isced 2 9" xfId="673"/>
    <cellStyle name="isced 2_STUD aligned by INSTIT" xfId="674"/>
    <cellStyle name="isced 3" xfId="675"/>
    <cellStyle name="isced 3 2" xfId="676"/>
    <cellStyle name="isced 3 2 2" xfId="677"/>
    <cellStyle name="isced 3 2 3" xfId="678"/>
    <cellStyle name="isced 3 2 4" xfId="679"/>
    <cellStyle name="isced 3 2 5" xfId="680"/>
    <cellStyle name="isced 3 3" xfId="681"/>
    <cellStyle name="isced 3 4" xfId="682"/>
    <cellStyle name="isced 3 5" xfId="683"/>
    <cellStyle name="isced 3 6" xfId="684"/>
    <cellStyle name="isced 3_STUD aligned by INSTIT" xfId="685"/>
    <cellStyle name="isced 4" xfId="686"/>
    <cellStyle name="isced 4 2" xfId="687"/>
    <cellStyle name="isced 4 3" xfId="688"/>
    <cellStyle name="isced 4 4" xfId="689"/>
    <cellStyle name="isced 4 5" xfId="690"/>
    <cellStyle name="isced 5" xfId="691"/>
    <cellStyle name="isced 6" xfId="692"/>
    <cellStyle name="isced 7" xfId="693"/>
    <cellStyle name="isced 8" xfId="694"/>
    <cellStyle name="isced 9" xfId="695"/>
    <cellStyle name="ISCED Titles" xfId="33"/>
    <cellStyle name="isced_05enrl_REVISED_2" xfId="39217"/>
    <cellStyle name="level1a" xfId="34"/>
    <cellStyle name="level1a 10" xfId="696"/>
    <cellStyle name="level1a 10 2" xfId="697"/>
    <cellStyle name="level1a 10 2 2" xfId="698"/>
    <cellStyle name="level1a 10 2 2 2" xfId="699"/>
    <cellStyle name="level1a 10 2 3" xfId="700"/>
    <cellStyle name="level1a 10 2 3 2" xfId="701"/>
    <cellStyle name="level1a 10 2 3 2 2" xfId="702"/>
    <cellStyle name="level1a 10 2 4" xfId="703"/>
    <cellStyle name="level1a 10 3" xfId="704"/>
    <cellStyle name="level1a 10 3 2" xfId="705"/>
    <cellStyle name="level1a 10 3 2 2" xfId="706"/>
    <cellStyle name="level1a 10 3 3" xfId="707"/>
    <cellStyle name="level1a 10 3 3 2" xfId="708"/>
    <cellStyle name="level1a 10 3 3 2 2" xfId="709"/>
    <cellStyle name="level1a 10 3 4" xfId="710"/>
    <cellStyle name="level1a 10 3 4 2" xfId="711"/>
    <cellStyle name="level1a 10 4" xfId="712"/>
    <cellStyle name="level1a 10 5" xfId="713"/>
    <cellStyle name="level1a 10 5 2" xfId="714"/>
    <cellStyle name="level1a 10 6" xfId="715"/>
    <cellStyle name="level1a 10 6 2" xfId="716"/>
    <cellStyle name="level1a 10 6 2 2" xfId="717"/>
    <cellStyle name="level1a 10 7" xfId="718"/>
    <cellStyle name="level1a 10 7 2" xfId="719"/>
    <cellStyle name="level1a 11" xfId="720"/>
    <cellStyle name="level1a 11 2" xfId="721"/>
    <cellStyle name="level1a 11 2 2" xfId="722"/>
    <cellStyle name="level1a 11 2 2 2" xfId="723"/>
    <cellStyle name="level1a 11 2 3" xfId="724"/>
    <cellStyle name="level1a 11 2 3 2" xfId="725"/>
    <cellStyle name="level1a 11 2 3 2 2" xfId="726"/>
    <cellStyle name="level1a 11 2 4" xfId="727"/>
    <cellStyle name="level1a 11 3" xfId="728"/>
    <cellStyle name="level1a 11 3 2" xfId="729"/>
    <cellStyle name="level1a 11 3 2 2" xfId="730"/>
    <cellStyle name="level1a 11 3 3" xfId="731"/>
    <cellStyle name="level1a 11 3 3 2" xfId="732"/>
    <cellStyle name="level1a 11 3 3 2 2" xfId="733"/>
    <cellStyle name="level1a 11 3 4" xfId="734"/>
    <cellStyle name="level1a 11 4" xfId="735"/>
    <cellStyle name="level1a 11 4 2" xfId="736"/>
    <cellStyle name="level1a 11 5" xfId="737"/>
    <cellStyle name="level1a 11 5 2" xfId="738"/>
    <cellStyle name="level1a 11 5 2 2" xfId="739"/>
    <cellStyle name="level1a 11 6" xfId="740"/>
    <cellStyle name="level1a 11 6 2" xfId="741"/>
    <cellStyle name="level1a 12" xfId="742"/>
    <cellStyle name="level1a 12 2" xfId="743"/>
    <cellStyle name="level1a 12 2 2" xfId="744"/>
    <cellStyle name="level1a 12 3" xfId="745"/>
    <cellStyle name="level1a 12 3 2" xfId="746"/>
    <cellStyle name="level1a 12 3 2 2" xfId="747"/>
    <cellStyle name="level1a 12 4" xfId="748"/>
    <cellStyle name="level1a 13" xfId="749"/>
    <cellStyle name="level1a 14" xfId="750"/>
    <cellStyle name="level1a 14 2" xfId="751"/>
    <cellStyle name="level1a 15" xfId="752"/>
    <cellStyle name="level1a 16" xfId="753"/>
    <cellStyle name="level1a 17" xfId="754"/>
    <cellStyle name="level1a 2" xfId="92"/>
    <cellStyle name="level1a 2 10" xfId="755"/>
    <cellStyle name="level1a 2 10 2" xfId="756"/>
    <cellStyle name="level1a 2 10 2 2" xfId="757"/>
    <cellStyle name="level1a 2 10 2 2 2" xfId="758"/>
    <cellStyle name="level1a 2 10 2 3" xfId="759"/>
    <cellStyle name="level1a 2 10 2 3 2" xfId="760"/>
    <cellStyle name="level1a 2 10 2 3 2 2" xfId="761"/>
    <cellStyle name="level1a 2 10 2 4" xfId="762"/>
    <cellStyle name="level1a 2 10 3" xfId="763"/>
    <cellStyle name="level1a 2 10 3 2" xfId="764"/>
    <cellStyle name="level1a 2 10 3 2 2" xfId="765"/>
    <cellStyle name="level1a 2 10 3 3" xfId="766"/>
    <cellStyle name="level1a 2 10 3 3 2" xfId="767"/>
    <cellStyle name="level1a 2 10 3 3 2 2" xfId="768"/>
    <cellStyle name="level1a 2 10 3 4" xfId="769"/>
    <cellStyle name="level1a 2 10 3 4 2" xfId="770"/>
    <cellStyle name="level1a 2 10 4" xfId="771"/>
    <cellStyle name="level1a 2 10 5" xfId="772"/>
    <cellStyle name="level1a 2 10 5 2" xfId="773"/>
    <cellStyle name="level1a 2 10 6" xfId="774"/>
    <cellStyle name="level1a 2 10 6 2" xfId="775"/>
    <cellStyle name="level1a 2 10 6 2 2" xfId="776"/>
    <cellStyle name="level1a 2 10 7" xfId="777"/>
    <cellStyle name="level1a 2 10 7 2" xfId="778"/>
    <cellStyle name="level1a 2 11" xfId="779"/>
    <cellStyle name="level1a 2 11 2" xfId="780"/>
    <cellStyle name="level1a 2 11 2 2" xfId="781"/>
    <cellStyle name="level1a 2 11 2 2 2" xfId="782"/>
    <cellStyle name="level1a 2 11 2 3" xfId="783"/>
    <cellStyle name="level1a 2 11 2 3 2" xfId="784"/>
    <cellStyle name="level1a 2 11 2 3 2 2" xfId="785"/>
    <cellStyle name="level1a 2 11 2 4" xfId="786"/>
    <cellStyle name="level1a 2 11 3" xfId="787"/>
    <cellStyle name="level1a 2 11 3 2" xfId="788"/>
    <cellStyle name="level1a 2 11 3 2 2" xfId="789"/>
    <cellStyle name="level1a 2 11 3 3" xfId="790"/>
    <cellStyle name="level1a 2 11 3 3 2" xfId="791"/>
    <cellStyle name="level1a 2 11 3 3 2 2" xfId="792"/>
    <cellStyle name="level1a 2 11 3 4" xfId="793"/>
    <cellStyle name="level1a 2 11 4" xfId="794"/>
    <cellStyle name="level1a 2 11 4 2" xfId="795"/>
    <cellStyle name="level1a 2 11 5" xfId="796"/>
    <cellStyle name="level1a 2 11 5 2" xfId="797"/>
    <cellStyle name="level1a 2 11 5 2 2" xfId="798"/>
    <cellStyle name="level1a 2 11 6" xfId="799"/>
    <cellStyle name="level1a 2 11 6 2" xfId="800"/>
    <cellStyle name="level1a 2 12" xfId="801"/>
    <cellStyle name="level1a 2 12 2" xfId="802"/>
    <cellStyle name="level1a 2 12 2 2" xfId="803"/>
    <cellStyle name="level1a 2 12 3" xfId="804"/>
    <cellStyle name="level1a 2 12 3 2" xfId="805"/>
    <cellStyle name="level1a 2 12 3 2 2" xfId="806"/>
    <cellStyle name="level1a 2 12 4" xfId="807"/>
    <cellStyle name="level1a 2 13" xfId="808"/>
    <cellStyle name="level1a 2 14" xfId="809"/>
    <cellStyle name="level1a 2 14 2" xfId="810"/>
    <cellStyle name="level1a 2 15" xfId="811"/>
    <cellStyle name="level1a 2 16" xfId="812"/>
    <cellStyle name="level1a 2 17" xfId="813"/>
    <cellStyle name="level1a 2 18" xfId="814"/>
    <cellStyle name="level1a 2 2" xfId="815"/>
    <cellStyle name="level1a 2 2 10" xfId="816"/>
    <cellStyle name="level1a 2 2 10 2" xfId="817"/>
    <cellStyle name="level1a 2 2 10 2 2" xfId="818"/>
    <cellStyle name="level1a 2 2 10 2 2 2" xfId="819"/>
    <cellStyle name="level1a 2 2 10 2 3" xfId="820"/>
    <cellStyle name="level1a 2 2 10 2 3 2" xfId="821"/>
    <cellStyle name="level1a 2 2 10 2 3 2 2" xfId="822"/>
    <cellStyle name="level1a 2 2 10 2 4" xfId="823"/>
    <cellStyle name="level1a 2 2 10 3" xfId="824"/>
    <cellStyle name="level1a 2 2 10 3 2" xfId="825"/>
    <cellStyle name="level1a 2 2 10 3 2 2" xfId="826"/>
    <cellStyle name="level1a 2 2 10 3 3" xfId="827"/>
    <cellStyle name="level1a 2 2 10 3 3 2" xfId="828"/>
    <cellStyle name="level1a 2 2 10 3 3 2 2" xfId="829"/>
    <cellStyle name="level1a 2 2 10 3 4" xfId="830"/>
    <cellStyle name="level1a 2 2 10 4" xfId="831"/>
    <cellStyle name="level1a 2 2 10 4 2" xfId="832"/>
    <cellStyle name="level1a 2 2 10 5" xfId="833"/>
    <cellStyle name="level1a 2 2 10 5 2" xfId="834"/>
    <cellStyle name="level1a 2 2 10 5 2 2" xfId="835"/>
    <cellStyle name="level1a 2 2 10 6" xfId="836"/>
    <cellStyle name="level1a 2 2 10 6 2" xfId="837"/>
    <cellStyle name="level1a 2 2 11" xfId="838"/>
    <cellStyle name="level1a 2 2 11 2" xfId="839"/>
    <cellStyle name="level1a 2 2 11 2 2" xfId="840"/>
    <cellStyle name="level1a 2 2 11 3" xfId="841"/>
    <cellStyle name="level1a 2 2 11 3 2" xfId="842"/>
    <cellStyle name="level1a 2 2 11 3 2 2" xfId="843"/>
    <cellStyle name="level1a 2 2 11 4" xfId="844"/>
    <cellStyle name="level1a 2 2 12" xfId="845"/>
    <cellStyle name="level1a 2 2 12 2" xfId="846"/>
    <cellStyle name="level1a 2 2 2" xfId="847"/>
    <cellStyle name="level1a 2 2 2 10" xfId="848"/>
    <cellStyle name="level1a 2 2 2 10 2" xfId="849"/>
    <cellStyle name="level1a 2 2 2 2" xfId="850"/>
    <cellStyle name="level1a 2 2 2 2 2" xfId="851"/>
    <cellStyle name="level1a 2 2 2 2 2 2" xfId="852"/>
    <cellStyle name="level1a 2 2 2 2 2 2 2" xfId="853"/>
    <cellStyle name="level1a 2 2 2 2 2 2 2 2" xfId="854"/>
    <cellStyle name="level1a 2 2 2 2 2 2 3" xfId="855"/>
    <cellStyle name="level1a 2 2 2 2 2 2 3 2" xfId="856"/>
    <cellStyle name="level1a 2 2 2 2 2 2 3 2 2" xfId="857"/>
    <cellStyle name="level1a 2 2 2 2 2 2 4" xfId="858"/>
    <cellStyle name="level1a 2 2 2 2 2 3" xfId="859"/>
    <cellStyle name="level1a 2 2 2 2 2 3 2" xfId="860"/>
    <cellStyle name="level1a 2 2 2 2 2 3 2 2" xfId="861"/>
    <cellStyle name="level1a 2 2 2 2 2 3 3" xfId="862"/>
    <cellStyle name="level1a 2 2 2 2 2 3 3 2" xfId="863"/>
    <cellStyle name="level1a 2 2 2 2 2 3 3 2 2" xfId="864"/>
    <cellStyle name="level1a 2 2 2 2 2 3 4" xfId="865"/>
    <cellStyle name="level1a 2 2 2 2 2 3 4 2" xfId="866"/>
    <cellStyle name="level1a 2 2 2 2 2 4" xfId="867"/>
    <cellStyle name="level1a 2 2 2 2 2 5" xfId="868"/>
    <cellStyle name="level1a 2 2 2 2 2 5 2" xfId="869"/>
    <cellStyle name="level1a 2 2 2 2 2 6" xfId="870"/>
    <cellStyle name="level1a 2 2 2 2 2 6 2" xfId="871"/>
    <cellStyle name="level1a 2 2 2 2 3" xfId="872"/>
    <cellStyle name="level1a 2 2 2 2 3 2" xfId="873"/>
    <cellStyle name="level1a 2 2 2 2 3 2 2" xfId="874"/>
    <cellStyle name="level1a 2 2 2 2 3 2 2 2" xfId="875"/>
    <cellStyle name="level1a 2 2 2 2 3 2 3" xfId="876"/>
    <cellStyle name="level1a 2 2 2 2 3 2 3 2" xfId="877"/>
    <cellStyle name="level1a 2 2 2 2 3 2 3 2 2" xfId="878"/>
    <cellStyle name="level1a 2 2 2 2 3 2 4" xfId="879"/>
    <cellStyle name="level1a 2 2 2 2 3 3" xfId="880"/>
    <cellStyle name="level1a 2 2 2 2 3 3 2" xfId="881"/>
    <cellStyle name="level1a 2 2 2 2 3 3 2 2" xfId="882"/>
    <cellStyle name="level1a 2 2 2 2 3 3 3" xfId="883"/>
    <cellStyle name="level1a 2 2 2 2 3 3 3 2" xfId="884"/>
    <cellStyle name="level1a 2 2 2 2 3 3 3 2 2" xfId="885"/>
    <cellStyle name="level1a 2 2 2 2 3 3 4" xfId="886"/>
    <cellStyle name="level1a 2 2 2 2 3 3 4 2" xfId="887"/>
    <cellStyle name="level1a 2 2 2 2 3 4" xfId="888"/>
    <cellStyle name="level1a 2 2 2 2 3 5" xfId="889"/>
    <cellStyle name="level1a 2 2 2 2 3 5 2" xfId="890"/>
    <cellStyle name="level1a 2 2 2 2 3 5 2 2" xfId="891"/>
    <cellStyle name="level1a 2 2 2 2 3 6" xfId="892"/>
    <cellStyle name="level1a 2 2 2 2 3 6 2" xfId="893"/>
    <cellStyle name="level1a 2 2 2 2 4" xfId="894"/>
    <cellStyle name="level1a 2 2 2 2 4 2" xfId="895"/>
    <cellStyle name="level1a 2 2 2 2 4 2 2" xfId="896"/>
    <cellStyle name="level1a 2 2 2 2 4 2 2 2" xfId="897"/>
    <cellStyle name="level1a 2 2 2 2 4 2 3" xfId="898"/>
    <cellStyle name="level1a 2 2 2 2 4 2 3 2" xfId="899"/>
    <cellStyle name="level1a 2 2 2 2 4 2 3 2 2" xfId="900"/>
    <cellStyle name="level1a 2 2 2 2 4 2 4" xfId="901"/>
    <cellStyle name="level1a 2 2 2 2 4 3" xfId="902"/>
    <cellStyle name="level1a 2 2 2 2 4 3 2" xfId="903"/>
    <cellStyle name="level1a 2 2 2 2 4 3 2 2" xfId="904"/>
    <cellStyle name="level1a 2 2 2 2 4 3 3" xfId="905"/>
    <cellStyle name="level1a 2 2 2 2 4 3 3 2" xfId="906"/>
    <cellStyle name="level1a 2 2 2 2 4 3 3 2 2" xfId="907"/>
    <cellStyle name="level1a 2 2 2 2 4 3 4" xfId="908"/>
    <cellStyle name="level1a 2 2 2 2 4 3 4 2" xfId="909"/>
    <cellStyle name="level1a 2 2 2 2 4 4" xfId="910"/>
    <cellStyle name="level1a 2 2 2 2 4 5" xfId="911"/>
    <cellStyle name="level1a 2 2 2 2 4 5 2" xfId="912"/>
    <cellStyle name="level1a 2 2 2 2 4 6" xfId="913"/>
    <cellStyle name="level1a 2 2 2 2 4 6 2" xfId="914"/>
    <cellStyle name="level1a 2 2 2 2 4 6 2 2" xfId="915"/>
    <cellStyle name="level1a 2 2 2 2 4 7" xfId="916"/>
    <cellStyle name="level1a 2 2 2 2 4 7 2" xfId="917"/>
    <cellStyle name="level1a 2 2 2 2 5" xfId="918"/>
    <cellStyle name="level1a 2 2 2 2 5 2" xfId="919"/>
    <cellStyle name="level1a 2 2 2 2 5 2 2" xfId="920"/>
    <cellStyle name="level1a 2 2 2 2 5 2 2 2" xfId="921"/>
    <cellStyle name="level1a 2 2 2 2 5 2 3" xfId="922"/>
    <cellStyle name="level1a 2 2 2 2 5 2 3 2" xfId="923"/>
    <cellStyle name="level1a 2 2 2 2 5 2 3 2 2" xfId="924"/>
    <cellStyle name="level1a 2 2 2 2 5 2 4" xfId="925"/>
    <cellStyle name="level1a 2 2 2 2 5 3" xfId="926"/>
    <cellStyle name="level1a 2 2 2 2 5 3 2" xfId="927"/>
    <cellStyle name="level1a 2 2 2 2 5 3 2 2" xfId="928"/>
    <cellStyle name="level1a 2 2 2 2 5 3 3" xfId="929"/>
    <cellStyle name="level1a 2 2 2 2 5 3 3 2" xfId="930"/>
    <cellStyle name="level1a 2 2 2 2 5 3 3 2 2" xfId="931"/>
    <cellStyle name="level1a 2 2 2 2 5 3 4" xfId="932"/>
    <cellStyle name="level1a 2 2 2 2 5 4" xfId="933"/>
    <cellStyle name="level1a 2 2 2 2 5 4 2" xfId="934"/>
    <cellStyle name="level1a 2 2 2 2 5 5" xfId="935"/>
    <cellStyle name="level1a 2 2 2 2 5 5 2" xfId="936"/>
    <cellStyle name="level1a 2 2 2 2 5 5 2 2" xfId="937"/>
    <cellStyle name="level1a 2 2 2 2 5 6" xfId="938"/>
    <cellStyle name="level1a 2 2 2 2 5 6 2" xfId="939"/>
    <cellStyle name="level1a 2 2 2 2 6" xfId="940"/>
    <cellStyle name="level1a 2 2 2 2 6 2" xfId="941"/>
    <cellStyle name="level1a 2 2 2 2 6 2 2" xfId="942"/>
    <cellStyle name="level1a 2 2 2 2 6 2 2 2" xfId="943"/>
    <cellStyle name="level1a 2 2 2 2 6 2 3" xfId="944"/>
    <cellStyle name="level1a 2 2 2 2 6 2 3 2" xfId="945"/>
    <cellStyle name="level1a 2 2 2 2 6 2 3 2 2" xfId="946"/>
    <cellStyle name="level1a 2 2 2 2 6 2 4" xfId="947"/>
    <cellStyle name="level1a 2 2 2 2 6 3" xfId="948"/>
    <cellStyle name="level1a 2 2 2 2 6 3 2" xfId="949"/>
    <cellStyle name="level1a 2 2 2 2 6 3 2 2" xfId="950"/>
    <cellStyle name="level1a 2 2 2 2 6 3 3" xfId="951"/>
    <cellStyle name="level1a 2 2 2 2 6 3 3 2" xfId="952"/>
    <cellStyle name="level1a 2 2 2 2 6 3 3 2 2" xfId="953"/>
    <cellStyle name="level1a 2 2 2 2 6 3 4" xfId="954"/>
    <cellStyle name="level1a 2 2 2 2 6 4" xfId="955"/>
    <cellStyle name="level1a 2 2 2 2 6 4 2" xfId="956"/>
    <cellStyle name="level1a 2 2 2 2 6 5" xfId="957"/>
    <cellStyle name="level1a 2 2 2 2 6 5 2" xfId="958"/>
    <cellStyle name="level1a 2 2 2 2 6 5 2 2" xfId="959"/>
    <cellStyle name="level1a 2 2 2 2 6 6" xfId="960"/>
    <cellStyle name="level1a 2 2 2 2 6 6 2" xfId="961"/>
    <cellStyle name="level1a 2 2 2 2 7" xfId="962"/>
    <cellStyle name="level1a 2 2 2 2 7 2" xfId="963"/>
    <cellStyle name="level1a 2 2 2 2 7 2 2" xfId="964"/>
    <cellStyle name="level1a 2 2 2 2 7 3" xfId="965"/>
    <cellStyle name="level1a 2 2 2 2 7 3 2" xfId="966"/>
    <cellStyle name="level1a 2 2 2 2 7 3 2 2" xfId="967"/>
    <cellStyle name="level1a 2 2 2 2 7 4" xfId="968"/>
    <cellStyle name="level1a 2 2 2 2 8" xfId="969"/>
    <cellStyle name="level1a 2 2 2 2 8 2" xfId="970"/>
    <cellStyle name="level1a 2 2 2 2_STUD aligned by INSTIT" xfId="971"/>
    <cellStyle name="level1a 2 2 2 3" xfId="972"/>
    <cellStyle name="level1a 2 2 2 3 2" xfId="973"/>
    <cellStyle name="level1a 2 2 2 3 2 2" xfId="974"/>
    <cellStyle name="level1a 2 2 2 3 2 2 2" xfId="975"/>
    <cellStyle name="level1a 2 2 2 3 2 2 2 2" xfId="976"/>
    <cellStyle name="level1a 2 2 2 3 2 2 3" xfId="977"/>
    <cellStyle name="level1a 2 2 2 3 2 2 3 2" xfId="978"/>
    <cellStyle name="level1a 2 2 2 3 2 2 3 2 2" xfId="979"/>
    <cellStyle name="level1a 2 2 2 3 2 2 4" xfId="980"/>
    <cellStyle name="level1a 2 2 2 3 2 3" xfId="981"/>
    <cellStyle name="level1a 2 2 2 3 2 3 2" xfId="982"/>
    <cellStyle name="level1a 2 2 2 3 2 3 2 2" xfId="983"/>
    <cellStyle name="level1a 2 2 2 3 2 3 3" xfId="984"/>
    <cellStyle name="level1a 2 2 2 3 2 3 3 2" xfId="985"/>
    <cellStyle name="level1a 2 2 2 3 2 3 3 2 2" xfId="986"/>
    <cellStyle name="level1a 2 2 2 3 2 3 4" xfId="987"/>
    <cellStyle name="level1a 2 2 2 3 2 3 4 2" xfId="988"/>
    <cellStyle name="level1a 2 2 2 3 2 4" xfId="989"/>
    <cellStyle name="level1a 2 2 2 3 2 5" xfId="990"/>
    <cellStyle name="level1a 2 2 2 3 2 5 2" xfId="991"/>
    <cellStyle name="level1a 2 2 2 3 2 5 2 2" xfId="992"/>
    <cellStyle name="level1a 2 2 2 3 2 6" xfId="993"/>
    <cellStyle name="level1a 2 2 2 3 2 6 2" xfId="994"/>
    <cellStyle name="level1a 2 2 2 3 3" xfId="995"/>
    <cellStyle name="level1a 2 2 2 3 3 2" xfId="996"/>
    <cellStyle name="level1a 2 2 2 3 3 2 2" xfId="997"/>
    <cellStyle name="level1a 2 2 2 3 3 2 2 2" xfId="998"/>
    <cellStyle name="level1a 2 2 2 3 3 2 3" xfId="999"/>
    <cellStyle name="level1a 2 2 2 3 3 2 3 2" xfId="1000"/>
    <cellStyle name="level1a 2 2 2 3 3 2 3 2 2" xfId="1001"/>
    <cellStyle name="level1a 2 2 2 3 3 2 4" xfId="1002"/>
    <cellStyle name="level1a 2 2 2 3 3 3" xfId="1003"/>
    <cellStyle name="level1a 2 2 2 3 3 3 2" xfId="1004"/>
    <cellStyle name="level1a 2 2 2 3 3 3 2 2" xfId="1005"/>
    <cellStyle name="level1a 2 2 2 3 3 3 3" xfId="1006"/>
    <cellStyle name="level1a 2 2 2 3 3 3 3 2" xfId="1007"/>
    <cellStyle name="level1a 2 2 2 3 3 3 3 2 2" xfId="1008"/>
    <cellStyle name="level1a 2 2 2 3 3 3 4" xfId="1009"/>
    <cellStyle name="level1a 2 2 2 3 3 4" xfId="1010"/>
    <cellStyle name="level1a 2 2 2 3 3 4 2" xfId="1011"/>
    <cellStyle name="level1a 2 2 2 3 3 5" xfId="1012"/>
    <cellStyle name="level1a 2 2 2 3 3 5 2" xfId="1013"/>
    <cellStyle name="level1a 2 2 2 3 4" xfId="1014"/>
    <cellStyle name="level1a 2 2 2 3 4 2" xfId="1015"/>
    <cellStyle name="level1a 2 2 2 3 4 2 2" xfId="1016"/>
    <cellStyle name="level1a 2 2 2 3 4 2 2 2" xfId="1017"/>
    <cellStyle name="level1a 2 2 2 3 4 2 3" xfId="1018"/>
    <cellStyle name="level1a 2 2 2 3 4 2 3 2" xfId="1019"/>
    <cellStyle name="level1a 2 2 2 3 4 2 3 2 2" xfId="1020"/>
    <cellStyle name="level1a 2 2 2 3 4 2 4" xfId="1021"/>
    <cellStyle name="level1a 2 2 2 3 4 3" xfId="1022"/>
    <cellStyle name="level1a 2 2 2 3 4 3 2" xfId="1023"/>
    <cellStyle name="level1a 2 2 2 3 4 3 2 2" xfId="1024"/>
    <cellStyle name="level1a 2 2 2 3 4 3 3" xfId="1025"/>
    <cellStyle name="level1a 2 2 2 3 4 3 3 2" xfId="1026"/>
    <cellStyle name="level1a 2 2 2 3 4 3 3 2 2" xfId="1027"/>
    <cellStyle name="level1a 2 2 2 3 4 3 4" xfId="1028"/>
    <cellStyle name="level1a 2 2 2 3 4 4" xfId="1029"/>
    <cellStyle name="level1a 2 2 2 3 4 4 2" xfId="1030"/>
    <cellStyle name="level1a 2 2 2 3 4 5" xfId="1031"/>
    <cellStyle name="level1a 2 2 2 3 4 5 2" xfId="1032"/>
    <cellStyle name="level1a 2 2 2 3 4 5 2 2" xfId="1033"/>
    <cellStyle name="level1a 2 2 2 3 4 6" xfId="1034"/>
    <cellStyle name="level1a 2 2 2 3 4 6 2" xfId="1035"/>
    <cellStyle name="level1a 2 2 2 3 5" xfId="1036"/>
    <cellStyle name="level1a 2 2 2 3 5 2" xfId="1037"/>
    <cellStyle name="level1a 2 2 2 3 5 2 2" xfId="1038"/>
    <cellStyle name="level1a 2 2 2 3 5 2 2 2" xfId="1039"/>
    <cellStyle name="level1a 2 2 2 3 5 2 3" xfId="1040"/>
    <cellStyle name="level1a 2 2 2 3 5 2 3 2" xfId="1041"/>
    <cellStyle name="level1a 2 2 2 3 5 2 3 2 2" xfId="1042"/>
    <cellStyle name="level1a 2 2 2 3 5 2 4" xfId="1043"/>
    <cellStyle name="level1a 2 2 2 3 5 3" xfId="1044"/>
    <cellStyle name="level1a 2 2 2 3 5 3 2" xfId="1045"/>
    <cellStyle name="level1a 2 2 2 3 5 3 2 2" xfId="1046"/>
    <cellStyle name="level1a 2 2 2 3 5 3 3" xfId="1047"/>
    <cellStyle name="level1a 2 2 2 3 5 3 3 2" xfId="1048"/>
    <cellStyle name="level1a 2 2 2 3 5 3 3 2 2" xfId="1049"/>
    <cellStyle name="level1a 2 2 2 3 5 3 4" xfId="1050"/>
    <cellStyle name="level1a 2 2 2 3 5 4" xfId="1051"/>
    <cellStyle name="level1a 2 2 2 3 5 4 2" xfId="1052"/>
    <cellStyle name="level1a 2 2 2 3 5 5" xfId="1053"/>
    <cellStyle name="level1a 2 2 2 3 5 5 2" xfId="1054"/>
    <cellStyle name="level1a 2 2 2 3 5 5 2 2" xfId="1055"/>
    <cellStyle name="level1a 2 2 2 3 5 6" xfId="1056"/>
    <cellStyle name="level1a 2 2 2 3 5 6 2" xfId="1057"/>
    <cellStyle name="level1a 2 2 2 3 6" xfId="1058"/>
    <cellStyle name="level1a 2 2 2 3 6 2" xfId="1059"/>
    <cellStyle name="level1a 2 2 2 3 6 2 2" xfId="1060"/>
    <cellStyle name="level1a 2 2 2 3 6 2 2 2" xfId="1061"/>
    <cellStyle name="level1a 2 2 2 3 6 2 3" xfId="1062"/>
    <cellStyle name="level1a 2 2 2 3 6 2 3 2" xfId="1063"/>
    <cellStyle name="level1a 2 2 2 3 6 2 3 2 2" xfId="1064"/>
    <cellStyle name="level1a 2 2 2 3 6 2 4" xfId="1065"/>
    <cellStyle name="level1a 2 2 2 3 6 3" xfId="1066"/>
    <cellStyle name="level1a 2 2 2 3 6 3 2" xfId="1067"/>
    <cellStyle name="level1a 2 2 2 3 6 3 2 2" xfId="1068"/>
    <cellStyle name="level1a 2 2 2 3 6 3 3" xfId="1069"/>
    <cellStyle name="level1a 2 2 2 3 6 3 3 2" xfId="1070"/>
    <cellStyle name="level1a 2 2 2 3 6 3 3 2 2" xfId="1071"/>
    <cellStyle name="level1a 2 2 2 3 6 3 4" xfId="1072"/>
    <cellStyle name="level1a 2 2 2 3 6 4" xfId="1073"/>
    <cellStyle name="level1a 2 2 2 3 6 4 2" xfId="1074"/>
    <cellStyle name="level1a 2 2 2 3 6 5" xfId="1075"/>
    <cellStyle name="level1a 2 2 2 3 6 5 2" xfId="1076"/>
    <cellStyle name="level1a 2 2 2 3 6 5 2 2" xfId="1077"/>
    <cellStyle name="level1a 2 2 2 3 6 6" xfId="1078"/>
    <cellStyle name="level1a 2 2 2 3 6 6 2" xfId="1079"/>
    <cellStyle name="level1a 2 2 2 3 7" xfId="1080"/>
    <cellStyle name="level1a 2 2 2 3 7 2" xfId="1081"/>
    <cellStyle name="level1a 2 2 2 3 7 2 2" xfId="1082"/>
    <cellStyle name="level1a 2 2 2 3 7 3" xfId="1083"/>
    <cellStyle name="level1a 2 2 2 3 7 3 2" xfId="1084"/>
    <cellStyle name="level1a 2 2 2 3 7 3 2 2" xfId="1085"/>
    <cellStyle name="level1a 2 2 2 3 7 4" xfId="1086"/>
    <cellStyle name="level1a 2 2 2 3 8" xfId="1087"/>
    <cellStyle name="level1a 2 2 2 3 8 2" xfId="1088"/>
    <cellStyle name="level1a 2 2 2 3 8 2 2" xfId="1089"/>
    <cellStyle name="level1a 2 2 2 3 8 3" xfId="1090"/>
    <cellStyle name="level1a 2 2 2 3 8 3 2" xfId="1091"/>
    <cellStyle name="level1a 2 2 2 3 8 3 2 2" xfId="1092"/>
    <cellStyle name="level1a 2 2 2 3 8 4" xfId="1093"/>
    <cellStyle name="level1a 2 2 2 3 9" xfId="1094"/>
    <cellStyle name="level1a 2 2 2 3 9 2" xfId="1095"/>
    <cellStyle name="level1a 2 2 2 3_STUD aligned by INSTIT" xfId="1096"/>
    <cellStyle name="level1a 2 2 2 4" xfId="1097"/>
    <cellStyle name="level1a 2 2 2 4 2" xfId="1098"/>
    <cellStyle name="level1a 2 2 2 4 2 2" xfId="1099"/>
    <cellStyle name="level1a 2 2 2 4 2 2 2" xfId="1100"/>
    <cellStyle name="level1a 2 2 2 4 2 3" xfId="1101"/>
    <cellStyle name="level1a 2 2 2 4 2 3 2" xfId="1102"/>
    <cellStyle name="level1a 2 2 2 4 2 3 2 2" xfId="1103"/>
    <cellStyle name="level1a 2 2 2 4 2 4" xfId="1104"/>
    <cellStyle name="level1a 2 2 2 4 3" xfId="1105"/>
    <cellStyle name="level1a 2 2 2 4 3 2" xfId="1106"/>
    <cellStyle name="level1a 2 2 2 4 3 2 2" xfId="1107"/>
    <cellStyle name="level1a 2 2 2 4 3 3" xfId="1108"/>
    <cellStyle name="level1a 2 2 2 4 3 3 2" xfId="1109"/>
    <cellStyle name="level1a 2 2 2 4 3 3 2 2" xfId="1110"/>
    <cellStyle name="level1a 2 2 2 4 3 4" xfId="1111"/>
    <cellStyle name="level1a 2 2 2 4 3 4 2" xfId="1112"/>
    <cellStyle name="level1a 2 2 2 4 4" xfId="1113"/>
    <cellStyle name="level1a 2 2 2 4 5" xfId="1114"/>
    <cellStyle name="level1a 2 2 2 4 5 2" xfId="1115"/>
    <cellStyle name="level1a 2 2 2 4 6" xfId="1116"/>
    <cellStyle name="level1a 2 2 2 4 6 2" xfId="1117"/>
    <cellStyle name="level1a 2 2 2 5" xfId="1118"/>
    <cellStyle name="level1a 2 2 2 5 2" xfId="1119"/>
    <cellStyle name="level1a 2 2 2 5 2 2" xfId="1120"/>
    <cellStyle name="level1a 2 2 2 5 2 2 2" xfId="1121"/>
    <cellStyle name="level1a 2 2 2 5 2 3" xfId="1122"/>
    <cellStyle name="level1a 2 2 2 5 2 3 2" xfId="1123"/>
    <cellStyle name="level1a 2 2 2 5 2 3 2 2" xfId="1124"/>
    <cellStyle name="level1a 2 2 2 5 2 4" xfId="1125"/>
    <cellStyle name="level1a 2 2 2 5 3" xfId="1126"/>
    <cellStyle name="level1a 2 2 2 5 3 2" xfId="1127"/>
    <cellStyle name="level1a 2 2 2 5 3 2 2" xfId="1128"/>
    <cellStyle name="level1a 2 2 2 5 3 3" xfId="1129"/>
    <cellStyle name="level1a 2 2 2 5 3 3 2" xfId="1130"/>
    <cellStyle name="level1a 2 2 2 5 3 3 2 2" xfId="1131"/>
    <cellStyle name="level1a 2 2 2 5 3 4" xfId="1132"/>
    <cellStyle name="level1a 2 2 2 5 3 4 2" xfId="1133"/>
    <cellStyle name="level1a 2 2 2 5 4" xfId="1134"/>
    <cellStyle name="level1a 2 2 2 5 5" xfId="1135"/>
    <cellStyle name="level1a 2 2 2 5 5 2" xfId="1136"/>
    <cellStyle name="level1a 2 2 2 5 6" xfId="1137"/>
    <cellStyle name="level1a 2 2 2 5 6 2" xfId="1138"/>
    <cellStyle name="level1a 2 2 2 5 6 2 2" xfId="1139"/>
    <cellStyle name="level1a 2 2 2 5 7" xfId="1140"/>
    <cellStyle name="level1a 2 2 2 5 7 2" xfId="1141"/>
    <cellStyle name="level1a 2 2 2 6" xfId="1142"/>
    <cellStyle name="level1a 2 2 2 6 2" xfId="1143"/>
    <cellStyle name="level1a 2 2 2 6 2 2" xfId="1144"/>
    <cellStyle name="level1a 2 2 2 6 2 2 2" xfId="1145"/>
    <cellStyle name="level1a 2 2 2 6 2 3" xfId="1146"/>
    <cellStyle name="level1a 2 2 2 6 2 3 2" xfId="1147"/>
    <cellStyle name="level1a 2 2 2 6 2 3 2 2" xfId="1148"/>
    <cellStyle name="level1a 2 2 2 6 2 4" xfId="1149"/>
    <cellStyle name="level1a 2 2 2 6 3" xfId="1150"/>
    <cellStyle name="level1a 2 2 2 6 3 2" xfId="1151"/>
    <cellStyle name="level1a 2 2 2 6 3 2 2" xfId="1152"/>
    <cellStyle name="level1a 2 2 2 6 3 3" xfId="1153"/>
    <cellStyle name="level1a 2 2 2 6 3 3 2" xfId="1154"/>
    <cellStyle name="level1a 2 2 2 6 3 3 2 2" xfId="1155"/>
    <cellStyle name="level1a 2 2 2 6 3 4" xfId="1156"/>
    <cellStyle name="level1a 2 2 2 6 3 4 2" xfId="1157"/>
    <cellStyle name="level1a 2 2 2 6 4" xfId="1158"/>
    <cellStyle name="level1a 2 2 2 6 5" xfId="1159"/>
    <cellStyle name="level1a 2 2 2 6 5 2" xfId="1160"/>
    <cellStyle name="level1a 2 2 2 6 5 2 2" xfId="1161"/>
    <cellStyle name="level1a 2 2 2 6 6" xfId="1162"/>
    <cellStyle name="level1a 2 2 2 6 6 2" xfId="1163"/>
    <cellStyle name="level1a 2 2 2 7" xfId="1164"/>
    <cellStyle name="level1a 2 2 2 7 2" xfId="1165"/>
    <cellStyle name="level1a 2 2 2 7 2 2" xfId="1166"/>
    <cellStyle name="level1a 2 2 2 7 2 2 2" xfId="1167"/>
    <cellStyle name="level1a 2 2 2 7 2 3" xfId="1168"/>
    <cellStyle name="level1a 2 2 2 7 2 3 2" xfId="1169"/>
    <cellStyle name="level1a 2 2 2 7 2 3 2 2" xfId="1170"/>
    <cellStyle name="level1a 2 2 2 7 2 4" xfId="1171"/>
    <cellStyle name="level1a 2 2 2 7 3" xfId="1172"/>
    <cellStyle name="level1a 2 2 2 7 3 2" xfId="1173"/>
    <cellStyle name="level1a 2 2 2 7 3 2 2" xfId="1174"/>
    <cellStyle name="level1a 2 2 2 7 3 3" xfId="1175"/>
    <cellStyle name="level1a 2 2 2 7 3 3 2" xfId="1176"/>
    <cellStyle name="level1a 2 2 2 7 3 3 2 2" xfId="1177"/>
    <cellStyle name="level1a 2 2 2 7 3 4" xfId="1178"/>
    <cellStyle name="level1a 2 2 2 7 3 4 2" xfId="1179"/>
    <cellStyle name="level1a 2 2 2 7 4" xfId="1180"/>
    <cellStyle name="level1a 2 2 2 7 5" xfId="1181"/>
    <cellStyle name="level1a 2 2 2 7 5 2" xfId="1182"/>
    <cellStyle name="level1a 2 2 2 7 6" xfId="1183"/>
    <cellStyle name="level1a 2 2 2 7 6 2" xfId="1184"/>
    <cellStyle name="level1a 2 2 2 7 6 2 2" xfId="1185"/>
    <cellStyle name="level1a 2 2 2 7 7" xfId="1186"/>
    <cellStyle name="level1a 2 2 2 7 7 2" xfId="1187"/>
    <cellStyle name="level1a 2 2 2 8" xfId="1188"/>
    <cellStyle name="level1a 2 2 2 8 2" xfId="1189"/>
    <cellStyle name="level1a 2 2 2 8 2 2" xfId="1190"/>
    <cellStyle name="level1a 2 2 2 8 2 2 2" xfId="1191"/>
    <cellStyle name="level1a 2 2 2 8 2 3" xfId="1192"/>
    <cellStyle name="level1a 2 2 2 8 2 3 2" xfId="1193"/>
    <cellStyle name="level1a 2 2 2 8 2 3 2 2" xfId="1194"/>
    <cellStyle name="level1a 2 2 2 8 2 4" xfId="1195"/>
    <cellStyle name="level1a 2 2 2 8 3" xfId="1196"/>
    <cellStyle name="level1a 2 2 2 8 3 2" xfId="1197"/>
    <cellStyle name="level1a 2 2 2 8 3 2 2" xfId="1198"/>
    <cellStyle name="level1a 2 2 2 8 3 3" xfId="1199"/>
    <cellStyle name="level1a 2 2 2 8 3 3 2" xfId="1200"/>
    <cellStyle name="level1a 2 2 2 8 3 3 2 2" xfId="1201"/>
    <cellStyle name="level1a 2 2 2 8 3 4" xfId="1202"/>
    <cellStyle name="level1a 2 2 2 8 4" xfId="1203"/>
    <cellStyle name="level1a 2 2 2 8 4 2" xfId="1204"/>
    <cellStyle name="level1a 2 2 2 8 5" xfId="1205"/>
    <cellStyle name="level1a 2 2 2 8 5 2" xfId="1206"/>
    <cellStyle name="level1a 2 2 2 8 5 2 2" xfId="1207"/>
    <cellStyle name="level1a 2 2 2 8 6" xfId="1208"/>
    <cellStyle name="level1a 2 2 2 8 6 2" xfId="1209"/>
    <cellStyle name="level1a 2 2 2 9" xfId="1210"/>
    <cellStyle name="level1a 2 2 2 9 2" xfId="1211"/>
    <cellStyle name="level1a 2 2 2 9 2 2" xfId="1212"/>
    <cellStyle name="level1a 2 2 2 9 3" xfId="1213"/>
    <cellStyle name="level1a 2 2 2 9 3 2" xfId="1214"/>
    <cellStyle name="level1a 2 2 2 9 3 2 2" xfId="1215"/>
    <cellStyle name="level1a 2 2 2 9 4" xfId="1216"/>
    <cellStyle name="level1a 2 2 2_STUD aligned by INSTIT" xfId="1217"/>
    <cellStyle name="level1a 2 2 3" xfId="1218"/>
    <cellStyle name="level1a 2 2 3 10" xfId="1219"/>
    <cellStyle name="level1a 2 2 3 10 2" xfId="1220"/>
    <cellStyle name="level1a 2 2 3 2" xfId="1221"/>
    <cellStyle name="level1a 2 2 3 2 2" xfId="1222"/>
    <cellStyle name="level1a 2 2 3 2 2 2" xfId="1223"/>
    <cellStyle name="level1a 2 2 3 2 2 2 2" xfId="1224"/>
    <cellStyle name="level1a 2 2 3 2 2 2 2 2" xfId="1225"/>
    <cellStyle name="level1a 2 2 3 2 2 2 3" xfId="1226"/>
    <cellStyle name="level1a 2 2 3 2 2 2 3 2" xfId="1227"/>
    <cellStyle name="level1a 2 2 3 2 2 2 3 2 2" xfId="1228"/>
    <cellStyle name="level1a 2 2 3 2 2 2 4" xfId="1229"/>
    <cellStyle name="level1a 2 2 3 2 2 3" xfId="1230"/>
    <cellStyle name="level1a 2 2 3 2 2 3 2" xfId="1231"/>
    <cellStyle name="level1a 2 2 3 2 2 3 2 2" xfId="1232"/>
    <cellStyle name="level1a 2 2 3 2 2 3 3" xfId="1233"/>
    <cellStyle name="level1a 2 2 3 2 2 3 3 2" xfId="1234"/>
    <cellStyle name="level1a 2 2 3 2 2 3 3 2 2" xfId="1235"/>
    <cellStyle name="level1a 2 2 3 2 2 3 4" xfId="1236"/>
    <cellStyle name="level1a 2 2 3 2 2 3 4 2" xfId="1237"/>
    <cellStyle name="level1a 2 2 3 2 2 4" xfId="1238"/>
    <cellStyle name="level1a 2 2 3 2 2 5" xfId="1239"/>
    <cellStyle name="level1a 2 2 3 2 2 5 2" xfId="1240"/>
    <cellStyle name="level1a 2 2 3 2 2 6" xfId="1241"/>
    <cellStyle name="level1a 2 2 3 2 2 6 2" xfId="1242"/>
    <cellStyle name="level1a 2 2 3 2 3" xfId="1243"/>
    <cellStyle name="level1a 2 2 3 2 3 2" xfId="1244"/>
    <cellStyle name="level1a 2 2 3 2 3 2 2" xfId="1245"/>
    <cellStyle name="level1a 2 2 3 2 3 2 2 2" xfId="1246"/>
    <cellStyle name="level1a 2 2 3 2 3 2 3" xfId="1247"/>
    <cellStyle name="level1a 2 2 3 2 3 2 3 2" xfId="1248"/>
    <cellStyle name="level1a 2 2 3 2 3 2 3 2 2" xfId="1249"/>
    <cellStyle name="level1a 2 2 3 2 3 2 4" xfId="1250"/>
    <cellStyle name="level1a 2 2 3 2 3 3" xfId="1251"/>
    <cellStyle name="level1a 2 2 3 2 3 3 2" xfId="1252"/>
    <cellStyle name="level1a 2 2 3 2 3 3 2 2" xfId="1253"/>
    <cellStyle name="level1a 2 2 3 2 3 3 3" xfId="1254"/>
    <cellStyle name="level1a 2 2 3 2 3 3 3 2" xfId="1255"/>
    <cellStyle name="level1a 2 2 3 2 3 3 3 2 2" xfId="1256"/>
    <cellStyle name="level1a 2 2 3 2 3 3 4" xfId="1257"/>
    <cellStyle name="level1a 2 2 3 2 3 3 4 2" xfId="1258"/>
    <cellStyle name="level1a 2 2 3 2 3 4" xfId="1259"/>
    <cellStyle name="level1a 2 2 3 2 3 5" xfId="1260"/>
    <cellStyle name="level1a 2 2 3 2 3 5 2" xfId="1261"/>
    <cellStyle name="level1a 2 2 3 2 3 5 2 2" xfId="1262"/>
    <cellStyle name="level1a 2 2 3 2 3 6" xfId="1263"/>
    <cellStyle name="level1a 2 2 3 2 3 6 2" xfId="1264"/>
    <cellStyle name="level1a 2 2 3 2 4" xfId="1265"/>
    <cellStyle name="level1a 2 2 3 2 4 2" xfId="1266"/>
    <cellStyle name="level1a 2 2 3 2 4 2 2" xfId="1267"/>
    <cellStyle name="level1a 2 2 3 2 4 2 2 2" xfId="1268"/>
    <cellStyle name="level1a 2 2 3 2 4 2 3" xfId="1269"/>
    <cellStyle name="level1a 2 2 3 2 4 2 3 2" xfId="1270"/>
    <cellStyle name="level1a 2 2 3 2 4 2 3 2 2" xfId="1271"/>
    <cellStyle name="level1a 2 2 3 2 4 2 4" xfId="1272"/>
    <cellStyle name="level1a 2 2 3 2 4 3" xfId="1273"/>
    <cellStyle name="level1a 2 2 3 2 4 3 2" xfId="1274"/>
    <cellStyle name="level1a 2 2 3 2 4 3 2 2" xfId="1275"/>
    <cellStyle name="level1a 2 2 3 2 4 3 3" xfId="1276"/>
    <cellStyle name="level1a 2 2 3 2 4 3 3 2" xfId="1277"/>
    <cellStyle name="level1a 2 2 3 2 4 3 3 2 2" xfId="1278"/>
    <cellStyle name="level1a 2 2 3 2 4 3 4" xfId="1279"/>
    <cellStyle name="level1a 2 2 3 2 4 3 4 2" xfId="1280"/>
    <cellStyle name="level1a 2 2 3 2 4 4" xfId="1281"/>
    <cellStyle name="level1a 2 2 3 2 4 5" xfId="1282"/>
    <cellStyle name="level1a 2 2 3 2 4 5 2" xfId="1283"/>
    <cellStyle name="level1a 2 2 3 2 4 6" xfId="1284"/>
    <cellStyle name="level1a 2 2 3 2 4 6 2" xfId="1285"/>
    <cellStyle name="level1a 2 2 3 2 4 6 2 2" xfId="1286"/>
    <cellStyle name="level1a 2 2 3 2 4 7" xfId="1287"/>
    <cellStyle name="level1a 2 2 3 2 4 7 2" xfId="1288"/>
    <cellStyle name="level1a 2 2 3 2 5" xfId="1289"/>
    <cellStyle name="level1a 2 2 3 2 5 2" xfId="1290"/>
    <cellStyle name="level1a 2 2 3 2 5 2 2" xfId="1291"/>
    <cellStyle name="level1a 2 2 3 2 5 2 2 2" xfId="1292"/>
    <cellStyle name="level1a 2 2 3 2 5 2 3" xfId="1293"/>
    <cellStyle name="level1a 2 2 3 2 5 2 3 2" xfId="1294"/>
    <cellStyle name="level1a 2 2 3 2 5 2 3 2 2" xfId="1295"/>
    <cellStyle name="level1a 2 2 3 2 5 2 4" xfId="1296"/>
    <cellStyle name="level1a 2 2 3 2 5 3" xfId="1297"/>
    <cellStyle name="level1a 2 2 3 2 5 3 2" xfId="1298"/>
    <cellStyle name="level1a 2 2 3 2 5 3 2 2" xfId="1299"/>
    <cellStyle name="level1a 2 2 3 2 5 3 3" xfId="1300"/>
    <cellStyle name="level1a 2 2 3 2 5 3 3 2" xfId="1301"/>
    <cellStyle name="level1a 2 2 3 2 5 3 3 2 2" xfId="1302"/>
    <cellStyle name="level1a 2 2 3 2 5 3 4" xfId="1303"/>
    <cellStyle name="level1a 2 2 3 2 5 4" xfId="1304"/>
    <cellStyle name="level1a 2 2 3 2 5 4 2" xfId="1305"/>
    <cellStyle name="level1a 2 2 3 2 5 5" xfId="1306"/>
    <cellStyle name="level1a 2 2 3 2 5 5 2" xfId="1307"/>
    <cellStyle name="level1a 2 2 3 2 5 5 2 2" xfId="1308"/>
    <cellStyle name="level1a 2 2 3 2 5 6" xfId="1309"/>
    <cellStyle name="level1a 2 2 3 2 5 6 2" xfId="1310"/>
    <cellStyle name="level1a 2 2 3 2 6" xfId="1311"/>
    <cellStyle name="level1a 2 2 3 2 6 2" xfId="1312"/>
    <cellStyle name="level1a 2 2 3 2 6 2 2" xfId="1313"/>
    <cellStyle name="level1a 2 2 3 2 6 2 2 2" xfId="1314"/>
    <cellStyle name="level1a 2 2 3 2 6 2 3" xfId="1315"/>
    <cellStyle name="level1a 2 2 3 2 6 2 3 2" xfId="1316"/>
    <cellStyle name="level1a 2 2 3 2 6 2 3 2 2" xfId="1317"/>
    <cellStyle name="level1a 2 2 3 2 6 2 4" xfId="1318"/>
    <cellStyle name="level1a 2 2 3 2 6 3" xfId="1319"/>
    <cellStyle name="level1a 2 2 3 2 6 3 2" xfId="1320"/>
    <cellStyle name="level1a 2 2 3 2 6 3 2 2" xfId="1321"/>
    <cellStyle name="level1a 2 2 3 2 6 3 3" xfId="1322"/>
    <cellStyle name="level1a 2 2 3 2 6 3 3 2" xfId="1323"/>
    <cellStyle name="level1a 2 2 3 2 6 3 3 2 2" xfId="1324"/>
    <cellStyle name="level1a 2 2 3 2 6 3 4" xfId="1325"/>
    <cellStyle name="level1a 2 2 3 2 6 4" xfId="1326"/>
    <cellStyle name="level1a 2 2 3 2 6 4 2" xfId="1327"/>
    <cellStyle name="level1a 2 2 3 2 6 5" xfId="1328"/>
    <cellStyle name="level1a 2 2 3 2 6 5 2" xfId="1329"/>
    <cellStyle name="level1a 2 2 3 2 6 5 2 2" xfId="1330"/>
    <cellStyle name="level1a 2 2 3 2 6 6" xfId="1331"/>
    <cellStyle name="level1a 2 2 3 2 6 6 2" xfId="1332"/>
    <cellStyle name="level1a 2 2 3 2 7" xfId="1333"/>
    <cellStyle name="level1a 2 2 3 2 7 2" xfId="1334"/>
    <cellStyle name="level1a 2 2 3 2 7 2 2" xfId="1335"/>
    <cellStyle name="level1a 2 2 3 2 7 3" xfId="1336"/>
    <cellStyle name="level1a 2 2 3 2 7 3 2" xfId="1337"/>
    <cellStyle name="level1a 2 2 3 2 7 3 2 2" xfId="1338"/>
    <cellStyle name="level1a 2 2 3 2 7 4" xfId="1339"/>
    <cellStyle name="level1a 2 2 3 2 8" xfId="1340"/>
    <cellStyle name="level1a 2 2 3 2 8 2" xfId="1341"/>
    <cellStyle name="level1a 2 2 3 2_STUD aligned by INSTIT" xfId="1342"/>
    <cellStyle name="level1a 2 2 3 3" xfId="1343"/>
    <cellStyle name="level1a 2 2 3 3 2" xfId="1344"/>
    <cellStyle name="level1a 2 2 3 3 2 2" xfId="1345"/>
    <cellStyle name="level1a 2 2 3 3 2 2 2" xfId="1346"/>
    <cellStyle name="level1a 2 2 3 3 2 2 2 2" xfId="1347"/>
    <cellStyle name="level1a 2 2 3 3 2 2 3" xfId="1348"/>
    <cellStyle name="level1a 2 2 3 3 2 2 3 2" xfId="1349"/>
    <cellStyle name="level1a 2 2 3 3 2 2 3 2 2" xfId="1350"/>
    <cellStyle name="level1a 2 2 3 3 2 2 4" xfId="1351"/>
    <cellStyle name="level1a 2 2 3 3 2 3" xfId="1352"/>
    <cellStyle name="level1a 2 2 3 3 2 3 2" xfId="1353"/>
    <cellStyle name="level1a 2 2 3 3 2 3 2 2" xfId="1354"/>
    <cellStyle name="level1a 2 2 3 3 2 3 3" xfId="1355"/>
    <cellStyle name="level1a 2 2 3 3 2 3 3 2" xfId="1356"/>
    <cellStyle name="level1a 2 2 3 3 2 3 3 2 2" xfId="1357"/>
    <cellStyle name="level1a 2 2 3 3 2 3 4" xfId="1358"/>
    <cellStyle name="level1a 2 2 3 3 2 3 4 2" xfId="1359"/>
    <cellStyle name="level1a 2 2 3 3 2 4" xfId="1360"/>
    <cellStyle name="level1a 2 2 3 3 2 5" xfId="1361"/>
    <cellStyle name="level1a 2 2 3 3 2 5 2" xfId="1362"/>
    <cellStyle name="level1a 2 2 3 3 2 5 2 2" xfId="1363"/>
    <cellStyle name="level1a 2 2 3 3 2 6" xfId="1364"/>
    <cellStyle name="level1a 2 2 3 3 2 6 2" xfId="1365"/>
    <cellStyle name="level1a 2 2 3 3 3" xfId="1366"/>
    <cellStyle name="level1a 2 2 3 3 3 2" xfId="1367"/>
    <cellStyle name="level1a 2 2 3 3 3 2 2" xfId="1368"/>
    <cellStyle name="level1a 2 2 3 3 3 2 2 2" xfId="1369"/>
    <cellStyle name="level1a 2 2 3 3 3 2 3" xfId="1370"/>
    <cellStyle name="level1a 2 2 3 3 3 2 3 2" xfId="1371"/>
    <cellStyle name="level1a 2 2 3 3 3 2 3 2 2" xfId="1372"/>
    <cellStyle name="level1a 2 2 3 3 3 2 4" xfId="1373"/>
    <cellStyle name="level1a 2 2 3 3 3 3" xfId="1374"/>
    <cellStyle name="level1a 2 2 3 3 3 3 2" xfId="1375"/>
    <cellStyle name="level1a 2 2 3 3 3 3 2 2" xfId="1376"/>
    <cellStyle name="level1a 2 2 3 3 3 3 3" xfId="1377"/>
    <cellStyle name="level1a 2 2 3 3 3 3 3 2" xfId="1378"/>
    <cellStyle name="level1a 2 2 3 3 3 3 3 2 2" xfId="1379"/>
    <cellStyle name="level1a 2 2 3 3 3 3 4" xfId="1380"/>
    <cellStyle name="level1a 2 2 3 3 3 4" xfId="1381"/>
    <cellStyle name="level1a 2 2 3 3 3 4 2" xfId="1382"/>
    <cellStyle name="level1a 2 2 3 3 3 5" xfId="1383"/>
    <cellStyle name="level1a 2 2 3 3 3 5 2" xfId="1384"/>
    <cellStyle name="level1a 2 2 3 3 4" xfId="1385"/>
    <cellStyle name="level1a 2 2 3 3 4 2" xfId="1386"/>
    <cellStyle name="level1a 2 2 3 3 4 2 2" xfId="1387"/>
    <cellStyle name="level1a 2 2 3 3 4 2 2 2" xfId="1388"/>
    <cellStyle name="level1a 2 2 3 3 4 2 3" xfId="1389"/>
    <cellStyle name="level1a 2 2 3 3 4 2 3 2" xfId="1390"/>
    <cellStyle name="level1a 2 2 3 3 4 2 3 2 2" xfId="1391"/>
    <cellStyle name="level1a 2 2 3 3 4 2 4" xfId="1392"/>
    <cellStyle name="level1a 2 2 3 3 4 3" xfId="1393"/>
    <cellStyle name="level1a 2 2 3 3 4 3 2" xfId="1394"/>
    <cellStyle name="level1a 2 2 3 3 4 3 2 2" xfId="1395"/>
    <cellStyle name="level1a 2 2 3 3 4 3 3" xfId="1396"/>
    <cellStyle name="level1a 2 2 3 3 4 3 3 2" xfId="1397"/>
    <cellStyle name="level1a 2 2 3 3 4 3 3 2 2" xfId="1398"/>
    <cellStyle name="level1a 2 2 3 3 4 3 4" xfId="1399"/>
    <cellStyle name="level1a 2 2 3 3 4 4" xfId="1400"/>
    <cellStyle name="level1a 2 2 3 3 4 4 2" xfId="1401"/>
    <cellStyle name="level1a 2 2 3 3 4 5" xfId="1402"/>
    <cellStyle name="level1a 2 2 3 3 4 5 2" xfId="1403"/>
    <cellStyle name="level1a 2 2 3 3 4 5 2 2" xfId="1404"/>
    <cellStyle name="level1a 2 2 3 3 4 6" xfId="1405"/>
    <cellStyle name="level1a 2 2 3 3 4 6 2" xfId="1406"/>
    <cellStyle name="level1a 2 2 3 3 5" xfId="1407"/>
    <cellStyle name="level1a 2 2 3 3 5 2" xfId="1408"/>
    <cellStyle name="level1a 2 2 3 3 5 2 2" xfId="1409"/>
    <cellStyle name="level1a 2 2 3 3 5 2 2 2" xfId="1410"/>
    <cellStyle name="level1a 2 2 3 3 5 2 3" xfId="1411"/>
    <cellStyle name="level1a 2 2 3 3 5 2 3 2" xfId="1412"/>
    <cellStyle name="level1a 2 2 3 3 5 2 3 2 2" xfId="1413"/>
    <cellStyle name="level1a 2 2 3 3 5 2 4" xfId="1414"/>
    <cellStyle name="level1a 2 2 3 3 5 3" xfId="1415"/>
    <cellStyle name="level1a 2 2 3 3 5 3 2" xfId="1416"/>
    <cellStyle name="level1a 2 2 3 3 5 3 2 2" xfId="1417"/>
    <cellStyle name="level1a 2 2 3 3 5 3 3" xfId="1418"/>
    <cellStyle name="level1a 2 2 3 3 5 3 3 2" xfId="1419"/>
    <cellStyle name="level1a 2 2 3 3 5 3 3 2 2" xfId="1420"/>
    <cellStyle name="level1a 2 2 3 3 5 3 4" xfId="1421"/>
    <cellStyle name="level1a 2 2 3 3 5 4" xfId="1422"/>
    <cellStyle name="level1a 2 2 3 3 5 4 2" xfId="1423"/>
    <cellStyle name="level1a 2 2 3 3 5 5" xfId="1424"/>
    <cellStyle name="level1a 2 2 3 3 5 5 2" xfId="1425"/>
    <cellStyle name="level1a 2 2 3 3 5 5 2 2" xfId="1426"/>
    <cellStyle name="level1a 2 2 3 3 5 6" xfId="1427"/>
    <cellStyle name="level1a 2 2 3 3 5 6 2" xfId="1428"/>
    <cellStyle name="level1a 2 2 3 3 6" xfId="1429"/>
    <cellStyle name="level1a 2 2 3 3 6 2" xfId="1430"/>
    <cellStyle name="level1a 2 2 3 3 6 2 2" xfId="1431"/>
    <cellStyle name="level1a 2 2 3 3 6 2 2 2" xfId="1432"/>
    <cellStyle name="level1a 2 2 3 3 6 2 3" xfId="1433"/>
    <cellStyle name="level1a 2 2 3 3 6 2 3 2" xfId="1434"/>
    <cellStyle name="level1a 2 2 3 3 6 2 3 2 2" xfId="1435"/>
    <cellStyle name="level1a 2 2 3 3 6 2 4" xfId="1436"/>
    <cellStyle name="level1a 2 2 3 3 6 3" xfId="1437"/>
    <cellStyle name="level1a 2 2 3 3 6 3 2" xfId="1438"/>
    <cellStyle name="level1a 2 2 3 3 6 3 2 2" xfId="1439"/>
    <cellStyle name="level1a 2 2 3 3 6 3 3" xfId="1440"/>
    <cellStyle name="level1a 2 2 3 3 6 3 3 2" xfId="1441"/>
    <cellStyle name="level1a 2 2 3 3 6 3 3 2 2" xfId="1442"/>
    <cellStyle name="level1a 2 2 3 3 6 3 4" xfId="1443"/>
    <cellStyle name="level1a 2 2 3 3 6 4" xfId="1444"/>
    <cellStyle name="level1a 2 2 3 3 6 4 2" xfId="1445"/>
    <cellStyle name="level1a 2 2 3 3 6 5" xfId="1446"/>
    <cellStyle name="level1a 2 2 3 3 6 5 2" xfId="1447"/>
    <cellStyle name="level1a 2 2 3 3 6 5 2 2" xfId="1448"/>
    <cellStyle name="level1a 2 2 3 3 6 6" xfId="1449"/>
    <cellStyle name="level1a 2 2 3 3 6 6 2" xfId="1450"/>
    <cellStyle name="level1a 2 2 3 3 7" xfId="1451"/>
    <cellStyle name="level1a 2 2 3 3 7 2" xfId="1452"/>
    <cellStyle name="level1a 2 2 3 3 7 2 2" xfId="1453"/>
    <cellStyle name="level1a 2 2 3 3 7 3" xfId="1454"/>
    <cellStyle name="level1a 2 2 3 3 7 3 2" xfId="1455"/>
    <cellStyle name="level1a 2 2 3 3 7 3 2 2" xfId="1456"/>
    <cellStyle name="level1a 2 2 3 3 7 4" xfId="1457"/>
    <cellStyle name="level1a 2 2 3 3 8" xfId="1458"/>
    <cellStyle name="level1a 2 2 3 3 8 2" xfId="1459"/>
    <cellStyle name="level1a 2 2 3 3 8 2 2" xfId="1460"/>
    <cellStyle name="level1a 2 2 3 3 8 3" xfId="1461"/>
    <cellStyle name="level1a 2 2 3 3 8 3 2" xfId="1462"/>
    <cellStyle name="level1a 2 2 3 3 8 3 2 2" xfId="1463"/>
    <cellStyle name="level1a 2 2 3 3 8 4" xfId="1464"/>
    <cellStyle name="level1a 2 2 3 3 9" xfId="1465"/>
    <cellStyle name="level1a 2 2 3 3 9 2" xfId="1466"/>
    <cellStyle name="level1a 2 2 3 3_STUD aligned by INSTIT" xfId="1467"/>
    <cellStyle name="level1a 2 2 3 4" xfId="1468"/>
    <cellStyle name="level1a 2 2 3 4 2" xfId="1469"/>
    <cellStyle name="level1a 2 2 3 4 2 2" xfId="1470"/>
    <cellStyle name="level1a 2 2 3 4 2 2 2" xfId="1471"/>
    <cellStyle name="level1a 2 2 3 4 2 3" xfId="1472"/>
    <cellStyle name="level1a 2 2 3 4 2 3 2" xfId="1473"/>
    <cellStyle name="level1a 2 2 3 4 2 3 2 2" xfId="1474"/>
    <cellStyle name="level1a 2 2 3 4 2 4" xfId="1475"/>
    <cellStyle name="level1a 2 2 3 4 3" xfId="1476"/>
    <cellStyle name="level1a 2 2 3 4 3 2" xfId="1477"/>
    <cellStyle name="level1a 2 2 3 4 3 2 2" xfId="1478"/>
    <cellStyle name="level1a 2 2 3 4 3 3" xfId="1479"/>
    <cellStyle name="level1a 2 2 3 4 3 3 2" xfId="1480"/>
    <cellStyle name="level1a 2 2 3 4 3 3 2 2" xfId="1481"/>
    <cellStyle name="level1a 2 2 3 4 3 4" xfId="1482"/>
    <cellStyle name="level1a 2 2 3 4 3 4 2" xfId="1483"/>
    <cellStyle name="level1a 2 2 3 4 4" xfId="1484"/>
    <cellStyle name="level1a 2 2 3 4 5" xfId="1485"/>
    <cellStyle name="level1a 2 2 3 4 5 2" xfId="1486"/>
    <cellStyle name="level1a 2 2 3 4 6" xfId="1487"/>
    <cellStyle name="level1a 2 2 3 4 6 2" xfId="1488"/>
    <cellStyle name="level1a 2 2 3 5" xfId="1489"/>
    <cellStyle name="level1a 2 2 3 5 2" xfId="1490"/>
    <cellStyle name="level1a 2 2 3 5 2 2" xfId="1491"/>
    <cellStyle name="level1a 2 2 3 5 2 2 2" xfId="1492"/>
    <cellStyle name="level1a 2 2 3 5 2 3" xfId="1493"/>
    <cellStyle name="level1a 2 2 3 5 2 3 2" xfId="1494"/>
    <cellStyle name="level1a 2 2 3 5 2 3 2 2" xfId="1495"/>
    <cellStyle name="level1a 2 2 3 5 2 4" xfId="1496"/>
    <cellStyle name="level1a 2 2 3 5 3" xfId="1497"/>
    <cellStyle name="level1a 2 2 3 5 3 2" xfId="1498"/>
    <cellStyle name="level1a 2 2 3 5 3 2 2" xfId="1499"/>
    <cellStyle name="level1a 2 2 3 5 3 3" xfId="1500"/>
    <cellStyle name="level1a 2 2 3 5 3 3 2" xfId="1501"/>
    <cellStyle name="level1a 2 2 3 5 3 3 2 2" xfId="1502"/>
    <cellStyle name="level1a 2 2 3 5 3 4" xfId="1503"/>
    <cellStyle name="level1a 2 2 3 5 3 4 2" xfId="1504"/>
    <cellStyle name="level1a 2 2 3 5 4" xfId="1505"/>
    <cellStyle name="level1a 2 2 3 5 5" xfId="1506"/>
    <cellStyle name="level1a 2 2 3 5 5 2" xfId="1507"/>
    <cellStyle name="level1a 2 2 3 5 6" xfId="1508"/>
    <cellStyle name="level1a 2 2 3 5 6 2" xfId="1509"/>
    <cellStyle name="level1a 2 2 3 5 6 2 2" xfId="1510"/>
    <cellStyle name="level1a 2 2 3 5 7" xfId="1511"/>
    <cellStyle name="level1a 2 2 3 5 7 2" xfId="1512"/>
    <cellStyle name="level1a 2 2 3 6" xfId="1513"/>
    <cellStyle name="level1a 2 2 3 6 2" xfId="1514"/>
    <cellStyle name="level1a 2 2 3 6 2 2" xfId="1515"/>
    <cellStyle name="level1a 2 2 3 6 2 2 2" xfId="1516"/>
    <cellStyle name="level1a 2 2 3 6 2 3" xfId="1517"/>
    <cellStyle name="level1a 2 2 3 6 2 3 2" xfId="1518"/>
    <cellStyle name="level1a 2 2 3 6 2 3 2 2" xfId="1519"/>
    <cellStyle name="level1a 2 2 3 6 2 4" xfId="1520"/>
    <cellStyle name="level1a 2 2 3 6 3" xfId="1521"/>
    <cellStyle name="level1a 2 2 3 6 3 2" xfId="1522"/>
    <cellStyle name="level1a 2 2 3 6 3 2 2" xfId="1523"/>
    <cellStyle name="level1a 2 2 3 6 3 3" xfId="1524"/>
    <cellStyle name="level1a 2 2 3 6 3 3 2" xfId="1525"/>
    <cellStyle name="level1a 2 2 3 6 3 3 2 2" xfId="1526"/>
    <cellStyle name="level1a 2 2 3 6 3 4" xfId="1527"/>
    <cellStyle name="level1a 2 2 3 6 3 4 2" xfId="1528"/>
    <cellStyle name="level1a 2 2 3 6 4" xfId="1529"/>
    <cellStyle name="level1a 2 2 3 6 5" xfId="1530"/>
    <cellStyle name="level1a 2 2 3 6 5 2" xfId="1531"/>
    <cellStyle name="level1a 2 2 3 6 5 2 2" xfId="1532"/>
    <cellStyle name="level1a 2 2 3 6 6" xfId="1533"/>
    <cellStyle name="level1a 2 2 3 6 6 2" xfId="1534"/>
    <cellStyle name="level1a 2 2 3 7" xfId="1535"/>
    <cellStyle name="level1a 2 2 3 7 2" xfId="1536"/>
    <cellStyle name="level1a 2 2 3 7 2 2" xfId="1537"/>
    <cellStyle name="level1a 2 2 3 7 2 2 2" xfId="1538"/>
    <cellStyle name="level1a 2 2 3 7 2 3" xfId="1539"/>
    <cellStyle name="level1a 2 2 3 7 2 3 2" xfId="1540"/>
    <cellStyle name="level1a 2 2 3 7 2 3 2 2" xfId="1541"/>
    <cellStyle name="level1a 2 2 3 7 2 4" xfId="1542"/>
    <cellStyle name="level1a 2 2 3 7 3" xfId="1543"/>
    <cellStyle name="level1a 2 2 3 7 3 2" xfId="1544"/>
    <cellStyle name="level1a 2 2 3 7 3 2 2" xfId="1545"/>
    <cellStyle name="level1a 2 2 3 7 3 3" xfId="1546"/>
    <cellStyle name="level1a 2 2 3 7 3 3 2" xfId="1547"/>
    <cellStyle name="level1a 2 2 3 7 3 3 2 2" xfId="1548"/>
    <cellStyle name="level1a 2 2 3 7 3 4" xfId="1549"/>
    <cellStyle name="level1a 2 2 3 7 3 4 2" xfId="1550"/>
    <cellStyle name="level1a 2 2 3 7 4" xfId="1551"/>
    <cellStyle name="level1a 2 2 3 7 5" xfId="1552"/>
    <cellStyle name="level1a 2 2 3 7 5 2" xfId="1553"/>
    <cellStyle name="level1a 2 2 3 7 6" xfId="1554"/>
    <cellStyle name="level1a 2 2 3 7 6 2" xfId="1555"/>
    <cellStyle name="level1a 2 2 3 7 6 2 2" xfId="1556"/>
    <cellStyle name="level1a 2 2 3 7 7" xfId="1557"/>
    <cellStyle name="level1a 2 2 3 7 7 2" xfId="1558"/>
    <cellStyle name="level1a 2 2 3 8" xfId="1559"/>
    <cellStyle name="level1a 2 2 3 8 2" xfId="1560"/>
    <cellStyle name="level1a 2 2 3 8 2 2" xfId="1561"/>
    <cellStyle name="level1a 2 2 3 8 2 2 2" xfId="1562"/>
    <cellStyle name="level1a 2 2 3 8 2 3" xfId="1563"/>
    <cellStyle name="level1a 2 2 3 8 2 3 2" xfId="1564"/>
    <cellStyle name="level1a 2 2 3 8 2 3 2 2" xfId="1565"/>
    <cellStyle name="level1a 2 2 3 8 2 4" xfId="1566"/>
    <cellStyle name="level1a 2 2 3 8 3" xfId="1567"/>
    <cellStyle name="level1a 2 2 3 8 3 2" xfId="1568"/>
    <cellStyle name="level1a 2 2 3 8 3 2 2" xfId="1569"/>
    <cellStyle name="level1a 2 2 3 8 3 3" xfId="1570"/>
    <cellStyle name="level1a 2 2 3 8 3 3 2" xfId="1571"/>
    <cellStyle name="level1a 2 2 3 8 3 3 2 2" xfId="1572"/>
    <cellStyle name="level1a 2 2 3 8 3 4" xfId="1573"/>
    <cellStyle name="level1a 2 2 3 8 4" xfId="1574"/>
    <cellStyle name="level1a 2 2 3 8 4 2" xfId="1575"/>
    <cellStyle name="level1a 2 2 3 8 5" xfId="1576"/>
    <cellStyle name="level1a 2 2 3 8 5 2" xfId="1577"/>
    <cellStyle name="level1a 2 2 3 8 5 2 2" xfId="1578"/>
    <cellStyle name="level1a 2 2 3 8 6" xfId="1579"/>
    <cellStyle name="level1a 2 2 3 8 6 2" xfId="1580"/>
    <cellStyle name="level1a 2 2 3 9" xfId="1581"/>
    <cellStyle name="level1a 2 2 3 9 2" xfId="1582"/>
    <cellStyle name="level1a 2 2 3 9 2 2" xfId="1583"/>
    <cellStyle name="level1a 2 2 3 9 3" xfId="1584"/>
    <cellStyle name="level1a 2 2 3 9 3 2" xfId="1585"/>
    <cellStyle name="level1a 2 2 3 9 3 2 2" xfId="1586"/>
    <cellStyle name="level1a 2 2 3 9 4" xfId="1587"/>
    <cellStyle name="level1a 2 2 3_STUD aligned by INSTIT" xfId="1588"/>
    <cellStyle name="level1a 2 2 4" xfId="1589"/>
    <cellStyle name="level1a 2 2 4 2" xfId="1590"/>
    <cellStyle name="level1a 2 2 4 2 2" xfId="1591"/>
    <cellStyle name="level1a 2 2 4 2 2 2" xfId="1592"/>
    <cellStyle name="level1a 2 2 4 2 2 2 2" xfId="1593"/>
    <cellStyle name="level1a 2 2 4 2 2 3" xfId="1594"/>
    <cellStyle name="level1a 2 2 4 2 2 3 2" xfId="1595"/>
    <cellStyle name="level1a 2 2 4 2 2 3 2 2" xfId="1596"/>
    <cellStyle name="level1a 2 2 4 2 2 4" xfId="1597"/>
    <cellStyle name="level1a 2 2 4 2 3" xfId="1598"/>
    <cellStyle name="level1a 2 2 4 2 3 2" xfId="1599"/>
    <cellStyle name="level1a 2 2 4 2 3 2 2" xfId="1600"/>
    <cellStyle name="level1a 2 2 4 2 3 3" xfId="1601"/>
    <cellStyle name="level1a 2 2 4 2 3 3 2" xfId="1602"/>
    <cellStyle name="level1a 2 2 4 2 3 3 2 2" xfId="1603"/>
    <cellStyle name="level1a 2 2 4 2 3 4" xfId="1604"/>
    <cellStyle name="level1a 2 2 4 2 3 4 2" xfId="1605"/>
    <cellStyle name="level1a 2 2 4 2 4" xfId="1606"/>
    <cellStyle name="level1a 2 2 4 2 5" xfId="1607"/>
    <cellStyle name="level1a 2 2 4 2 5 2" xfId="1608"/>
    <cellStyle name="level1a 2 2 4 2 6" xfId="1609"/>
    <cellStyle name="level1a 2 2 4 2 6 2" xfId="1610"/>
    <cellStyle name="level1a 2 2 4 3" xfId="1611"/>
    <cellStyle name="level1a 2 2 4 3 2" xfId="1612"/>
    <cellStyle name="level1a 2 2 4 3 2 2" xfId="1613"/>
    <cellStyle name="level1a 2 2 4 3 2 2 2" xfId="1614"/>
    <cellStyle name="level1a 2 2 4 3 2 3" xfId="1615"/>
    <cellStyle name="level1a 2 2 4 3 2 3 2" xfId="1616"/>
    <cellStyle name="level1a 2 2 4 3 2 3 2 2" xfId="1617"/>
    <cellStyle name="level1a 2 2 4 3 2 4" xfId="1618"/>
    <cellStyle name="level1a 2 2 4 3 3" xfId="1619"/>
    <cellStyle name="level1a 2 2 4 3 3 2" xfId="1620"/>
    <cellStyle name="level1a 2 2 4 3 3 2 2" xfId="1621"/>
    <cellStyle name="level1a 2 2 4 3 3 3" xfId="1622"/>
    <cellStyle name="level1a 2 2 4 3 3 3 2" xfId="1623"/>
    <cellStyle name="level1a 2 2 4 3 3 3 2 2" xfId="1624"/>
    <cellStyle name="level1a 2 2 4 3 3 4" xfId="1625"/>
    <cellStyle name="level1a 2 2 4 3 3 4 2" xfId="1626"/>
    <cellStyle name="level1a 2 2 4 3 4" xfId="1627"/>
    <cellStyle name="level1a 2 2 4 3 5" xfId="1628"/>
    <cellStyle name="level1a 2 2 4 3 5 2" xfId="1629"/>
    <cellStyle name="level1a 2 2 4 3 5 2 2" xfId="1630"/>
    <cellStyle name="level1a 2 2 4 3 6" xfId="1631"/>
    <cellStyle name="level1a 2 2 4 3 6 2" xfId="1632"/>
    <cellStyle name="level1a 2 2 4 4" xfId="1633"/>
    <cellStyle name="level1a 2 2 4 4 2" xfId="1634"/>
    <cellStyle name="level1a 2 2 4 4 2 2" xfId="1635"/>
    <cellStyle name="level1a 2 2 4 4 2 2 2" xfId="1636"/>
    <cellStyle name="level1a 2 2 4 4 2 3" xfId="1637"/>
    <cellStyle name="level1a 2 2 4 4 2 3 2" xfId="1638"/>
    <cellStyle name="level1a 2 2 4 4 2 3 2 2" xfId="1639"/>
    <cellStyle name="level1a 2 2 4 4 2 4" xfId="1640"/>
    <cellStyle name="level1a 2 2 4 4 3" xfId="1641"/>
    <cellStyle name="level1a 2 2 4 4 3 2" xfId="1642"/>
    <cellStyle name="level1a 2 2 4 4 3 2 2" xfId="1643"/>
    <cellStyle name="level1a 2 2 4 4 3 3" xfId="1644"/>
    <cellStyle name="level1a 2 2 4 4 3 3 2" xfId="1645"/>
    <cellStyle name="level1a 2 2 4 4 3 3 2 2" xfId="1646"/>
    <cellStyle name="level1a 2 2 4 4 3 4" xfId="1647"/>
    <cellStyle name="level1a 2 2 4 4 3 4 2" xfId="1648"/>
    <cellStyle name="level1a 2 2 4 4 4" xfId="1649"/>
    <cellStyle name="level1a 2 2 4 4 5" xfId="1650"/>
    <cellStyle name="level1a 2 2 4 4 5 2" xfId="1651"/>
    <cellStyle name="level1a 2 2 4 4 6" xfId="1652"/>
    <cellStyle name="level1a 2 2 4 4 6 2" xfId="1653"/>
    <cellStyle name="level1a 2 2 4 4 6 2 2" xfId="1654"/>
    <cellStyle name="level1a 2 2 4 4 7" xfId="1655"/>
    <cellStyle name="level1a 2 2 4 4 7 2" xfId="1656"/>
    <cellStyle name="level1a 2 2 4 5" xfId="1657"/>
    <cellStyle name="level1a 2 2 4 5 2" xfId="1658"/>
    <cellStyle name="level1a 2 2 4 5 2 2" xfId="1659"/>
    <cellStyle name="level1a 2 2 4 5 2 2 2" xfId="1660"/>
    <cellStyle name="level1a 2 2 4 5 2 3" xfId="1661"/>
    <cellStyle name="level1a 2 2 4 5 2 3 2" xfId="1662"/>
    <cellStyle name="level1a 2 2 4 5 2 3 2 2" xfId="1663"/>
    <cellStyle name="level1a 2 2 4 5 2 4" xfId="1664"/>
    <cellStyle name="level1a 2 2 4 5 3" xfId="1665"/>
    <cellStyle name="level1a 2 2 4 5 3 2" xfId="1666"/>
    <cellStyle name="level1a 2 2 4 5 3 2 2" xfId="1667"/>
    <cellStyle name="level1a 2 2 4 5 3 3" xfId="1668"/>
    <cellStyle name="level1a 2 2 4 5 3 3 2" xfId="1669"/>
    <cellStyle name="level1a 2 2 4 5 3 3 2 2" xfId="1670"/>
    <cellStyle name="level1a 2 2 4 5 3 4" xfId="1671"/>
    <cellStyle name="level1a 2 2 4 5 4" xfId="1672"/>
    <cellStyle name="level1a 2 2 4 5 4 2" xfId="1673"/>
    <cellStyle name="level1a 2 2 4 5 5" xfId="1674"/>
    <cellStyle name="level1a 2 2 4 5 5 2" xfId="1675"/>
    <cellStyle name="level1a 2 2 4 5 5 2 2" xfId="1676"/>
    <cellStyle name="level1a 2 2 4 5 6" xfId="1677"/>
    <cellStyle name="level1a 2 2 4 5 6 2" xfId="1678"/>
    <cellStyle name="level1a 2 2 4 6" xfId="1679"/>
    <cellStyle name="level1a 2 2 4 6 2" xfId="1680"/>
    <cellStyle name="level1a 2 2 4 6 2 2" xfId="1681"/>
    <cellStyle name="level1a 2 2 4 6 2 2 2" xfId="1682"/>
    <cellStyle name="level1a 2 2 4 6 2 3" xfId="1683"/>
    <cellStyle name="level1a 2 2 4 6 2 3 2" xfId="1684"/>
    <cellStyle name="level1a 2 2 4 6 2 3 2 2" xfId="1685"/>
    <cellStyle name="level1a 2 2 4 6 2 4" xfId="1686"/>
    <cellStyle name="level1a 2 2 4 6 3" xfId="1687"/>
    <cellStyle name="level1a 2 2 4 6 3 2" xfId="1688"/>
    <cellStyle name="level1a 2 2 4 6 3 2 2" xfId="1689"/>
    <cellStyle name="level1a 2 2 4 6 3 3" xfId="1690"/>
    <cellStyle name="level1a 2 2 4 6 3 3 2" xfId="1691"/>
    <cellStyle name="level1a 2 2 4 6 3 3 2 2" xfId="1692"/>
    <cellStyle name="level1a 2 2 4 6 3 4" xfId="1693"/>
    <cellStyle name="level1a 2 2 4 6 4" xfId="1694"/>
    <cellStyle name="level1a 2 2 4 6 4 2" xfId="1695"/>
    <cellStyle name="level1a 2 2 4 6 5" xfId="1696"/>
    <cellStyle name="level1a 2 2 4 6 5 2" xfId="1697"/>
    <cellStyle name="level1a 2 2 4 6 5 2 2" xfId="1698"/>
    <cellStyle name="level1a 2 2 4 6 6" xfId="1699"/>
    <cellStyle name="level1a 2 2 4 6 6 2" xfId="1700"/>
    <cellStyle name="level1a 2 2 4 7" xfId="1701"/>
    <cellStyle name="level1a 2 2 4 7 2" xfId="1702"/>
    <cellStyle name="level1a 2 2 4 7 2 2" xfId="1703"/>
    <cellStyle name="level1a 2 2 4 7 3" xfId="1704"/>
    <cellStyle name="level1a 2 2 4 7 3 2" xfId="1705"/>
    <cellStyle name="level1a 2 2 4 7 3 2 2" xfId="1706"/>
    <cellStyle name="level1a 2 2 4 7 4" xfId="1707"/>
    <cellStyle name="level1a 2 2 4 8" xfId="1708"/>
    <cellStyle name="level1a 2 2 4 8 2" xfId="1709"/>
    <cellStyle name="level1a 2 2 4_STUD aligned by INSTIT" xfId="1710"/>
    <cellStyle name="level1a 2 2 5" xfId="1711"/>
    <cellStyle name="level1a 2 2 5 2" xfId="1712"/>
    <cellStyle name="level1a 2 2 5 2 2" xfId="1713"/>
    <cellStyle name="level1a 2 2 5 2 2 2" xfId="1714"/>
    <cellStyle name="level1a 2 2 5 2 2 2 2" xfId="1715"/>
    <cellStyle name="level1a 2 2 5 2 2 3" xfId="1716"/>
    <cellStyle name="level1a 2 2 5 2 2 3 2" xfId="1717"/>
    <cellStyle name="level1a 2 2 5 2 2 3 2 2" xfId="1718"/>
    <cellStyle name="level1a 2 2 5 2 2 4" xfId="1719"/>
    <cellStyle name="level1a 2 2 5 2 3" xfId="1720"/>
    <cellStyle name="level1a 2 2 5 2 3 2" xfId="1721"/>
    <cellStyle name="level1a 2 2 5 2 3 2 2" xfId="1722"/>
    <cellStyle name="level1a 2 2 5 2 3 3" xfId="1723"/>
    <cellStyle name="level1a 2 2 5 2 3 3 2" xfId="1724"/>
    <cellStyle name="level1a 2 2 5 2 3 3 2 2" xfId="1725"/>
    <cellStyle name="level1a 2 2 5 2 3 4" xfId="1726"/>
    <cellStyle name="level1a 2 2 5 2 3 4 2" xfId="1727"/>
    <cellStyle name="level1a 2 2 5 2 4" xfId="1728"/>
    <cellStyle name="level1a 2 2 5 2 5" xfId="1729"/>
    <cellStyle name="level1a 2 2 5 2 5 2" xfId="1730"/>
    <cellStyle name="level1a 2 2 5 2 6" xfId="1731"/>
    <cellStyle name="level1a 2 2 5 2 6 2" xfId="1732"/>
    <cellStyle name="level1a 2 2 5 2 6 2 2" xfId="1733"/>
    <cellStyle name="level1a 2 2 5 2 7" xfId="1734"/>
    <cellStyle name="level1a 2 2 5 2 7 2" xfId="1735"/>
    <cellStyle name="level1a 2 2 5 3" xfId="1736"/>
    <cellStyle name="level1a 2 2 5 3 2" xfId="1737"/>
    <cellStyle name="level1a 2 2 5 3 2 2" xfId="1738"/>
    <cellStyle name="level1a 2 2 5 3 2 2 2" xfId="1739"/>
    <cellStyle name="level1a 2 2 5 3 2 3" xfId="1740"/>
    <cellStyle name="level1a 2 2 5 3 2 3 2" xfId="1741"/>
    <cellStyle name="level1a 2 2 5 3 2 3 2 2" xfId="1742"/>
    <cellStyle name="level1a 2 2 5 3 2 4" xfId="1743"/>
    <cellStyle name="level1a 2 2 5 3 3" xfId="1744"/>
    <cellStyle name="level1a 2 2 5 3 3 2" xfId="1745"/>
    <cellStyle name="level1a 2 2 5 3 3 2 2" xfId="1746"/>
    <cellStyle name="level1a 2 2 5 3 3 3" xfId="1747"/>
    <cellStyle name="level1a 2 2 5 3 3 3 2" xfId="1748"/>
    <cellStyle name="level1a 2 2 5 3 3 3 2 2" xfId="1749"/>
    <cellStyle name="level1a 2 2 5 3 3 4" xfId="1750"/>
    <cellStyle name="level1a 2 2 5 3 3 4 2" xfId="1751"/>
    <cellStyle name="level1a 2 2 5 3 4" xfId="1752"/>
    <cellStyle name="level1a 2 2 5 3 5" xfId="1753"/>
    <cellStyle name="level1a 2 2 5 3 5 2" xfId="1754"/>
    <cellStyle name="level1a 2 2 5 4" xfId="1755"/>
    <cellStyle name="level1a 2 2 5 4 2" xfId="1756"/>
    <cellStyle name="level1a 2 2 5 4 2 2" xfId="1757"/>
    <cellStyle name="level1a 2 2 5 4 2 2 2" xfId="1758"/>
    <cellStyle name="level1a 2 2 5 4 2 3" xfId="1759"/>
    <cellStyle name="level1a 2 2 5 4 2 3 2" xfId="1760"/>
    <cellStyle name="level1a 2 2 5 4 2 3 2 2" xfId="1761"/>
    <cellStyle name="level1a 2 2 5 4 2 4" xfId="1762"/>
    <cellStyle name="level1a 2 2 5 4 3" xfId="1763"/>
    <cellStyle name="level1a 2 2 5 4 3 2" xfId="1764"/>
    <cellStyle name="level1a 2 2 5 4 3 2 2" xfId="1765"/>
    <cellStyle name="level1a 2 2 5 4 3 3" xfId="1766"/>
    <cellStyle name="level1a 2 2 5 4 3 3 2" xfId="1767"/>
    <cellStyle name="level1a 2 2 5 4 3 3 2 2" xfId="1768"/>
    <cellStyle name="level1a 2 2 5 4 3 4" xfId="1769"/>
    <cellStyle name="level1a 2 2 5 4 4" xfId="1770"/>
    <cellStyle name="level1a 2 2 5 4 4 2" xfId="1771"/>
    <cellStyle name="level1a 2 2 5 4 5" xfId="1772"/>
    <cellStyle name="level1a 2 2 5 4 5 2" xfId="1773"/>
    <cellStyle name="level1a 2 2 5 4 5 2 2" xfId="1774"/>
    <cellStyle name="level1a 2 2 5 4 6" xfId="1775"/>
    <cellStyle name="level1a 2 2 5 4 6 2" xfId="1776"/>
    <cellStyle name="level1a 2 2 5 5" xfId="1777"/>
    <cellStyle name="level1a 2 2 5 5 2" xfId="1778"/>
    <cellStyle name="level1a 2 2 5 5 2 2" xfId="1779"/>
    <cellStyle name="level1a 2 2 5 5 2 2 2" xfId="1780"/>
    <cellStyle name="level1a 2 2 5 5 2 3" xfId="1781"/>
    <cellStyle name="level1a 2 2 5 5 2 3 2" xfId="1782"/>
    <cellStyle name="level1a 2 2 5 5 2 3 2 2" xfId="1783"/>
    <cellStyle name="level1a 2 2 5 5 2 4" xfId="1784"/>
    <cellStyle name="level1a 2 2 5 5 3" xfId="1785"/>
    <cellStyle name="level1a 2 2 5 5 3 2" xfId="1786"/>
    <cellStyle name="level1a 2 2 5 5 3 2 2" xfId="1787"/>
    <cellStyle name="level1a 2 2 5 5 3 3" xfId="1788"/>
    <cellStyle name="level1a 2 2 5 5 3 3 2" xfId="1789"/>
    <cellStyle name="level1a 2 2 5 5 3 3 2 2" xfId="1790"/>
    <cellStyle name="level1a 2 2 5 5 3 4" xfId="1791"/>
    <cellStyle name="level1a 2 2 5 5 4" xfId="1792"/>
    <cellStyle name="level1a 2 2 5 5 4 2" xfId="1793"/>
    <cellStyle name="level1a 2 2 5 5 5" xfId="1794"/>
    <cellStyle name="level1a 2 2 5 5 5 2" xfId="1795"/>
    <cellStyle name="level1a 2 2 5 5 5 2 2" xfId="1796"/>
    <cellStyle name="level1a 2 2 5 5 6" xfId="1797"/>
    <cellStyle name="level1a 2 2 5 5 6 2" xfId="1798"/>
    <cellStyle name="level1a 2 2 5 6" xfId="1799"/>
    <cellStyle name="level1a 2 2 5 6 2" xfId="1800"/>
    <cellStyle name="level1a 2 2 5 6 2 2" xfId="1801"/>
    <cellStyle name="level1a 2 2 5 6 2 2 2" xfId="1802"/>
    <cellStyle name="level1a 2 2 5 6 2 3" xfId="1803"/>
    <cellStyle name="level1a 2 2 5 6 2 3 2" xfId="1804"/>
    <cellStyle name="level1a 2 2 5 6 2 3 2 2" xfId="1805"/>
    <cellStyle name="level1a 2 2 5 6 2 4" xfId="1806"/>
    <cellStyle name="level1a 2 2 5 6 3" xfId="1807"/>
    <cellStyle name="level1a 2 2 5 6 3 2" xfId="1808"/>
    <cellStyle name="level1a 2 2 5 6 3 2 2" xfId="1809"/>
    <cellStyle name="level1a 2 2 5 6 3 3" xfId="1810"/>
    <cellStyle name="level1a 2 2 5 6 3 3 2" xfId="1811"/>
    <cellStyle name="level1a 2 2 5 6 3 3 2 2" xfId="1812"/>
    <cellStyle name="level1a 2 2 5 6 3 4" xfId="1813"/>
    <cellStyle name="level1a 2 2 5 6 4" xfId="1814"/>
    <cellStyle name="level1a 2 2 5 6 4 2" xfId="1815"/>
    <cellStyle name="level1a 2 2 5 6 5" xfId="1816"/>
    <cellStyle name="level1a 2 2 5 6 5 2" xfId="1817"/>
    <cellStyle name="level1a 2 2 5 6 5 2 2" xfId="1818"/>
    <cellStyle name="level1a 2 2 5 6 6" xfId="1819"/>
    <cellStyle name="level1a 2 2 5 6 6 2" xfId="1820"/>
    <cellStyle name="level1a 2 2 5 7" xfId="1821"/>
    <cellStyle name="level1a 2 2 5 7 2" xfId="1822"/>
    <cellStyle name="level1a 2 2 5 7 2 2" xfId="1823"/>
    <cellStyle name="level1a 2 2 5 7 3" xfId="1824"/>
    <cellStyle name="level1a 2 2 5 7 3 2" xfId="1825"/>
    <cellStyle name="level1a 2 2 5 7 3 2 2" xfId="1826"/>
    <cellStyle name="level1a 2 2 5 7 4" xfId="1827"/>
    <cellStyle name="level1a 2 2 5 8" xfId="1828"/>
    <cellStyle name="level1a 2 2 5 8 2" xfId="1829"/>
    <cellStyle name="level1a 2 2 5 8 2 2" xfId="1830"/>
    <cellStyle name="level1a 2 2 5 8 3" xfId="1831"/>
    <cellStyle name="level1a 2 2 5 8 3 2" xfId="1832"/>
    <cellStyle name="level1a 2 2 5 8 3 2 2" xfId="1833"/>
    <cellStyle name="level1a 2 2 5 8 4" xfId="1834"/>
    <cellStyle name="level1a 2 2 5 9" xfId="1835"/>
    <cellStyle name="level1a 2 2 5 9 2" xfId="1836"/>
    <cellStyle name="level1a 2 2 5_STUD aligned by INSTIT" xfId="1837"/>
    <cellStyle name="level1a 2 2 6" xfId="1838"/>
    <cellStyle name="level1a 2 2 6 2" xfId="1839"/>
    <cellStyle name="level1a 2 2 6 2 2" xfId="1840"/>
    <cellStyle name="level1a 2 2 6 2 2 2" xfId="1841"/>
    <cellStyle name="level1a 2 2 6 2 3" xfId="1842"/>
    <cellStyle name="level1a 2 2 6 2 3 2" xfId="1843"/>
    <cellStyle name="level1a 2 2 6 2 3 2 2" xfId="1844"/>
    <cellStyle name="level1a 2 2 6 2 4" xfId="1845"/>
    <cellStyle name="level1a 2 2 6 3" xfId="1846"/>
    <cellStyle name="level1a 2 2 6 3 2" xfId="1847"/>
    <cellStyle name="level1a 2 2 6 3 2 2" xfId="1848"/>
    <cellStyle name="level1a 2 2 6 3 3" xfId="1849"/>
    <cellStyle name="level1a 2 2 6 3 3 2" xfId="1850"/>
    <cellStyle name="level1a 2 2 6 3 3 2 2" xfId="1851"/>
    <cellStyle name="level1a 2 2 6 3 4" xfId="1852"/>
    <cellStyle name="level1a 2 2 6 3 4 2" xfId="1853"/>
    <cellStyle name="level1a 2 2 6 4" xfId="1854"/>
    <cellStyle name="level1a 2 2 6 5" xfId="1855"/>
    <cellStyle name="level1a 2 2 6 5 2" xfId="1856"/>
    <cellStyle name="level1a 2 2 6 6" xfId="1857"/>
    <cellStyle name="level1a 2 2 6 6 2" xfId="1858"/>
    <cellStyle name="level1a 2 2 7" xfId="1859"/>
    <cellStyle name="level1a 2 2 7 2" xfId="1860"/>
    <cellStyle name="level1a 2 2 7 2 2" xfId="1861"/>
    <cellStyle name="level1a 2 2 7 2 2 2" xfId="1862"/>
    <cellStyle name="level1a 2 2 7 2 3" xfId="1863"/>
    <cellStyle name="level1a 2 2 7 2 3 2" xfId="1864"/>
    <cellStyle name="level1a 2 2 7 2 3 2 2" xfId="1865"/>
    <cellStyle name="level1a 2 2 7 2 4" xfId="1866"/>
    <cellStyle name="level1a 2 2 7 3" xfId="1867"/>
    <cellStyle name="level1a 2 2 7 3 2" xfId="1868"/>
    <cellStyle name="level1a 2 2 7 3 2 2" xfId="1869"/>
    <cellStyle name="level1a 2 2 7 3 3" xfId="1870"/>
    <cellStyle name="level1a 2 2 7 3 3 2" xfId="1871"/>
    <cellStyle name="level1a 2 2 7 3 3 2 2" xfId="1872"/>
    <cellStyle name="level1a 2 2 7 3 4" xfId="1873"/>
    <cellStyle name="level1a 2 2 7 3 4 2" xfId="1874"/>
    <cellStyle name="level1a 2 2 7 4" xfId="1875"/>
    <cellStyle name="level1a 2 2 7 5" xfId="1876"/>
    <cellStyle name="level1a 2 2 7 5 2" xfId="1877"/>
    <cellStyle name="level1a 2 2 7 6" xfId="1878"/>
    <cellStyle name="level1a 2 2 7 6 2" xfId="1879"/>
    <cellStyle name="level1a 2 2 7 6 2 2" xfId="1880"/>
    <cellStyle name="level1a 2 2 7 7" xfId="1881"/>
    <cellStyle name="level1a 2 2 7 7 2" xfId="1882"/>
    <cellStyle name="level1a 2 2 8" xfId="1883"/>
    <cellStyle name="level1a 2 2 8 2" xfId="1884"/>
    <cellStyle name="level1a 2 2 8 2 2" xfId="1885"/>
    <cellStyle name="level1a 2 2 8 2 2 2" xfId="1886"/>
    <cellStyle name="level1a 2 2 8 2 3" xfId="1887"/>
    <cellStyle name="level1a 2 2 8 2 3 2" xfId="1888"/>
    <cellStyle name="level1a 2 2 8 2 3 2 2" xfId="1889"/>
    <cellStyle name="level1a 2 2 8 2 4" xfId="1890"/>
    <cellStyle name="level1a 2 2 8 3" xfId="1891"/>
    <cellStyle name="level1a 2 2 8 3 2" xfId="1892"/>
    <cellStyle name="level1a 2 2 8 3 2 2" xfId="1893"/>
    <cellStyle name="level1a 2 2 8 3 3" xfId="1894"/>
    <cellStyle name="level1a 2 2 8 3 3 2" xfId="1895"/>
    <cellStyle name="level1a 2 2 8 3 3 2 2" xfId="1896"/>
    <cellStyle name="level1a 2 2 8 3 4" xfId="1897"/>
    <cellStyle name="level1a 2 2 8 3 4 2" xfId="1898"/>
    <cellStyle name="level1a 2 2 8 4" xfId="1899"/>
    <cellStyle name="level1a 2 2 8 5" xfId="1900"/>
    <cellStyle name="level1a 2 2 8 5 2" xfId="1901"/>
    <cellStyle name="level1a 2 2 8 5 2 2" xfId="1902"/>
    <cellStyle name="level1a 2 2 8 6" xfId="1903"/>
    <cellStyle name="level1a 2 2 8 6 2" xfId="1904"/>
    <cellStyle name="level1a 2 2 9" xfId="1905"/>
    <cellStyle name="level1a 2 2 9 2" xfId="1906"/>
    <cellStyle name="level1a 2 2 9 2 2" xfId="1907"/>
    <cellStyle name="level1a 2 2 9 2 2 2" xfId="1908"/>
    <cellStyle name="level1a 2 2 9 2 3" xfId="1909"/>
    <cellStyle name="level1a 2 2 9 2 3 2" xfId="1910"/>
    <cellStyle name="level1a 2 2 9 2 3 2 2" xfId="1911"/>
    <cellStyle name="level1a 2 2 9 2 4" xfId="1912"/>
    <cellStyle name="level1a 2 2 9 3" xfId="1913"/>
    <cellStyle name="level1a 2 2 9 3 2" xfId="1914"/>
    <cellStyle name="level1a 2 2 9 3 2 2" xfId="1915"/>
    <cellStyle name="level1a 2 2 9 3 3" xfId="1916"/>
    <cellStyle name="level1a 2 2 9 3 3 2" xfId="1917"/>
    <cellStyle name="level1a 2 2 9 3 3 2 2" xfId="1918"/>
    <cellStyle name="level1a 2 2 9 3 4" xfId="1919"/>
    <cellStyle name="level1a 2 2 9 3 4 2" xfId="1920"/>
    <cellStyle name="level1a 2 2 9 4" xfId="1921"/>
    <cellStyle name="level1a 2 2 9 5" xfId="1922"/>
    <cellStyle name="level1a 2 2 9 5 2" xfId="1923"/>
    <cellStyle name="level1a 2 2 9 6" xfId="1924"/>
    <cellStyle name="level1a 2 2 9 6 2" xfId="1925"/>
    <cellStyle name="level1a 2 2 9 6 2 2" xfId="1926"/>
    <cellStyle name="level1a 2 2 9 7" xfId="1927"/>
    <cellStyle name="level1a 2 2 9 7 2" xfId="1928"/>
    <cellStyle name="level1a 2 2_STUD aligned by INSTIT" xfId="1929"/>
    <cellStyle name="level1a 2 3" xfId="1930"/>
    <cellStyle name="level1a 2 3 10" xfId="1931"/>
    <cellStyle name="level1a 2 3 10 2" xfId="1932"/>
    <cellStyle name="level1a 2 3 10 2 2" xfId="1933"/>
    <cellStyle name="level1a 2 3 10 3" xfId="1934"/>
    <cellStyle name="level1a 2 3 10 3 2" xfId="1935"/>
    <cellStyle name="level1a 2 3 10 3 2 2" xfId="1936"/>
    <cellStyle name="level1a 2 3 10 4" xfId="1937"/>
    <cellStyle name="level1a 2 3 11" xfId="1938"/>
    <cellStyle name="level1a 2 3 11 2" xfId="1939"/>
    <cellStyle name="level1a 2 3 2" xfId="1940"/>
    <cellStyle name="level1a 2 3 2 10" xfId="1941"/>
    <cellStyle name="level1a 2 3 2 10 2" xfId="1942"/>
    <cellStyle name="level1a 2 3 2 2" xfId="1943"/>
    <cellStyle name="level1a 2 3 2 2 2" xfId="1944"/>
    <cellStyle name="level1a 2 3 2 2 2 2" xfId="1945"/>
    <cellStyle name="level1a 2 3 2 2 2 2 2" xfId="1946"/>
    <cellStyle name="level1a 2 3 2 2 2 2 2 2" xfId="1947"/>
    <cellStyle name="level1a 2 3 2 2 2 2 3" xfId="1948"/>
    <cellStyle name="level1a 2 3 2 2 2 2 3 2" xfId="1949"/>
    <cellStyle name="level1a 2 3 2 2 2 2 3 2 2" xfId="1950"/>
    <cellStyle name="level1a 2 3 2 2 2 2 4" xfId="1951"/>
    <cellStyle name="level1a 2 3 2 2 2 3" xfId="1952"/>
    <cellStyle name="level1a 2 3 2 2 2 3 2" xfId="1953"/>
    <cellStyle name="level1a 2 3 2 2 2 3 2 2" xfId="1954"/>
    <cellStyle name="level1a 2 3 2 2 2 3 3" xfId="1955"/>
    <cellStyle name="level1a 2 3 2 2 2 3 3 2" xfId="1956"/>
    <cellStyle name="level1a 2 3 2 2 2 3 3 2 2" xfId="1957"/>
    <cellStyle name="level1a 2 3 2 2 2 3 4" xfId="1958"/>
    <cellStyle name="level1a 2 3 2 2 2 3 4 2" xfId="1959"/>
    <cellStyle name="level1a 2 3 2 2 2 4" xfId="1960"/>
    <cellStyle name="level1a 2 3 2 2 2 5" xfId="1961"/>
    <cellStyle name="level1a 2 3 2 2 2 5 2" xfId="1962"/>
    <cellStyle name="level1a 2 3 2 2 2 6" xfId="1963"/>
    <cellStyle name="level1a 2 3 2 2 2 6 2" xfId="1964"/>
    <cellStyle name="level1a 2 3 2 2 3" xfId="1965"/>
    <cellStyle name="level1a 2 3 2 2 3 2" xfId="1966"/>
    <cellStyle name="level1a 2 3 2 2 3 2 2" xfId="1967"/>
    <cellStyle name="level1a 2 3 2 2 3 2 2 2" xfId="1968"/>
    <cellStyle name="level1a 2 3 2 2 3 2 3" xfId="1969"/>
    <cellStyle name="level1a 2 3 2 2 3 2 3 2" xfId="1970"/>
    <cellStyle name="level1a 2 3 2 2 3 2 3 2 2" xfId="1971"/>
    <cellStyle name="level1a 2 3 2 2 3 2 4" xfId="1972"/>
    <cellStyle name="level1a 2 3 2 2 3 3" xfId="1973"/>
    <cellStyle name="level1a 2 3 2 2 3 3 2" xfId="1974"/>
    <cellStyle name="level1a 2 3 2 2 3 3 2 2" xfId="1975"/>
    <cellStyle name="level1a 2 3 2 2 3 3 3" xfId="1976"/>
    <cellStyle name="level1a 2 3 2 2 3 3 3 2" xfId="1977"/>
    <cellStyle name="level1a 2 3 2 2 3 3 3 2 2" xfId="1978"/>
    <cellStyle name="level1a 2 3 2 2 3 3 4" xfId="1979"/>
    <cellStyle name="level1a 2 3 2 2 3 3 4 2" xfId="1980"/>
    <cellStyle name="level1a 2 3 2 2 3 4" xfId="1981"/>
    <cellStyle name="level1a 2 3 2 2 3 5" xfId="1982"/>
    <cellStyle name="level1a 2 3 2 2 3 5 2" xfId="1983"/>
    <cellStyle name="level1a 2 3 2 2 3 5 2 2" xfId="1984"/>
    <cellStyle name="level1a 2 3 2 2 3 6" xfId="1985"/>
    <cellStyle name="level1a 2 3 2 2 3 6 2" xfId="1986"/>
    <cellStyle name="level1a 2 3 2 2 4" xfId="1987"/>
    <cellStyle name="level1a 2 3 2 2 4 2" xfId="1988"/>
    <cellStyle name="level1a 2 3 2 2 4 2 2" xfId="1989"/>
    <cellStyle name="level1a 2 3 2 2 4 2 2 2" xfId="1990"/>
    <cellStyle name="level1a 2 3 2 2 4 2 3" xfId="1991"/>
    <cellStyle name="level1a 2 3 2 2 4 2 3 2" xfId="1992"/>
    <cellStyle name="level1a 2 3 2 2 4 2 3 2 2" xfId="1993"/>
    <cellStyle name="level1a 2 3 2 2 4 2 4" xfId="1994"/>
    <cellStyle name="level1a 2 3 2 2 4 3" xfId="1995"/>
    <cellStyle name="level1a 2 3 2 2 4 3 2" xfId="1996"/>
    <cellStyle name="level1a 2 3 2 2 4 3 2 2" xfId="1997"/>
    <cellStyle name="level1a 2 3 2 2 4 3 3" xfId="1998"/>
    <cellStyle name="level1a 2 3 2 2 4 3 3 2" xfId="1999"/>
    <cellStyle name="level1a 2 3 2 2 4 3 3 2 2" xfId="2000"/>
    <cellStyle name="level1a 2 3 2 2 4 3 4" xfId="2001"/>
    <cellStyle name="level1a 2 3 2 2 4 3 4 2" xfId="2002"/>
    <cellStyle name="level1a 2 3 2 2 4 4" xfId="2003"/>
    <cellStyle name="level1a 2 3 2 2 4 5" xfId="2004"/>
    <cellStyle name="level1a 2 3 2 2 4 5 2" xfId="2005"/>
    <cellStyle name="level1a 2 3 2 2 4 6" xfId="2006"/>
    <cellStyle name="level1a 2 3 2 2 4 6 2" xfId="2007"/>
    <cellStyle name="level1a 2 3 2 2 4 6 2 2" xfId="2008"/>
    <cellStyle name="level1a 2 3 2 2 4 7" xfId="2009"/>
    <cellStyle name="level1a 2 3 2 2 4 7 2" xfId="2010"/>
    <cellStyle name="level1a 2 3 2 2 5" xfId="2011"/>
    <cellStyle name="level1a 2 3 2 2 5 2" xfId="2012"/>
    <cellStyle name="level1a 2 3 2 2 5 2 2" xfId="2013"/>
    <cellStyle name="level1a 2 3 2 2 5 2 2 2" xfId="2014"/>
    <cellStyle name="level1a 2 3 2 2 5 2 3" xfId="2015"/>
    <cellStyle name="level1a 2 3 2 2 5 2 3 2" xfId="2016"/>
    <cellStyle name="level1a 2 3 2 2 5 2 3 2 2" xfId="2017"/>
    <cellStyle name="level1a 2 3 2 2 5 2 4" xfId="2018"/>
    <cellStyle name="level1a 2 3 2 2 5 3" xfId="2019"/>
    <cellStyle name="level1a 2 3 2 2 5 3 2" xfId="2020"/>
    <cellStyle name="level1a 2 3 2 2 5 3 2 2" xfId="2021"/>
    <cellStyle name="level1a 2 3 2 2 5 3 3" xfId="2022"/>
    <cellStyle name="level1a 2 3 2 2 5 3 3 2" xfId="2023"/>
    <cellStyle name="level1a 2 3 2 2 5 3 3 2 2" xfId="2024"/>
    <cellStyle name="level1a 2 3 2 2 5 3 4" xfId="2025"/>
    <cellStyle name="level1a 2 3 2 2 5 4" xfId="2026"/>
    <cellStyle name="level1a 2 3 2 2 5 4 2" xfId="2027"/>
    <cellStyle name="level1a 2 3 2 2 5 5" xfId="2028"/>
    <cellStyle name="level1a 2 3 2 2 5 5 2" xfId="2029"/>
    <cellStyle name="level1a 2 3 2 2 5 5 2 2" xfId="2030"/>
    <cellStyle name="level1a 2 3 2 2 5 6" xfId="2031"/>
    <cellStyle name="level1a 2 3 2 2 5 6 2" xfId="2032"/>
    <cellStyle name="level1a 2 3 2 2 6" xfId="2033"/>
    <cellStyle name="level1a 2 3 2 2 6 2" xfId="2034"/>
    <cellStyle name="level1a 2 3 2 2 6 2 2" xfId="2035"/>
    <cellStyle name="level1a 2 3 2 2 6 2 2 2" xfId="2036"/>
    <cellStyle name="level1a 2 3 2 2 6 2 3" xfId="2037"/>
    <cellStyle name="level1a 2 3 2 2 6 2 3 2" xfId="2038"/>
    <cellStyle name="level1a 2 3 2 2 6 2 3 2 2" xfId="2039"/>
    <cellStyle name="level1a 2 3 2 2 6 2 4" xfId="2040"/>
    <cellStyle name="level1a 2 3 2 2 6 3" xfId="2041"/>
    <cellStyle name="level1a 2 3 2 2 6 3 2" xfId="2042"/>
    <cellStyle name="level1a 2 3 2 2 6 3 2 2" xfId="2043"/>
    <cellStyle name="level1a 2 3 2 2 6 3 3" xfId="2044"/>
    <cellStyle name="level1a 2 3 2 2 6 3 3 2" xfId="2045"/>
    <cellStyle name="level1a 2 3 2 2 6 3 3 2 2" xfId="2046"/>
    <cellStyle name="level1a 2 3 2 2 6 3 4" xfId="2047"/>
    <cellStyle name="level1a 2 3 2 2 6 4" xfId="2048"/>
    <cellStyle name="level1a 2 3 2 2 6 4 2" xfId="2049"/>
    <cellStyle name="level1a 2 3 2 2 6 5" xfId="2050"/>
    <cellStyle name="level1a 2 3 2 2 6 5 2" xfId="2051"/>
    <cellStyle name="level1a 2 3 2 2 6 5 2 2" xfId="2052"/>
    <cellStyle name="level1a 2 3 2 2 6 6" xfId="2053"/>
    <cellStyle name="level1a 2 3 2 2 6 6 2" xfId="2054"/>
    <cellStyle name="level1a 2 3 2 2 7" xfId="2055"/>
    <cellStyle name="level1a 2 3 2 2 7 2" xfId="2056"/>
    <cellStyle name="level1a 2 3 2 2 7 2 2" xfId="2057"/>
    <cellStyle name="level1a 2 3 2 2 7 3" xfId="2058"/>
    <cellStyle name="level1a 2 3 2 2 7 3 2" xfId="2059"/>
    <cellStyle name="level1a 2 3 2 2 7 3 2 2" xfId="2060"/>
    <cellStyle name="level1a 2 3 2 2 7 4" xfId="2061"/>
    <cellStyle name="level1a 2 3 2 2 8" xfId="2062"/>
    <cellStyle name="level1a 2 3 2 2 8 2" xfId="2063"/>
    <cellStyle name="level1a 2 3 2 2_STUD aligned by INSTIT" xfId="2064"/>
    <cellStyle name="level1a 2 3 2 3" xfId="2065"/>
    <cellStyle name="level1a 2 3 2 3 2" xfId="2066"/>
    <cellStyle name="level1a 2 3 2 3 2 2" xfId="2067"/>
    <cellStyle name="level1a 2 3 2 3 2 2 2" xfId="2068"/>
    <cellStyle name="level1a 2 3 2 3 2 2 2 2" xfId="2069"/>
    <cellStyle name="level1a 2 3 2 3 2 2 3" xfId="2070"/>
    <cellStyle name="level1a 2 3 2 3 2 2 3 2" xfId="2071"/>
    <cellStyle name="level1a 2 3 2 3 2 2 3 2 2" xfId="2072"/>
    <cellStyle name="level1a 2 3 2 3 2 2 4" xfId="2073"/>
    <cellStyle name="level1a 2 3 2 3 2 3" xfId="2074"/>
    <cellStyle name="level1a 2 3 2 3 2 3 2" xfId="2075"/>
    <cellStyle name="level1a 2 3 2 3 2 3 2 2" xfId="2076"/>
    <cellStyle name="level1a 2 3 2 3 2 3 3" xfId="2077"/>
    <cellStyle name="level1a 2 3 2 3 2 3 3 2" xfId="2078"/>
    <cellStyle name="level1a 2 3 2 3 2 3 3 2 2" xfId="2079"/>
    <cellStyle name="level1a 2 3 2 3 2 3 4" xfId="2080"/>
    <cellStyle name="level1a 2 3 2 3 2 3 4 2" xfId="2081"/>
    <cellStyle name="level1a 2 3 2 3 2 4" xfId="2082"/>
    <cellStyle name="level1a 2 3 2 3 2 5" xfId="2083"/>
    <cellStyle name="level1a 2 3 2 3 2 5 2" xfId="2084"/>
    <cellStyle name="level1a 2 3 2 3 2 5 2 2" xfId="2085"/>
    <cellStyle name="level1a 2 3 2 3 2 6" xfId="2086"/>
    <cellStyle name="level1a 2 3 2 3 2 6 2" xfId="2087"/>
    <cellStyle name="level1a 2 3 2 3 3" xfId="2088"/>
    <cellStyle name="level1a 2 3 2 3 3 2" xfId="2089"/>
    <cellStyle name="level1a 2 3 2 3 3 2 2" xfId="2090"/>
    <cellStyle name="level1a 2 3 2 3 3 2 2 2" xfId="2091"/>
    <cellStyle name="level1a 2 3 2 3 3 2 3" xfId="2092"/>
    <cellStyle name="level1a 2 3 2 3 3 2 3 2" xfId="2093"/>
    <cellStyle name="level1a 2 3 2 3 3 2 3 2 2" xfId="2094"/>
    <cellStyle name="level1a 2 3 2 3 3 2 4" xfId="2095"/>
    <cellStyle name="level1a 2 3 2 3 3 3" xfId="2096"/>
    <cellStyle name="level1a 2 3 2 3 3 3 2" xfId="2097"/>
    <cellStyle name="level1a 2 3 2 3 3 3 2 2" xfId="2098"/>
    <cellStyle name="level1a 2 3 2 3 3 3 3" xfId="2099"/>
    <cellStyle name="level1a 2 3 2 3 3 3 3 2" xfId="2100"/>
    <cellStyle name="level1a 2 3 2 3 3 3 3 2 2" xfId="2101"/>
    <cellStyle name="level1a 2 3 2 3 3 3 4" xfId="2102"/>
    <cellStyle name="level1a 2 3 2 3 3 4" xfId="2103"/>
    <cellStyle name="level1a 2 3 2 3 3 4 2" xfId="2104"/>
    <cellStyle name="level1a 2 3 2 3 3 5" xfId="2105"/>
    <cellStyle name="level1a 2 3 2 3 3 5 2" xfId="2106"/>
    <cellStyle name="level1a 2 3 2 3 4" xfId="2107"/>
    <cellStyle name="level1a 2 3 2 3 4 2" xfId="2108"/>
    <cellStyle name="level1a 2 3 2 3 4 2 2" xfId="2109"/>
    <cellStyle name="level1a 2 3 2 3 4 2 2 2" xfId="2110"/>
    <cellStyle name="level1a 2 3 2 3 4 2 3" xfId="2111"/>
    <cellStyle name="level1a 2 3 2 3 4 2 3 2" xfId="2112"/>
    <cellStyle name="level1a 2 3 2 3 4 2 3 2 2" xfId="2113"/>
    <cellStyle name="level1a 2 3 2 3 4 2 4" xfId="2114"/>
    <cellStyle name="level1a 2 3 2 3 4 3" xfId="2115"/>
    <cellStyle name="level1a 2 3 2 3 4 3 2" xfId="2116"/>
    <cellStyle name="level1a 2 3 2 3 4 3 2 2" xfId="2117"/>
    <cellStyle name="level1a 2 3 2 3 4 3 3" xfId="2118"/>
    <cellStyle name="level1a 2 3 2 3 4 3 3 2" xfId="2119"/>
    <cellStyle name="level1a 2 3 2 3 4 3 3 2 2" xfId="2120"/>
    <cellStyle name="level1a 2 3 2 3 4 3 4" xfId="2121"/>
    <cellStyle name="level1a 2 3 2 3 4 4" xfId="2122"/>
    <cellStyle name="level1a 2 3 2 3 4 4 2" xfId="2123"/>
    <cellStyle name="level1a 2 3 2 3 4 5" xfId="2124"/>
    <cellStyle name="level1a 2 3 2 3 4 5 2" xfId="2125"/>
    <cellStyle name="level1a 2 3 2 3 4 5 2 2" xfId="2126"/>
    <cellStyle name="level1a 2 3 2 3 4 6" xfId="2127"/>
    <cellStyle name="level1a 2 3 2 3 4 6 2" xfId="2128"/>
    <cellStyle name="level1a 2 3 2 3 5" xfId="2129"/>
    <cellStyle name="level1a 2 3 2 3 5 2" xfId="2130"/>
    <cellStyle name="level1a 2 3 2 3 5 2 2" xfId="2131"/>
    <cellStyle name="level1a 2 3 2 3 5 2 2 2" xfId="2132"/>
    <cellStyle name="level1a 2 3 2 3 5 2 3" xfId="2133"/>
    <cellStyle name="level1a 2 3 2 3 5 2 3 2" xfId="2134"/>
    <cellStyle name="level1a 2 3 2 3 5 2 3 2 2" xfId="2135"/>
    <cellStyle name="level1a 2 3 2 3 5 2 4" xfId="2136"/>
    <cellStyle name="level1a 2 3 2 3 5 3" xfId="2137"/>
    <cellStyle name="level1a 2 3 2 3 5 3 2" xfId="2138"/>
    <cellStyle name="level1a 2 3 2 3 5 3 2 2" xfId="2139"/>
    <cellStyle name="level1a 2 3 2 3 5 3 3" xfId="2140"/>
    <cellStyle name="level1a 2 3 2 3 5 3 3 2" xfId="2141"/>
    <cellStyle name="level1a 2 3 2 3 5 3 3 2 2" xfId="2142"/>
    <cellStyle name="level1a 2 3 2 3 5 3 4" xfId="2143"/>
    <cellStyle name="level1a 2 3 2 3 5 4" xfId="2144"/>
    <cellStyle name="level1a 2 3 2 3 5 4 2" xfId="2145"/>
    <cellStyle name="level1a 2 3 2 3 5 5" xfId="2146"/>
    <cellStyle name="level1a 2 3 2 3 5 5 2" xfId="2147"/>
    <cellStyle name="level1a 2 3 2 3 5 5 2 2" xfId="2148"/>
    <cellStyle name="level1a 2 3 2 3 5 6" xfId="2149"/>
    <cellStyle name="level1a 2 3 2 3 5 6 2" xfId="2150"/>
    <cellStyle name="level1a 2 3 2 3 6" xfId="2151"/>
    <cellStyle name="level1a 2 3 2 3 6 2" xfId="2152"/>
    <cellStyle name="level1a 2 3 2 3 6 2 2" xfId="2153"/>
    <cellStyle name="level1a 2 3 2 3 6 2 2 2" xfId="2154"/>
    <cellStyle name="level1a 2 3 2 3 6 2 3" xfId="2155"/>
    <cellStyle name="level1a 2 3 2 3 6 2 3 2" xfId="2156"/>
    <cellStyle name="level1a 2 3 2 3 6 2 3 2 2" xfId="2157"/>
    <cellStyle name="level1a 2 3 2 3 6 2 4" xfId="2158"/>
    <cellStyle name="level1a 2 3 2 3 6 3" xfId="2159"/>
    <cellStyle name="level1a 2 3 2 3 6 3 2" xfId="2160"/>
    <cellStyle name="level1a 2 3 2 3 6 3 2 2" xfId="2161"/>
    <cellStyle name="level1a 2 3 2 3 6 3 3" xfId="2162"/>
    <cellStyle name="level1a 2 3 2 3 6 3 3 2" xfId="2163"/>
    <cellStyle name="level1a 2 3 2 3 6 3 3 2 2" xfId="2164"/>
    <cellStyle name="level1a 2 3 2 3 6 3 4" xfId="2165"/>
    <cellStyle name="level1a 2 3 2 3 6 4" xfId="2166"/>
    <cellStyle name="level1a 2 3 2 3 6 4 2" xfId="2167"/>
    <cellStyle name="level1a 2 3 2 3 6 5" xfId="2168"/>
    <cellStyle name="level1a 2 3 2 3 6 5 2" xfId="2169"/>
    <cellStyle name="level1a 2 3 2 3 6 5 2 2" xfId="2170"/>
    <cellStyle name="level1a 2 3 2 3 6 6" xfId="2171"/>
    <cellStyle name="level1a 2 3 2 3 6 6 2" xfId="2172"/>
    <cellStyle name="level1a 2 3 2 3 7" xfId="2173"/>
    <cellStyle name="level1a 2 3 2 3 7 2" xfId="2174"/>
    <cellStyle name="level1a 2 3 2 3 7 2 2" xfId="2175"/>
    <cellStyle name="level1a 2 3 2 3 7 3" xfId="2176"/>
    <cellStyle name="level1a 2 3 2 3 7 3 2" xfId="2177"/>
    <cellStyle name="level1a 2 3 2 3 7 3 2 2" xfId="2178"/>
    <cellStyle name="level1a 2 3 2 3 7 4" xfId="2179"/>
    <cellStyle name="level1a 2 3 2 3 8" xfId="2180"/>
    <cellStyle name="level1a 2 3 2 3 8 2" xfId="2181"/>
    <cellStyle name="level1a 2 3 2 3 8 2 2" xfId="2182"/>
    <cellStyle name="level1a 2 3 2 3 8 3" xfId="2183"/>
    <cellStyle name="level1a 2 3 2 3 8 3 2" xfId="2184"/>
    <cellStyle name="level1a 2 3 2 3 8 3 2 2" xfId="2185"/>
    <cellStyle name="level1a 2 3 2 3 8 4" xfId="2186"/>
    <cellStyle name="level1a 2 3 2 3 9" xfId="2187"/>
    <cellStyle name="level1a 2 3 2 3 9 2" xfId="2188"/>
    <cellStyle name="level1a 2 3 2 3_STUD aligned by INSTIT" xfId="2189"/>
    <cellStyle name="level1a 2 3 2 4" xfId="2190"/>
    <cellStyle name="level1a 2 3 2 4 2" xfId="2191"/>
    <cellStyle name="level1a 2 3 2 4 2 2" xfId="2192"/>
    <cellStyle name="level1a 2 3 2 4 2 2 2" xfId="2193"/>
    <cellStyle name="level1a 2 3 2 4 2 3" xfId="2194"/>
    <cellStyle name="level1a 2 3 2 4 2 3 2" xfId="2195"/>
    <cellStyle name="level1a 2 3 2 4 2 3 2 2" xfId="2196"/>
    <cellStyle name="level1a 2 3 2 4 2 4" xfId="2197"/>
    <cellStyle name="level1a 2 3 2 4 3" xfId="2198"/>
    <cellStyle name="level1a 2 3 2 4 3 2" xfId="2199"/>
    <cellStyle name="level1a 2 3 2 4 3 2 2" xfId="2200"/>
    <cellStyle name="level1a 2 3 2 4 3 3" xfId="2201"/>
    <cellStyle name="level1a 2 3 2 4 3 3 2" xfId="2202"/>
    <cellStyle name="level1a 2 3 2 4 3 3 2 2" xfId="2203"/>
    <cellStyle name="level1a 2 3 2 4 3 4" xfId="2204"/>
    <cellStyle name="level1a 2 3 2 4 3 4 2" xfId="2205"/>
    <cellStyle name="level1a 2 3 2 4 4" xfId="2206"/>
    <cellStyle name="level1a 2 3 2 4 5" xfId="2207"/>
    <cellStyle name="level1a 2 3 2 4 5 2" xfId="2208"/>
    <cellStyle name="level1a 2 3 2 4 6" xfId="2209"/>
    <cellStyle name="level1a 2 3 2 4 6 2" xfId="2210"/>
    <cellStyle name="level1a 2 3 2 5" xfId="2211"/>
    <cellStyle name="level1a 2 3 2 5 2" xfId="2212"/>
    <cellStyle name="level1a 2 3 2 5 2 2" xfId="2213"/>
    <cellStyle name="level1a 2 3 2 5 2 2 2" xfId="2214"/>
    <cellStyle name="level1a 2 3 2 5 2 3" xfId="2215"/>
    <cellStyle name="level1a 2 3 2 5 2 3 2" xfId="2216"/>
    <cellStyle name="level1a 2 3 2 5 2 3 2 2" xfId="2217"/>
    <cellStyle name="level1a 2 3 2 5 2 4" xfId="2218"/>
    <cellStyle name="level1a 2 3 2 5 3" xfId="2219"/>
    <cellStyle name="level1a 2 3 2 5 3 2" xfId="2220"/>
    <cellStyle name="level1a 2 3 2 5 3 2 2" xfId="2221"/>
    <cellStyle name="level1a 2 3 2 5 3 3" xfId="2222"/>
    <cellStyle name="level1a 2 3 2 5 3 3 2" xfId="2223"/>
    <cellStyle name="level1a 2 3 2 5 3 3 2 2" xfId="2224"/>
    <cellStyle name="level1a 2 3 2 5 3 4" xfId="2225"/>
    <cellStyle name="level1a 2 3 2 5 3 4 2" xfId="2226"/>
    <cellStyle name="level1a 2 3 2 5 4" xfId="2227"/>
    <cellStyle name="level1a 2 3 2 5 5" xfId="2228"/>
    <cellStyle name="level1a 2 3 2 5 5 2" xfId="2229"/>
    <cellStyle name="level1a 2 3 2 5 6" xfId="2230"/>
    <cellStyle name="level1a 2 3 2 5 6 2" xfId="2231"/>
    <cellStyle name="level1a 2 3 2 5 6 2 2" xfId="2232"/>
    <cellStyle name="level1a 2 3 2 5 7" xfId="2233"/>
    <cellStyle name="level1a 2 3 2 5 7 2" xfId="2234"/>
    <cellStyle name="level1a 2 3 2 6" xfId="2235"/>
    <cellStyle name="level1a 2 3 2 6 2" xfId="2236"/>
    <cellStyle name="level1a 2 3 2 6 2 2" xfId="2237"/>
    <cellStyle name="level1a 2 3 2 6 2 2 2" xfId="2238"/>
    <cellStyle name="level1a 2 3 2 6 2 3" xfId="2239"/>
    <cellStyle name="level1a 2 3 2 6 2 3 2" xfId="2240"/>
    <cellStyle name="level1a 2 3 2 6 2 3 2 2" xfId="2241"/>
    <cellStyle name="level1a 2 3 2 6 2 4" xfId="2242"/>
    <cellStyle name="level1a 2 3 2 6 3" xfId="2243"/>
    <cellStyle name="level1a 2 3 2 6 3 2" xfId="2244"/>
    <cellStyle name="level1a 2 3 2 6 3 2 2" xfId="2245"/>
    <cellStyle name="level1a 2 3 2 6 3 3" xfId="2246"/>
    <cellStyle name="level1a 2 3 2 6 3 3 2" xfId="2247"/>
    <cellStyle name="level1a 2 3 2 6 3 3 2 2" xfId="2248"/>
    <cellStyle name="level1a 2 3 2 6 3 4" xfId="2249"/>
    <cellStyle name="level1a 2 3 2 6 3 4 2" xfId="2250"/>
    <cellStyle name="level1a 2 3 2 6 4" xfId="2251"/>
    <cellStyle name="level1a 2 3 2 6 5" xfId="2252"/>
    <cellStyle name="level1a 2 3 2 6 5 2" xfId="2253"/>
    <cellStyle name="level1a 2 3 2 6 5 2 2" xfId="2254"/>
    <cellStyle name="level1a 2 3 2 6 6" xfId="2255"/>
    <cellStyle name="level1a 2 3 2 6 6 2" xfId="2256"/>
    <cellStyle name="level1a 2 3 2 7" xfId="2257"/>
    <cellStyle name="level1a 2 3 2 7 2" xfId="2258"/>
    <cellStyle name="level1a 2 3 2 7 2 2" xfId="2259"/>
    <cellStyle name="level1a 2 3 2 7 2 2 2" xfId="2260"/>
    <cellStyle name="level1a 2 3 2 7 2 3" xfId="2261"/>
    <cellStyle name="level1a 2 3 2 7 2 3 2" xfId="2262"/>
    <cellStyle name="level1a 2 3 2 7 2 3 2 2" xfId="2263"/>
    <cellStyle name="level1a 2 3 2 7 2 4" xfId="2264"/>
    <cellStyle name="level1a 2 3 2 7 3" xfId="2265"/>
    <cellStyle name="level1a 2 3 2 7 3 2" xfId="2266"/>
    <cellStyle name="level1a 2 3 2 7 3 2 2" xfId="2267"/>
    <cellStyle name="level1a 2 3 2 7 3 3" xfId="2268"/>
    <cellStyle name="level1a 2 3 2 7 3 3 2" xfId="2269"/>
    <cellStyle name="level1a 2 3 2 7 3 3 2 2" xfId="2270"/>
    <cellStyle name="level1a 2 3 2 7 3 4" xfId="2271"/>
    <cellStyle name="level1a 2 3 2 7 3 4 2" xfId="2272"/>
    <cellStyle name="level1a 2 3 2 7 4" xfId="2273"/>
    <cellStyle name="level1a 2 3 2 7 5" xfId="2274"/>
    <cellStyle name="level1a 2 3 2 7 5 2" xfId="2275"/>
    <cellStyle name="level1a 2 3 2 7 6" xfId="2276"/>
    <cellStyle name="level1a 2 3 2 7 6 2" xfId="2277"/>
    <cellStyle name="level1a 2 3 2 7 6 2 2" xfId="2278"/>
    <cellStyle name="level1a 2 3 2 7 7" xfId="2279"/>
    <cellStyle name="level1a 2 3 2 7 7 2" xfId="2280"/>
    <cellStyle name="level1a 2 3 2 8" xfId="2281"/>
    <cellStyle name="level1a 2 3 2 8 2" xfId="2282"/>
    <cellStyle name="level1a 2 3 2 8 2 2" xfId="2283"/>
    <cellStyle name="level1a 2 3 2 8 2 2 2" xfId="2284"/>
    <cellStyle name="level1a 2 3 2 8 2 3" xfId="2285"/>
    <cellStyle name="level1a 2 3 2 8 2 3 2" xfId="2286"/>
    <cellStyle name="level1a 2 3 2 8 2 3 2 2" xfId="2287"/>
    <cellStyle name="level1a 2 3 2 8 2 4" xfId="2288"/>
    <cellStyle name="level1a 2 3 2 8 3" xfId="2289"/>
    <cellStyle name="level1a 2 3 2 8 3 2" xfId="2290"/>
    <cellStyle name="level1a 2 3 2 8 3 2 2" xfId="2291"/>
    <cellStyle name="level1a 2 3 2 8 3 3" xfId="2292"/>
    <cellStyle name="level1a 2 3 2 8 3 3 2" xfId="2293"/>
    <cellStyle name="level1a 2 3 2 8 3 3 2 2" xfId="2294"/>
    <cellStyle name="level1a 2 3 2 8 3 4" xfId="2295"/>
    <cellStyle name="level1a 2 3 2 8 4" xfId="2296"/>
    <cellStyle name="level1a 2 3 2 8 4 2" xfId="2297"/>
    <cellStyle name="level1a 2 3 2 8 5" xfId="2298"/>
    <cellStyle name="level1a 2 3 2 8 5 2" xfId="2299"/>
    <cellStyle name="level1a 2 3 2 8 5 2 2" xfId="2300"/>
    <cellStyle name="level1a 2 3 2 8 6" xfId="2301"/>
    <cellStyle name="level1a 2 3 2 8 6 2" xfId="2302"/>
    <cellStyle name="level1a 2 3 2 9" xfId="2303"/>
    <cellStyle name="level1a 2 3 2 9 2" xfId="2304"/>
    <cellStyle name="level1a 2 3 2 9 2 2" xfId="2305"/>
    <cellStyle name="level1a 2 3 2 9 3" xfId="2306"/>
    <cellStyle name="level1a 2 3 2 9 3 2" xfId="2307"/>
    <cellStyle name="level1a 2 3 2 9 3 2 2" xfId="2308"/>
    <cellStyle name="level1a 2 3 2 9 4" xfId="2309"/>
    <cellStyle name="level1a 2 3 2_STUD aligned by INSTIT" xfId="2310"/>
    <cellStyle name="level1a 2 3 3" xfId="2311"/>
    <cellStyle name="level1a 2 3 3 2" xfId="2312"/>
    <cellStyle name="level1a 2 3 3 2 2" xfId="2313"/>
    <cellStyle name="level1a 2 3 3 2 2 2" xfId="2314"/>
    <cellStyle name="level1a 2 3 3 2 2 2 2" xfId="2315"/>
    <cellStyle name="level1a 2 3 3 2 2 3" xfId="2316"/>
    <cellStyle name="level1a 2 3 3 2 2 3 2" xfId="2317"/>
    <cellStyle name="level1a 2 3 3 2 2 3 2 2" xfId="2318"/>
    <cellStyle name="level1a 2 3 3 2 2 4" xfId="2319"/>
    <cellStyle name="level1a 2 3 3 2 3" xfId="2320"/>
    <cellStyle name="level1a 2 3 3 2 3 2" xfId="2321"/>
    <cellStyle name="level1a 2 3 3 2 3 2 2" xfId="2322"/>
    <cellStyle name="level1a 2 3 3 2 3 3" xfId="2323"/>
    <cellStyle name="level1a 2 3 3 2 3 3 2" xfId="2324"/>
    <cellStyle name="level1a 2 3 3 2 3 3 2 2" xfId="2325"/>
    <cellStyle name="level1a 2 3 3 2 3 4" xfId="2326"/>
    <cellStyle name="level1a 2 3 3 2 3 4 2" xfId="2327"/>
    <cellStyle name="level1a 2 3 3 2 4" xfId="2328"/>
    <cellStyle name="level1a 2 3 3 2 5" xfId="2329"/>
    <cellStyle name="level1a 2 3 3 2 5 2" xfId="2330"/>
    <cellStyle name="level1a 2 3 3 2 6" xfId="2331"/>
    <cellStyle name="level1a 2 3 3 2 6 2" xfId="2332"/>
    <cellStyle name="level1a 2 3 3 3" xfId="2333"/>
    <cellStyle name="level1a 2 3 3 3 2" xfId="2334"/>
    <cellStyle name="level1a 2 3 3 3 2 2" xfId="2335"/>
    <cellStyle name="level1a 2 3 3 3 2 2 2" xfId="2336"/>
    <cellStyle name="level1a 2 3 3 3 2 3" xfId="2337"/>
    <cellStyle name="level1a 2 3 3 3 2 3 2" xfId="2338"/>
    <cellStyle name="level1a 2 3 3 3 2 3 2 2" xfId="2339"/>
    <cellStyle name="level1a 2 3 3 3 2 4" xfId="2340"/>
    <cellStyle name="level1a 2 3 3 3 3" xfId="2341"/>
    <cellStyle name="level1a 2 3 3 3 3 2" xfId="2342"/>
    <cellStyle name="level1a 2 3 3 3 3 2 2" xfId="2343"/>
    <cellStyle name="level1a 2 3 3 3 3 3" xfId="2344"/>
    <cellStyle name="level1a 2 3 3 3 3 3 2" xfId="2345"/>
    <cellStyle name="level1a 2 3 3 3 3 3 2 2" xfId="2346"/>
    <cellStyle name="level1a 2 3 3 3 3 4" xfId="2347"/>
    <cellStyle name="level1a 2 3 3 3 3 4 2" xfId="2348"/>
    <cellStyle name="level1a 2 3 3 3 4" xfId="2349"/>
    <cellStyle name="level1a 2 3 3 3 5" xfId="2350"/>
    <cellStyle name="level1a 2 3 3 3 5 2" xfId="2351"/>
    <cellStyle name="level1a 2 3 3 3 5 2 2" xfId="2352"/>
    <cellStyle name="level1a 2 3 3 3 6" xfId="2353"/>
    <cellStyle name="level1a 2 3 3 3 6 2" xfId="2354"/>
    <cellStyle name="level1a 2 3 3 4" xfId="2355"/>
    <cellStyle name="level1a 2 3 3 4 2" xfId="2356"/>
    <cellStyle name="level1a 2 3 3 4 2 2" xfId="2357"/>
    <cellStyle name="level1a 2 3 3 4 2 2 2" xfId="2358"/>
    <cellStyle name="level1a 2 3 3 4 2 3" xfId="2359"/>
    <cellStyle name="level1a 2 3 3 4 2 3 2" xfId="2360"/>
    <cellStyle name="level1a 2 3 3 4 2 3 2 2" xfId="2361"/>
    <cellStyle name="level1a 2 3 3 4 2 4" xfId="2362"/>
    <cellStyle name="level1a 2 3 3 4 3" xfId="2363"/>
    <cellStyle name="level1a 2 3 3 4 3 2" xfId="2364"/>
    <cellStyle name="level1a 2 3 3 4 3 2 2" xfId="2365"/>
    <cellStyle name="level1a 2 3 3 4 3 3" xfId="2366"/>
    <cellStyle name="level1a 2 3 3 4 3 3 2" xfId="2367"/>
    <cellStyle name="level1a 2 3 3 4 3 3 2 2" xfId="2368"/>
    <cellStyle name="level1a 2 3 3 4 3 4" xfId="2369"/>
    <cellStyle name="level1a 2 3 3 4 3 4 2" xfId="2370"/>
    <cellStyle name="level1a 2 3 3 4 4" xfId="2371"/>
    <cellStyle name="level1a 2 3 3 4 5" xfId="2372"/>
    <cellStyle name="level1a 2 3 3 4 5 2" xfId="2373"/>
    <cellStyle name="level1a 2 3 3 4 6" xfId="2374"/>
    <cellStyle name="level1a 2 3 3 4 6 2" xfId="2375"/>
    <cellStyle name="level1a 2 3 3 4 6 2 2" xfId="2376"/>
    <cellStyle name="level1a 2 3 3 4 7" xfId="2377"/>
    <cellStyle name="level1a 2 3 3 4 7 2" xfId="2378"/>
    <cellStyle name="level1a 2 3 3 5" xfId="2379"/>
    <cellStyle name="level1a 2 3 3 5 2" xfId="2380"/>
    <cellStyle name="level1a 2 3 3 5 2 2" xfId="2381"/>
    <cellStyle name="level1a 2 3 3 5 2 2 2" xfId="2382"/>
    <cellStyle name="level1a 2 3 3 5 2 3" xfId="2383"/>
    <cellStyle name="level1a 2 3 3 5 2 3 2" xfId="2384"/>
    <cellStyle name="level1a 2 3 3 5 2 3 2 2" xfId="2385"/>
    <cellStyle name="level1a 2 3 3 5 2 4" xfId="2386"/>
    <cellStyle name="level1a 2 3 3 5 3" xfId="2387"/>
    <cellStyle name="level1a 2 3 3 5 3 2" xfId="2388"/>
    <cellStyle name="level1a 2 3 3 5 3 2 2" xfId="2389"/>
    <cellStyle name="level1a 2 3 3 5 3 3" xfId="2390"/>
    <cellStyle name="level1a 2 3 3 5 3 3 2" xfId="2391"/>
    <cellStyle name="level1a 2 3 3 5 3 3 2 2" xfId="2392"/>
    <cellStyle name="level1a 2 3 3 5 3 4" xfId="2393"/>
    <cellStyle name="level1a 2 3 3 5 4" xfId="2394"/>
    <cellStyle name="level1a 2 3 3 5 4 2" xfId="2395"/>
    <cellStyle name="level1a 2 3 3 5 5" xfId="2396"/>
    <cellStyle name="level1a 2 3 3 5 5 2" xfId="2397"/>
    <cellStyle name="level1a 2 3 3 5 5 2 2" xfId="2398"/>
    <cellStyle name="level1a 2 3 3 5 6" xfId="2399"/>
    <cellStyle name="level1a 2 3 3 5 6 2" xfId="2400"/>
    <cellStyle name="level1a 2 3 3 6" xfId="2401"/>
    <cellStyle name="level1a 2 3 3 6 2" xfId="2402"/>
    <cellStyle name="level1a 2 3 3 6 2 2" xfId="2403"/>
    <cellStyle name="level1a 2 3 3 6 2 2 2" xfId="2404"/>
    <cellStyle name="level1a 2 3 3 6 2 3" xfId="2405"/>
    <cellStyle name="level1a 2 3 3 6 2 3 2" xfId="2406"/>
    <cellStyle name="level1a 2 3 3 6 2 3 2 2" xfId="2407"/>
    <cellStyle name="level1a 2 3 3 6 2 4" xfId="2408"/>
    <cellStyle name="level1a 2 3 3 6 3" xfId="2409"/>
    <cellStyle name="level1a 2 3 3 6 3 2" xfId="2410"/>
    <cellStyle name="level1a 2 3 3 6 3 2 2" xfId="2411"/>
    <cellStyle name="level1a 2 3 3 6 3 3" xfId="2412"/>
    <cellStyle name="level1a 2 3 3 6 3 3 2" xfId="2413"/>
    <cellStyle name="level1a 2 3 3 6 3 3 2 2" xfId="2414"/>
    <cellStyle name="level1a 2 3 3 6 3 4" xfId="2415"/>
    <cellStyle name="level1a 2 3 3 6 4" xfId="2416"/>
    <cellStyle name="level1a 2 3 3 6 4 2" xfId="2417"/>
    <cellStyle name="level1a 2 3 3 6 5" xfId="2418"/>
    <cellStyle name="level1a 2 3 3 6 5 2" xfId="2419"/>
    <cellStyle name="level1a 2 3 3 6 5 2 2" xfId="2420"/>
    <cellStyle name="level1a 2 3 3 6 6" xfId="2421"/>
    <cellStyle name="level1a 2 3 3 6 6 2" xfId="2422"/>
    <cellStyle name="level1a 2 3 3 7" xfId="2423"/>
    <cellStyle name="level1a 2 3 3 7 2" xfId="2424"/>
    <cellStyle name="level1a 2 3 3 7 2 2" xfId="2425"/>
    <cellStyle name="level1a 2 3 3 7 3" xfId="2426"/>
    <cellStyle name="level1a 2 3 3 7 3 2" xfId="2427"/>
    <cellStyle name="level1a 2 3 3 7 3 2 2" xfId="2428"/>
    <cellStyle name="level1a 2 3 3 7 4" xfId="2429"/>
    <cellStyle name="level1a 2 3 3 8" xfId="2430"/>
    <cellStyle name="level1a 2 3 3 8 2" xfId="2431"/>
    <cellStyle name="level1a 2 3 3_STUD aligned by INSTIT" xfId="2432"/>
    <cellStyle name="level1a 2 3 4" xfId="2433"/>
    <cellStyle name="level1a 2 3 4 2" xfId="2434"/>
    <cellStyle name="level1a 2 3 4 2 2" xfId="2435"/>
    <cellStyle name="level1a 2 3 4 2 2 2" xfId="2436"/>
    <cellStyle name="level1a 2 3 4 2 2 2 2" xfId="2437"/>
    <cellStyle name="level1a 2 3 4 2 2 3" xfId="2438"/>
    <cellStyle name="level1a 2 3 4 2 2 3 2" xfId="2439"/>
    <cellStyle name="level1a 2 3 4 2 2 3 2 2" xfId="2440"/>
    <cellStyle name="level1a 2 3 4 2 2 4" xfId="2441"/>
    <cellStyle name="level1a 2 3 4 2 3" xfId="2442"/>
    <cellStyle name="level1a 2 3 4 2 3 2" xfId="2443"/>
    <cellStyle name="level1a 2 3 4 2 3 2 2" xfId="2444"/>
    <cellStyle name="level1a 2 3 4 2 3 3" xfId="2445"/>
    <cellStyle name="level1a 2 3 4 2 3 3 2" xfId="2446"/>
    <cellStyle name="level1a 2 3 4 2 3 3 2 2" xfId="2447"/>
    <cellStyle name="level1a 2 3 4 2 3 4" xfId="2448"/>
    <cellStyle name="level1a 2 3 4 2 3 4 2" xfId="2449"/>
    <cellStyle name="level1a 2 3 4 2 4" xfId="2450"/>
    <cellStyle name="level1a 2 3 4 2 5" xfId="2451"/>
    <cellStyle name="level1a 2 3 4 2 5 2" xfId="2452"/>
    <cellStyle name="level1a 2 3 4 2 6" xfId="2453"/>
    <cellStyle name="level1a 2 3 4 2 6 2" xfId="2454"/>
    <cellStyle name="level1a 2 3 4 2 6 2 2" xfId="2455"/>
    <cellStyle name="level1a 2 3 4 2 7" xfId="2456"/>
    <cellStyle name="level1a 2 3 4 2 7 2" xfId="2457"/>
    <cellStyle name="level1a 2 3 4 3" xfId="2458"/>
    <cellStyle name="level1a 2 3 4 3 2" xfId="2459"/>
    <cellStyle name="level1a 2 3 4 3 2 2" xfId="2460"/>
    <cellStyle name="level1a 2 3 4 3 2 2 2" xfId="2461"/>
    <cellStyle name="level1a 2 3 4 3 2 3" xfId="2462"/>
    <cellStyle name="level1a 2 3 4 3 2 3 2" xfId="2463"/>
    <cellStyle name="level1a 2 3 4 3 2 3 2 2" xfId="2464"/>
    <cellStyle name="level1a 2 3 4 3 2 4" xfId="2465"/>
    <cellStyle name="level1a 2 3 4 3 3" xfId="2466"/>
    <cellStyle name="level1a 2 3 4 3 3 2" xfId="2467"/>
    <cellStyle name="level1a 2 3 4 3 3 2 2" xfId="2468"/>
    <cellStyle name="level1a 2 3 4 3 3 3" xfId="2469"/>
    <cellStyle name="level1a 2 3 4 3 3 3 2" xfId="2470"/>
    <cellStyle name="level1a 2 3 4 3 3 3 2 2" xfId="2471"/>
    <cellStyle name="level1a 2 3 4 3 3 4" xfId="2472"/>
    <cellStyle name="level1a 2 3 4 3 3 4 2" xfId="2473"/>
    <cellStyle name="level1a 2 3 4 3 4" xfId="2474"/>
    <cellStyle name="level1a 2 3 4 3 5" xfId="2475"/>
    <cellStyle name="level1a 2 3 4 3 5 2" xfId="2476"/>
    <cellStyle name="level1a 2 3 4 4" xfId="2477"/>
    <cellStyle name="level1a 2 3 4 4 2" xfId="2478"/>
    <cellStyle name="level1a 2 3 4 4 2 2" xfId="2479"/>
    <cellStyle name="level1a 2 3 4 4 2 2 2" xfId="2480"/>
    <cellStyle name="level1a 2 3 4 4 2 3" xfId="2481"/>
    <cellStyle name="level1a 2 3 4 4 2 3 2" xfId="2482"/>
    <cellStyle name="level1a 2 3 4 4 2 3 2 2" xfId="2483"/>
    <cellStyle name="level1a 2 3 4 4 2 4" xfId="2484"/>
    <cellStyle name="level1a 2 3 4 4 3" xfId="2485"/>
    <cellStyle name="level1a 2 3 4 4 3 2" xfId="2486"/>
    <cellStyle name="level1a 2 3 4 4 3 2 2" xfId="2487"/>
    <cellStyle name="level1a 2 3 4 4 3 3" xfId="2488"/>
    <cellStyle name="level1a 2 3 4 4 3 3 2" xfId="2489"/>
    <cellStyle name="level1a 2 3 4 4 3 3 2 2" xfId="2490"/>
    <cellStyle name="level1a 2 3 4 4 3 4" xfId="2491"/>
    <cellStyle name="level1a 2 3 4 4 4" xfId="2492"/>
    <cellStyle name="level1a 2 3 4 4 4 2" xfId="2493"/>
    <cellStyle name="level1a 2 3 4 4 5" xfId="2494"/>
    <cellStyle name="level1a 2 3 4 4 5 2" xfId="2495"/>
    <cellStyle name="level1a 2 3 4 4 5 2 2" xfId="2496"/>
    <cellStyle name="level1a 2 3 4 4 6" xfId="2497"/>
    <cellStyle name="level1a 2 3 4 4 6 2" xfId="2498"/>
    <cellStyle name="level1a 2 3 4 5" xfId="2499"/>
    <cellStyle name="level1a 2 3 4 5 2" xfId="2500"/>
    <cellStyle name="level1a 2 3 4 5 2 2" xfId="2501"/>
    <cellStyle name="level1a 2 3 4 5 2 2 2" xfId="2502"/>
    <cellStyle name="level1a 2 3 4 5 2 3" xfId="2503"/>
    <cellStyle name="level1a 2 3 4 5 2 3 2" xfId="2504"/>
    <cellStyle name="level1a 2 3 4 5 2 3 2 2" xfId="2505"/>
    <cellStyle name="level1a 2 3 4 5 2 4" xfId="2506"/>
    <cellStyle name="level1a 2 3 4 5 3" xfId="2507"/>
    <cellStyle name="level1a 2 3 4 5 3 2" xfId="2508"/>
    <cellStyle name="level1a 2 3 4 5 3 2 2" xfId="2509"/>
    <cellStyle name="level1a 2 3 4 5 3 3" xfId="2510"/>
    <cellStyle name="level1a 2 3 4 5 3 3 2" xfId="2511"/>
    <cellStyle name="level1a 2 3 4 5 3 3 2 2" xfId="2512"/>
    <cellStyle name="level1a 2 3 4 5 3 4" xfId="2513"/>
    <cellStyle name="level1a 2 3 4 5 4" xfId="2514"/>
    <cellStyle name="level1a 2 3 4 5 4 2" xfId="2515"/>
    <cellStyle name="level1a 2 3 4 5 5" xfId="2516"/>
    <cellStyle name="level1a 2 3 4 5 5 2" xfId="2517"/>
    <cellStyle name="level1a 2 3 4 5 5 2 2" xfId="2518"/>
    <cellStyle name="level1a 2 3 4 5 6" xfId="2519"/>
    <cellStyle name="level1a 2 3 4 5 6 2" xfId="2520"/>
    <cellStyle name="level1a 2 3 4 6" xfId="2521"/>
    <cellStyle name="level1a 2 3 4 6 2" xfId="2522"/>
    <cellStyle name="level1a 2 3 4 6 2 2" xfId="2523"/>
    <cellStyle name="level1a 2 3 4 6 2 2 2" xfId="2524"/>
    <cellStyle name="level1a 2 3 4 6 2 3" xfId="2525"/>
    <cellStyle name="level1a 2 3 4 6 2 3 2" xfId="2526"/>
    <cellStyle name="level1a 2 3 4 6 2 3 2 2" xfId="2527"/>
    <cellStyle name="level1a 2 3 4 6 2 4" xfId="2528"/>
    <cellStyle name="level1a 2 3 4 6 3" xfId="2529"/>
    <cellStyle name="level1a 2 3 4 6 3 2" xfId="2530"/>
    <cellStyle name="level1a 2 3 4 6 3 2 2" xfId="2531"/>
    <cellStyle name="level1a 2 3 4 6 3 3" xfId="2532"/>
    <cellStyle name="level1a 2 3 4 6 3 3 2" xfId="2533"/>
    <cellStyle name="level1a 2 3 4 6 3 3 2 2" xfId="2534"/>
    <cellStyle name="level1a 2 3 4 6 3 4" xfId="2535"/>
    <cellStyle name="level1a 2 3 4 6 4" xfId="2536"/>
    <cellStyle name="level1a 2 3 4 6 4 2" xfId="2537"/>
    <cellStyle name="level1a 2 3 4 6 5" xfId="2538"/>
    <cellStyle name="level1a 2 3 4 6 5 2" xfId="2539"/>
    <cellStyle name="level1a 2 3 4 6 5 2 2" xfId="2540"/>
    <cellStyle name="level1a 2 3 4 6 6" xfId="2541"/>
    <cellStyle name="level1a 2 3 4 6 6 2" xfId="2542"/>
    <cellStyle name="level1a 2 3 4 7" xfId="2543"/>
    <cellStyle name="level1a 2 3 4 7 2" xfId="2544"/>
    <cellStyle name="level1a 2 3 4 7 2 2" xfId="2545"/>
    <cellStyle name="level1a 2 3 4 7 3" xfId="2546"/>
    <cellStyle name="level1a 2 3 4 7 3 2" xfId="2547"/>
    <cellStyle name="level1a 2 3 4 7 3 2 2" xfId="2548"/>
    <cellStyle name="level1a 2 3 4 7 4" xfId="2549"/>
    <cellStyle name="level1a 2 3 4 8" xfId="2550"/>
    <cellStyle name="level1a 2 3 4 8 2" xfId="2551"/>
    <cellStyle name="level1a 2 3 4 8 2 2" xfId="2552"/>
    <cellStyle name="level1a 2 3 4 8 3" xfId="2553"/>
    <cellStyle name="level1a 2 3 4 8 3 2" xfId="2554"/>
    <cellStyle name="level1a 2 3 4 8 3 2 2" xfId="2555"/>
    <cellStyle name="level1a 2 3 4 8 4" xfId="2556"/>
    <cellStyle name="level1a 2 3 4 9" xfId="2557"/>
    <cellStyle name="level1a 2 3 4 9 2" xfId="2558"/>
    <cellStyle name="level1a 2 3 4_STUD aligned by INSTIT" xfId="2559"/>
    <cellStyle name="level1a 2 3 5" xfId="2560"/>
    <cellStyle name="level1a 2 3 5 2" xfId="2561"/>
    <cellStyle name="level1a 2 3 5 2 2" xfId="2562"/>
    <cellStyle name="level1a 2 3 5 2 2 2" xfId="2563"/>
    <cellStyle name="level1a 2 3 5 2 3" xfId="2564"/>
    <cellStyle name="level1a 2 3 5 2 3 2" xfId="2565"/>
    <cellStyle name="level1a 2 3 5 2 3 2 2" xfId="2566"/>
    <cellStyle name="level1a 2 3 5 2 4" xfId="2567"/>
    <cellStyle name="level1a 2 3 5 3" xfId="2568"/>
    <cellStyle name="level1a 2 3 5 3 2" xfId="2569"/>
    <cellStyle name="level1a 2 3 5 3 2 2" xfId="2570"/>
    <cellStyle name="level1a 2 3 5 3 3" xfId="2571"/>
    <cellStyle name="level1a 2 3 5 3 3 2" xfId="2572"/>
    <cellStyle name="level1a 2 3 5 3 3 2 2" xfId="2573"/>
    <cellStyle name="level1a 2 3 5 3 4" xfId="2574"/>
    <cellStyle name="level1a 2 3 5 3 4 2" xfId="2575"/>
    <cellStyle name="level1a 2 3 5 4" xfId="2576"/>
    <cellStyle name="level1a 2 3 5 5" xfId="2577"/>
    <cellStyle name="level1a 2 3 5 5 2" xfId="2578"/>
    <cellStyle name="level1a 2 3 5 6" xfId="2579"/>
    <cellStyle name="level1a 2 3 5 6 2" xfId="2580"/>
    <cellStyle name="level1a 2 3 6" xfId="2581"/>
    <cellStyle name="level1a 2 3 6 2" xfId="2582"/>
    <cellStyle name="level1a 2 3 6 2 2" xfId="2583"/>
    <cellStyle name="level1a 2 3 6 2 2 2" xfId="2584"/>
    <cellStyle name="level1a 2 3 6 2 3" xfId="2585"/>
    <cellStyle name="level1a 2 3 6 2 3 2" xfId="2586"/>
    <cellStyle name="level1a 2 3 6 2 3 2 2" xfId="2587"/>
    <cellStyle name="level1a 2 3 6 2 4" xfId="2588"/>
    <cellStyle name="level1a 2 3 6 3" xfId="2589"/>
    <cellStyle name="level1a 2 3 6 3 2" xfId="2590"/>
    <cellStyle name="level1a 2 3 6 3 2 2" xfId="2591"/>
    <cellStyle name="level1a 2 3 6 3 3" xfId="2592"/>
    <cellStyle name="level1a 2 3 6 3 3 2" xfId="2593"/>
    <cellStyle name="level1a 2 3 6 3 3 2 2" xfId="2594"/>
    <cellStyle name="level1a 2 3 6 3 4" xfId="2595"/>
    <cellStyle name="level1a 2 3 6 3 4 2" xfId="2596"/>
    <cellStyle name="level1a 2 3 6 4" xfId="2597"/>
    <cellStyle name="level1a 2 3 6 5" xfId="2598"/>
    <cellStyle name="level1a 2 3 6 5 2" xfId="2599"/>
    <cellStyle name="level1a 2 3 6 6" xfId="2600"/>
    <cellStyle name="level1a 2 3 6 6 2" xfId="2601"/>
    <cellStyle name="level1a 2 3 6 6 2 2" xfId="2602"/>
    <cellStyle name="level1a 2 3 6 7" xfId="2603"/>
    <cellStyle name="level1a 2 3 6 7 2" xfId="2604"/>
    <cellStyle name="level1a 2 3 7" xfId="2605"/>
    <cellStyle name="level1a 2 3 7 2" xfId="2606"/>
    <cellStyle name="level1a 2 3 7 2 2" xfId="2607"/>
    <cellStyle name="level1a 2 3 7 2 2 2" xfId="2608"/>
    <cellStyle name="level1a 2 3 7 2 3" xfId="2609"/>
    <cellStyle name="level1a 2 3 7 2 3 2" xfId="2610"/>
    <cellStyle name="level1a 2 3 7 2 3 2 2" xfId="2611"/>
    <cellStyle name="level1a 2 3 7 2 4" xfId="2612"/>
    <cellStyle name="level1a 2 3 7 3" xfId="2613"/>
    <cellStyle name="level1a 2 3 7 3 2" xfId="2614"/>
    <cellStyle name="level1a 2 3 7 3 2 2" xfId="2615"/>
    <cellStyle name="level1a 2 3 7 3 3" xfId="2616"/>
    <cellStyle name="level1a 2 3 7 3 3 2" xfId="2617"/>
    <cellStyle name="level1a 2 3 7 3 3 2 2" xfId="2618"/>
    <cellStyle name="level1a 2 3 7 3 4" xfId="2619"/>
    <cellStyle name="level1a 2 3 7 3 4 2" xfId="2620"/>
    <cellStyle name="level1a 2 3 7 4" xfId="2621"/>
    <cellStyle name="level1a 2 3 7 5" xfId="2622"/>
    <cellStyle name="level1a 2 3 7 5 2" xfId="2623"/>
    <cellStyle name="level1a 2 3 7 5 2 2" xfId="2624"/>
    <cellStyle name="level1a 2 3 7 6" xfId="2625"/>
    <cellStyle name="level1a 2 3 7 6 2" xfId="2626"/>
    <cellStyle name="level1a 2 3 8" xfId="2627"/>
    <cellStyle name="level1a 2 3 8 2" xfId="2628"/>
    <cellStyle name="level1a 2 3 8 2 2" xfId="2629"/>
    <cellStyle name="level1a 2 3 8 2 2 2" xfId="2630"/>
    <cellStyle name="level1a 2 3 8 2 3" xfId="2631"/>
    <cellStyle name="level1a 2 3 8 2 3 2" xfId="2632"/>
    <cellStyle name="level1a 2 3 8 2 3 2 2" xfId="2633"/>
    <cellStyle name="level1a 2 3 8 2 4" xfId="2634"/>
    <cellStyle name="level1a 2 3 8 3" xfId="2635"/>
    <cellStyle name="level1a 2 3 8 3 2" xfId="2636"/>
    <cellStyle name="level1a 2 3 8 3 2 2" xfId="2637"/>
    <cellStyle name="level1a 2 3 8 3 3" xfId="2638"/>
    <cellStyle name="level1a 2 3 8 3 3 2" xfId="2639"/>
    <cellStyle name="level1a 2 3 8 3 3 2 2" xfId="2640"/>
    <cellStyle name="level1a 2 3 8 3 4" xfId="2641"/>
    <cellStyle name="level1a 2 3 8 3 4 2" xfId="2642"/>
    <cellStyle name="level1a 2 3 8 4" xfId="2643"/>
    <cellStyle name="level1a 2 3 8 5" xfId="2644"/>
    <cellStyle name="level1a 2 3 8 5 2" xfId="2645"/>
    <cellStyle name="level1a 2 3 8 6" xfId="2646"/>
    <cellStyle name="level1a 2 3 8 6 2" xfId="2647"/>
    <cellStyle name="level1a 2 3 8 6 2 2" xfId="2648"/>
    <cellStyle name="level1a 2 3 8 7" xfId="2649"/>
    <cellStyle name="level1a 2 3 8 7 2" xfId="2650"/>
    <cellStyle name="level1a 2 3 9" xfId="2651"/>
    <cellStyle name="level1a 2 3 9 2" xfId="2652"/>
    <cellStyle name="level1a 2 3 9 2 2" xfId="2653"/>
    <cellStyle name="level1a 2 3 9 2 2 2" xfId="2654"/>
    <cellStyle name="level1a 2 3 9 2 3" xfId="2655"/>
    <cellStyle name="level1a 2 3 9 2 3 2" xfId="2656"/>
    <cellStyle name="level1a 2 3 9 2 3 2 2" xfId="2657"/>
    <cellStyle name="level1a 2 3 9 2 4" xfId="2658"/>
    <cellStyle name="level1a 2 3 9 3" xfId="2659"/>
    <cellStyle name="level1a 2 3 9 3 2" xfId="2660"/>
    <cellStyle name="level1a 2 3 9 3 2 2" xfId="2661"/>
    <cellStyle name="level1a 2 3 9 3 3" xfId="2662"/>
    <cellStyle name="level1a 2 3 9 3 3 2" xfId="2663"/>
    <cellStyle name="level1a 2 3 9 3 3 2 2" xfId="2664"/>
    <cellStyle name="level1a 2 3 9 3 4" xfId="2665"/>
    <cellStyle name="level1a 2 3 9 4" xfId="2666"/>
    <cellStyle name="level1a 2 3 9 4 2" xfId="2667"/>
    <cellStyle name="level1a 2 3 9 5" xfId="2668"/>
    <cellStyle name="level1a 2 3 9 5 2" xfId="2669"/>
    <cellStyle name="level1a 2 3 9 5 2 2" xfId="2670"/>
    <cellStyle name="level1a 2 3 9 6" xfId="2671"/>
    <cellStyle name="level1a 2 3 9 6 2" xfId="2672"/>
    <cellStyle name="level1a 2 3_STUD aligned by INSTIT" xfId="2673"/>
    <cellStyle name="level1a 2 4" xfId="2674"/>
    <cellStyle name="level1a 2 4 10" xfId="2675"/>
    <cellStyle name="level1a 2 4 10 2" xfId="2676"/>
    <cellStyle name="level1a 2 4 2" xfId="2677"/>
    <cellStyle name="level1a 2 4 2 2" xfId="2678"/>
    <cellStyle name="level1a 2 4 2 2 2" xfId="2679"/>
    <cellStyle name="level1a 2 4 2 2 2 2" xfId="2680"/>
    <cellStyle name="level1a 2 4 2 2 2 2 2" xfId="2681"/>
    <cellStyle name="level1a 2 4 2 2 2 3" xfId="2682"/>
    <cellStyle name="level1a 2 4 2 2 2 3 2" xfId="2683"/>
    <cellStyle name="level1a 2 4 2 2 2 3 2 2" xfId="2684"/>
    <cellStyle name="level1a 2 4 2 2 2 4" xfId="2685"/>
    <cellStyle name="level1a 2 4 2 2 3" xfId="2686"/>
    <cellStyle name="level1a 2 4 2 2 3 2" xfId="2687"/>
    <cellStyle name="level1a 2 4 2 2 3 2 2" xfId="2688"/>
    <cellStyle name="level1a 2 4 2 2 3 3" xfId="2689"/>
    <cellStyle name="level1a 2 4 2 2 3 3 2" xfId="2690"/>
    <cellStyle name="level1a 2 4 2 2 3 3 2 2" xfId="2691"/>
    <cellStyle name="level1a 2 4 2 2 3 4" xfId="2692"/>
    <cellStyle name="level1a 2 4 2 2 3 4 2" xfId="2693"/>
    <cellStyle name="level1a 2 4 2 2 4" xfId="2694"/>
    <cellStyle name="level1a 2 4 2 2 5" xfId="2695"/>
    <cellStyle name="level1a 2 4 2 2 5 2" xfId="2696"/>
    <cellStyle name="level1a 2 4 2 2 6" xfId="2697"/>
    <cellStyle name="level1a 2 4 2 2 6 2" xfId="2698"/>
    <cellStyle name="level1a 2 4 2 3" xfId="2699"/>
    <cellStyle name="level1a 2 4 2 3 2" xfId="2700"/>
    <cellStyle name="level1a 2 4 2 3 2 2" xfId="2701"/>
    <cellStyle name="level1a 2 4 2 3 2 2 2" xfId="2702"/>
    <cellStyle name="level1a 2 4 2 3 2 3" xfId="2703"/>
    <cellStyle name="level1a 2 4 2 3 2 3 2" xfId="2704"/>
    <cellStyle name="level1a 2 4 2 3 2 3 2 2" xfId="2705"/>
    <cellStyle name="level1a 2 4 2 3 2 4" xfId="2706"/>
    <cellStyle name="level1a 2 4 2 3 3" xfId="2707"/>
    <cellStyle name="level1a 2 4 2 3 3 2" xfId="2708"/>
    <cellStyle name="level1a 2 4 2 3 3 2 2" xfId="2709"/>
    <cellStyle name="level1a 2 4 2 3 3 3" xfId="2710"/>
    <cellStyle name="level1a 2 4 2 3 3 3 2" xfId="2711"/>
    <cellStyle name="level1a 2 4 2 3 3 3 2 2" xfId="2712"/>
    <cellStyle name="level1a 2 4 2 3 3 4" xfId="2713"/>
    <cellStyle name="level1a 2 4 2 3 3 4 2" xfId="2714"/>
    <cellStyle name="level1a 2 4 2 3 4" xfId="2715"/>
    <cellStyle name="level1a 2 4 2 3 5" xfId="2716"/>
    <cellStyle name="level1a 2 4 2 3 5 2" xfId="2717"/>
    <cellStyle name="level1a 2 4 2 3 5 2 2" xfId="2718"/>
    <cellStyle name="level1a 2 4 2 3 6" xfId="2719"/>
    <cellStyle name="level1a 2 4 2 3 6 2" xfId="2720"/>
    <cellStyle name="level1a 2 4 2 4" xfId="2721"/>
    <cellStyle name="level1a 2 4 2 4 2" xfId="2722"/>
    <cellStyle name="level1a 2 4 2 4 2 2" xfId="2723"/>
    <cellStyle name="level1a 2 4 2 4 2 2 2" xfId="2724"/>
    <cellStyle name="level1a 2 4 2 4 2 3" xfId="2725"/>
    <cellStyle name="level1a 2 4 2 4 2 3 2" xfId="2726"/>
    <cellStyle name="level1a 2 4 2 4 2 3 2 2" xfId="2727"/>
    <cellStyle name="level1a 2 4 2 4 2 4" xfId="2728"/>
    <cellStyle name="level1a 2 4 2 4 3" xfId="2729"/>
    <cellStyle name="level1a 2 4 2 4 3 2" xfId="2730"/>
    <cellStyle name="level1a 2 4 2 4 3 2 2" xfId="2731"/>
    <cellStyle name="level1a 2 4 2 4 3 3" xfId="2732"/>
    <cellStyle name="level1a 2 4 2 4 3 3 2" xfId="2733"/>
    <cellStyle name="level1a 2 4 2 4 3 3 2 2" xfId="2734"/>
    <cellStyle name="level1a 2 4 2 4 3 4" xfId="2735"/>
    <cellStyle name="level1a 2 4 2 4 3 4 2" xfId="2736"/>
    <cellStyle name="level1a 2 4 2 4 4" xfId="2737"/>
    <cellStyle name="level1a 2 4 2 4 5" xfId="2738"/>
    <cellStyle name="level1a 2 4 2 4 5 2" xfId="2739"/>
    <cellStyle name="level1a 2 4 2 4 6" xfId="2740"/>
    <cellStyle name="level1a 2 4 2 4 6 2" xfId="2741"/>
    <cellStyle name="level1a 2 4 2 4 6 2 2" xfId="2742"/>
    <cellStyle name="level1a 2 4 2 4 7" xfId="2743"/>
    <cellStyle name="level1a 2 4 2 4 7 2" xfId="2744"/>
    <cellStyle name="level1a 2 4 2 5" xfId="2745"/>
    <cellStyle name="level1a 2 4 2 5 2" xfId="2746"/>
    <cellStyle name="level1a 2 4 2 5 2 2" xfId="2747"/>
    <cellStyle name="level1a 2 4 2 5 2 2 2" xfId="2748"/>
    <cellStyle name="level1a 2 4 2 5 2 3" xfId="2749"/>
    <cellStyle name="level1a 2 4 2 5 2 3 2" xfId="2750"/>
    <cellStyle name="level1a 2 4 2 5 2 3 2 2" xfId="2751"/>
    <cellStyle name="level1a 2 4 2 5 2 4" xfId="2752"/>
    <cellStyle name="level1a 2 4 2 5 3" xfId="2753"/>
    <cellStyle name="level1a 2 4 2 5 3 2" xfId="2754"/>
    <cellStyle name="level1a 2 4 2 5 3 2 2" xfId="2755"/>
    <cellStyle name="level1a 2 4 2 5 3 3" xfId="2756"/>
    <cellStyle name="level1a 2 4 2 5 3 3 2" xfId="2757"/>
    <cellStyle name="level1a 2 4 2 5 3 3 2 2" xfId="2758"/>
    <cellStyle name="level1a 2 4 2 5 3 4" xfId="2759"/>
    <cellStyle name="level1a 2 4 2 5 4" xfId="2760"/>
    <cellStyle name="level1a 2 4 2 5 4 2" xfId="2761"/>
    <cellStyle name="level1a 2 4 2 5 5" xfId="2762"/>
    <cellStyle name="level1a 2 4 2 5 5 2" xfId="2763"/>
    <cellStyle name="level1a 2 4 2 5 5 2 2" xfId="2764"/>
    <cellStyle name="level1a 2 4 2 5 6" xfId="2765"/>
    <cellStyle name="level1a 2 4 2 5 6 2" xfId="2766"/>
    <cellStyle name="level1a 2 4 2 6" xfId="2767"/>
    <cellStyle name="level1a 2 4 2 6 2" xfId="2768"/>
    <cellStyle name="level1a 2 4 2 6 2 2" xfId="2769"/>
    <cellStyle name="level1a 2 4 2 6 2 2 2" xfId="2770"/>
    <cellStyle name="level1a 2 4 2 6 2 3" xfId="2771"/>
    <cellStyle name="level1a 2 4 2 6 2 3 2" xfId="2772"/>
    <cellStyle name="level1a 2 4 2 6 2 3 2 2" xfId="2773"/>
    <cellStyle name="level1a 2 4 2 6 2 4" xfId="2774"/>
    <cellStyle name="level1a 2 4 2 6 3" xfId="2775"/>
    <cellStyle name="level1a 2 4 2 6 3 2" xfId="2776"/>
    <cellStyle name="level1a 2 4 2 6 3 2 2" xfId="2777"/>
    <cellStyle name="level1a 2 4 2 6 3 3" xfId="2778"/>
    <cellStyle name="level1a 2 4 2 6 3 3 2" xfId="2779"/>
    <cellStyle name="level1a 2 4 2 6 3 3 2 2" xfId="2780"/>
    <cellStyle name="level1a 2 4 2 6 3 4" xfId="2781"/>
    <cellStyle name="level1a 2 4 2 6 4" xfId="2782"/>
    <cellStyle name="level1a 2 4 2 6 4 2" xfId="2783"/>
    <cellStyle name="level1a 2 4 2 6 5" xfId="2784"/>
    <cellStyle name="level1a 2 4 2 6 5 2" xfId="2785"/>
    <cellStyle name="level1a 2 4 2 6 5 2 2" xfId="2786"/>
    <cellStyle name="level1a 2 4 2 6 6" xfId="2787"/>
    <cellStyle name="level1a 2 4 2 6 6 2" xfId="2788"/>
    <cellStyle name="level1a 2 4 2 7" xfId="2789"/>
    <cellStyle name="level1a 2 4 2 7 2" xfId="2790"/>
    <cellStyle name="level1a 2 4 2 7 2 2" xfId="2791"/>
    <cellStyle name="level1a 2 4 2 7 3" xfId="2792"/>
    <cellStyle name="level1a 2 4 2 7 3 2" xfId="2793"/>
    <cellStyle name="level1a 2 4 2 7 3 2 2" xfId="2794"/>
    <cellStyle name="level1a 2 4 2 7 4" xfId="2795"/>
    <cellStyle name="level1a 2 4 2 8" xfId="2796"/>
    <cellStyle name="level1a 2 4 2 8 2" xfId="2797"/>
    <cellStyle name="level1a 2 4 2_STUD aligned by INSTIT" xfId="2798"/>
    <cellStyle name="level1a 2 4 3" xfId="2799"/>
    <cellStyle name="level1a 2 4 3 2" xfId="2800"/>
    <cellStyle name="level1a 2 4 3 2 2" xfId="2801"/>
    <cellStyle name="level1a 2 4 3 2 2 2" xfId="2802"/>
    <cellStyle name="level1a 2 4 3 2 2 2 2" xfId="2803"/>
    <cellStyle name="level1a 2 4 3 2 2 3" xfId="2804"/>
    <cellStyle name="level1a 2 4 3 2 2 3 2" xfId="2805"/>
    <cellStyle name="level1a 2 4 3 2 2 3 2 2" xfId="2806"/>
    <cellStyle name="level1a 2 4 3 2 2 4" xfId="2807"/>
    <cellStyle name="level1a 2 4 3 2 3" xfId="2808"/>
    <cellStyle name="level1a 2 4 3 2 3 2" xfId="2809"/>
    <cellStyle name="level1a 2 4 3 2 3 2 2" xfId="2810"/>
    <cellStyle name="level1a 2 4 3 2 3 3" xfId="2811"/>
    <cellStyle name="level1a 2 4 3 2 3 3 2" xfId="2812"/>
    <cellStyle name="level1a 2 4 3 2 3 3 2 2" xfId="2813"/>
    <cellStyle name="level1a 2 4 3 2 3 4" xfId="2814"/>
    <cellStyle name="level1a 2 4 3 2 3 4 2" xfId="2815"/>
    <cellStyle name="level1a 2 4 3 2 4" xfId="2816"/>
    <cellStyle name="level1a 2 4 3 2 5" xfId="2817"/>
    <cellStyle name="level1a 2 4 3 2 5 2" xfId="2818"/>
    <cellStyle name="level1a 2 4 3 2 5 2 2" xfId="2819"/>
    <cellStyle name="level1a 2 4 3 2 6" xfId="2820"/>
    <cellStyle name="level1a 2 4 3 2 6 2" xfId="2821"/>
    <cellStyle name="level1a 2 4 3 3" xfId="2822"/>
    <cellStyle name="level1a 2 4 3 3 2" xfId="2823"/>
    <cellStyle name="level1a 2 4 3 3 2 2" xfId="2824"/>
    <cellStyle name="level1a 2 4 3 3 2 2 2" xfId="2825"/>
    <cellStyle name="level1a 2 4 3 3 2 3" xfId="2826"/>
    <cellStyle name="level1a 2 4 3 3 2 3 2" xfId="2827"/>
    <cellStyle name="level1a 2 4 3 3 2 3 2 2" xfId="2828"/>
    <cellStyle name="level1a 2 4 3 3 2 4" xfId="2829"/>
    <cellStyle name="level1a 2 4 3 3 3" xfId="2830"/>
    <cellStyle name="level1a 2 4 3 3 3 2" xfId="2831"/>
    <cellStyle name="level1a 2 4 3 3 3 2 2" xfId="2832"/>
    <cellStyle name="level1a 2 4 3 3 3 3" xfId="2833"/>
    <cellStyle name="level1a 2 4 3 3 3 3 2" xfId="2834"/>
    <cellStyle name="level1a 2 4 3 3 3 3 2 2" xfId="2835"/>
    <cellStyle name="level1a 2 4 3 3 3 4" xfId="2836"/>
    <cellStyle name="level1a 2 4 3 3 4" xfId="2837"/>
    <cellStyle name="level1a 2 4 3 3 4 2" xfId="2838"/>
    <cellStyle name="level1a 2 4 3 3 5" xfId="2839"/>
    <cellStyle name="level1a 2 4 3 3 5 2" xfId="2840"/>
    <cellStyle name="level1a 2 4 3 4" xfId="2841"/>
    <cellStyle name="level1a 2 4 3 4 2" xfId="2842"/>
    <cellStyle name="level1a 2 4 3 4 2 2" xfId="2843"/>
    <cellStyle name="level1a 2 4 3 4 2 2 2" xfId="2844"/>
    <cellStyle name="level1a 2 4 3 4 2 3" xfId="2845"/>
    <cellStyle name="level1a 2 4 3 4 2 3 2" xfId="2846"/>
    <cellStyle name="level1a 2 4 3 4 2 3 2 2" xfId="2847"/>
    <cellStyle name="level1a 2 4 3 4 2 4" xfId="2848"/>
    <cellStyle name="level1a 2 4 3 4 3" xfId="2849"/>
    <cellStyle name="level1a 2 4 3 4 3 2" xfId="2850"/>
    <cellStyle name="level1a 2 4 3 4 3 2 2" xfId="2851"/>
    <cellStyle name="level1a 2 4 3 4 3 3" xfId="2852"/>
    <cellStyle name="level1a 2 4 3 4 3 3 2" xfId="2853"/>
    <cellStyle name="level1a 2 4 3 4 3 3 2 2" xfId="2854"/>
    <cellStyle name="level1a 2 4 3 4 3 4" xfId="2855"/>
    <cellStyle name="level1a 2 4 3 4 4" xfId="2856"/>
    <cellStyle name="level1a 2 4 3 4 4 2" xfId="2857"/>
    <cellStyle name="level1a 2 4 3 4 5" xfId="2858"/>
    <cellStyle name="level1a 2 4 3 4 5 2" xfId="2859"/>
    <cellStyle name="level1a 2 4 3 4 5 2 2" xfId="2860"/>
    <cellStyle name="level1a 2 4 3 4 6" xfId="2861"/>
    <cellStyle name="level1a 2 4 3 4 6 2" xfId="2862"/>
    <cellStyle name="level1a 2 4 3 5" xfId="2863"/>
    <cellStyle name="level1a 2 4 3 5 2" xfId="2864"/>
    <cellStyle name="level1a 2 4 3 5 2 2" xfId="2865"/>
    <cellStyle name="level1a 2 4 3 5 2 2 2" xfId="2866"/>
    <cellStyle name="level1a 2 4 3 5 2 3" xfId="2867"/>
    <cellStyle name="level1a 2 4 3 5 2 3 2" xfId="2868"/>
    <cellStyle name="level1a 2 4 3 5 2 3 2 2" xfId="2869"/>
    <cellStyle name="level1a 2 4 3 5 2 4" xfId="2870"/>
    <cellStyle name="level1a 2 4 3 5 3" xfId="2871"/>
    <cellStyle name="level1a 2 4 3 5 3 2" xfId="2872"/>
    <cellStyle name="level1a 2 4 3 5 3 2 2" xfId="2873"/>
    <cellStyle name="level1a 2 4 3 5 3 3" xfId="2874"/>
    <cellStyle name="level1a 2 4 3 5 3 3 2" xfId="2875"/>
    <cellStyle name="level1a 2 4 3 5 3 3 2 2" xfId="2876"/>
    <cellStyle name="level1a 2 4 3 5 3 4" xfId="2877"/>
    <cellStyle name="level1a 2 4 3 5 4" xfId="2878"/>
    <cellStyle name="level1a 2 4 3 5 4 2" xfId="2879"/>
    <cellStyle name="level1a 2 4 3 5 5" xfId="2880"/>
    <cellStyle name="level1a 2 4 3 5 5 2" xfId="2881"/>
    <cellStyle name="level1a 2 4 3 5 5 2 2" xfId="2882"/>
    <cellStyle name="level1a 2 4 3 5 6" xfId="2883"/>
    <cellStyle name="level1a 2 4 3 5 6 2" xfId="2884"/>
    <cellStyle name="level1a 2 4 3 6" xfId="2885"/>
    <cellStyle name="level1a 2 4 3 6 2" xfId="2886"/>
    <cellStyle name="level1a 2 4 3 6 2 2" xfId="2887"/>
    <cellStyle name="level1a 2 4 3 6 2 2 2" xfId="2888"/>
    <cellStyle name="level1a 2 4 3 6 2 3" xfId="2889"/>
    <cellStyle name="level1a 2 4 3 6 2 3 2" xfId="2890"/>
    <cellStyle name="level1a 2 4 3 6 2 3 2 2" xfId="2891"/>
    <cellStyle name="level1a 2 4 3 6 2 4" xfId="2892"/>
    <cellStyle name="level1a 2 4 3 6 3" xfId="2893"/>
    <cellStyle name="level1a 2 4 3 6 3 2" xfId="2894"/>
    <cellStyle name="level1a 2 4 3 6 3 2 2" xfId="2895"/>
    <cellStyle name="level1a 2 4 3 6 3 3" xfId="2896"/>
    <cellStyle name="level1a 2 4 3 6 3 3 2" xfId="2897"/>
    <cellStyle name="level1a 2 4 3 6 3 3 2 2" xfId="2898"/>
    <cellStyle name="level1a 2 4 3 6 3 4" xfId="2899"/>
    <cellStyle name="level1a 2 4 3 6 4" xfId="2900"/>
    <cellStyle name="level1a 2 4 3 6 4 2" xfId="2901"/>
    <cellStyle name="level1a 2 4 3 6 5" xfId="2902"/>
    <cellStyle name="level1a 2 4 3 6 5 2" xfId="2903"/>
    <cellStyle name="level1a 2 4 3 6 5 2 2" xfId="2904"/>
    <cellStyle name="level1a 2 4 3 6 6" xfId="2905"/>
    <cellStyle name="level1a 2 4 3 6 6 2" xfId="2906"/>
    <cellStyle name="level1a 2 4 3 7" xfId="2907"/>
    <cellStyle name="level1a 2 4 3 7 2" xfId="2908"/>
    <cellStyle name="level1a 2 4 3 7 2 2" xfId="2909"/>
    <cellStyle name="level1a 2 4 3 7 3" xfId="2910"/>
    <cellStyle name="level1a 2 4 3 7 3 2" xfId="2911"/>
    <cellStyle name="level1a 2 4 3 7 3 2 2" xfId="2912"/>
    <cellStyle name="level1a 2 4 3 7 4" xfId="2913"/>
    <cellStyle name="level1a 2 4 3 8" xfId="2914"/>
    <cellStyle name="level1a 2 4 3 8 2" xfId="2915"/>
    <cellStyle name="level1a 2 4 3 8 2 2" xfId="2916"/>
    <cellStyle name="level1a 2 4 3 8 3" xfId="2917"/>
    <cellStyle name="level1a 2 4 3 8 3 2" xfId="2918"/>
    <cellStyle name="level1a 2 4 3 8 3 2 2" xfId="2919"/>
    <cellStyle name="level1a 2 4 3 8 4" xfId="2920"/>
    <cellStyle name="level1a 2 4 3 9" xfId="2921"/>
    <cellStyle name="level1a 2 4 3 9 2" xfId="2922"/>
    <cellStyle name="level1a 2 4 3_STUD aligned by INSTIT" xfId="2923"/>
    <cellStyle name="level1a 2 4 4" xfId="2924"/>
    <cellStyle name="level1a 2 4 4 2" xfId="2925"/>
    <cellStyle name="level1a 2 4 4 2 2" xfId="2926"/>
    <cellStyle name="level1a 2 4 4 2 2 2" xfId="2927"/>
    <cellStyle name="level1a 2 4 4 2 3" xfId="2928"/>
    <cellStyle name="level1a 2 4 4 2 3 2" xfId="2929"/>
    <cellStyle name="level1a 2 4 4 2 3 2 2" xfId="2930"/>
    <cellStyle name="level1a 2 4 4 2 4" xfId="2931"/>
    <cellStyle name="level1a 2 4 4 3" xfId="2932"/>
    <cellStyle name="level1a 2 4 4 3 2" xfId="2933"/>
    <cellStyle name="level1a 2 4 4 3 2 2" xfId="2934"/>
    <cellStyle name="level1a 2 4 4 3 3" xfId="2935"/>
    <cellStyle name="level1a 2 4 4 3 3 2" xfId="2936"/>
    <cellStyle name="level1a 2 4 4 3 3 2 2" xfId="2937"/>
    <cellStyle name="level1a 2 4 4 3 4" xfId="2938"/>
    <cellStyle name="level1a 2 4 4 3 4 2" xfId="2939"/>
    <cellStyle name="level1a 2 4 4 4" xfId="2940"/>
    <cellStyle name="level1a 2 4 4 5" xfId="2941"/>
    <cellStyle name="level1a 2 4 4 5 2" xfId="2942"/>
    <cellStyle name="level1a 2 4 4 6" xfId="2943"/>
    <cellStyle name="level1a 2 4 4 6 2" xfId="2944"/>
    <cellStyle name="level1a 2 4 5" xfId="2945"/>
    <cellStyle name="level1a 2 4 5 2" xfId="2946"/>
    <cellStyle name="level1a 2 4 5 2 2" xfId="2947"/>
    <cellStyle name="level1a 2 4 5 2 2 2" xfId="2948"/>
    <cellStyle name="level1a 2 4 5 2 3" xfId="2949"/>
    <cellStyle name="level1a 2 4 5 2 3 2" xfId="2950"/>
    <cellStyle name="level1a 2 4 5 2 3 2 2" xfId="2951"/>
    <cellStyle name="level1a 2 4 5 2 4" xfId="2952"/>
    <cellStyle name="level1a 2 4 5 3" xfId="2953"/>
    <cellStyle name="level1a 2 4 5 3 2" xfId="2954"/>
    <cellStyle name="level1a 2 4 5 3 2 2" xfId="2955"/>
    <cellStyle name="level1a 2 4 5 3 3" xfId="2956"/>
    <cellStyle name="level1a 2 4 5 3 3 2" xfId="2957"/>
    <cellStyle name="level1a 2 4 5 3 3 2 2" xfId="2958"/>
    <cellStyle name="level1a 2 4 5 3 4" xfId="2959"/>
    <cellStyle name="level1a 2 4 5 3 4 2" xfId="2960"/>
    <cellStyle name="level1a 2 4 5 4" xfId="2961"/>
    <cellStyle name="level1a 2 4 5 5" xfId="2962"/>
    <cellStyle name="level1a 2 4 5 5 2" xfId="2963"/>
    <cellStyle name="level1a 2 4 5 6" xfId="2964"/>
    <cellStyle name="level1a 2 4 5 6 2" xfId="2965"/>
    <cellStyle name="level1a 2 4 5 6 2 2" xfId="2966"/>
    <cellStyle name="level1a 2 4 5 7" xfId="2967"/>
    <cellStyle name="level1a 2 4 5 7 2" xfId="2968"/>
    <cellStyle name="level1a 2 4 6" xfId="2969"/>
    <cellStyle name="level1a 2 4 6 2" xfId="2970"/>
    <cellStyle name="level1a 2 4 6 2 2" xfId="2971"/>
    <cellStyle name="level1a 2 4 6 2 2 2" xfId="2972"/>
    <cellStyle name="level1a 2 4 6 2 3" xfId="2973"/>
    <cellStyle name="level1a 2 4 6 2 3 2" xfId="2974"/>
    <cellStyle name="level1a 2 4 6 2 3 2 2" xfId="2975"/>
    <cellStyle name="level1a 2 4 6 2 4" xfId="2976"/>
    <cellStyle name="level1a 2 4 6 3" xfId="2977"/>
    <cellStyle name="level1a 2 4 6 3 2" xfId="2978"/>
    <cellStyle name="level1a 2 4 6 3 2 2" xfId="2979"/>
    <cellStyle name="level1a 2 4 6 3 3" xfId="2980"/>
    <cellStyle name="level1a 2 4 6 3 3 2" xfId="2981"/>
    <cellStyle name="level1a 2 4 6 3 3 2 2" xfId="2982"/>
    <cellStyle name="level1a 2 4 6 3 4" xfId="2983"/>
    <cellStyle name="level1a 2 4 6 3 4 2" xfId="2984"/>
    <cellStyle name="level1a 2 4 6 4" xfId="2985"/>
    <cellStyle name="level1a 2 4 6 5" xfId="2986"/>
    <cellStyle name="level1a 2 4 6 5 2" xfId="2987"/>
    <cellStyle name="level1a 2 4 6 5 2 2" xfId="2988"/>
    <cellStyle name="level1a 2 4 6 6" xfId="2989"/>
    <cellStyle name="level1a 2 4 6 6 2" xfId="2990"/>
    <cellStyle name="level1a 2 4 7" xfId="2991"/>
    <cellStyle name="level1a 2 4 7 2" xfId="2992"/>
    <cellStyle name="level1a 2 4 7 2 2" xfId="2993"/>
    <cellStyle name="level1a 2 4 7 2 2 2" xfId="2994"/>
    <cellStyle name="level1a 2 4 7 2 3" xfId="2995"/>
    <cellStyle name="level1a 2 4 7 2 3 2" xfId="2996"/>
    <cellStyle name="level1a 2 4 7 2 3 2 2" xfId="2997"/>
    <cellStyle name="level1a 2 4 7 2 4" xfId="2998"/>
    <cellStyle name="level1a 2 4 7 3" xfId="2999"/>
    <cellStyle name="level1a 2 4 7 3 2" xfId="3000"/>
    <cellStyle name="level1a 2 4 7 3 2 2" xfId="3001"/>
    <cellStyle name="level1a 2 4 7 3 3" xfId="3002"/>
    <cellStyle name="level1a 2 4 7 3 3 2" xfId="3003"/>
    <cellStyle name="level1a 2 4 7 3 3 2 2" xfId="3004"/>
    <cellStyle name="level1a 2 4 7 3 4" xfId="3005"/>
    <cellStyle name="level1a 2 4 7 3 4 2" xfId="3006"/>
    <cellStyle name="level1a 2 4 7 4" xfId="3007"/>
    <cellStyle name="level1a 2 4 7 5" xfId="3008"/>
    <cellStyle name="level1a 2 4 7 5 2" xfId="3009"/>
    <cellStyle name="level1a 2 4 7 6" xfId="3010"/>
    <cellStyle name="level1a 2 4 7 6 2" xfId="3011"/>
    <cellStyle name="level1a 2 4 7 6 2 2" xfId="3012"/>
    <cellStyle name="level1a 2 4 7 7" xfId="3013"/>
    <cellStyle name="level1a 2 4 7 7 2" xfId="3014"/>
    <cellStyle name="level1a 2 4 8" xfId="3015"/>
    <cellStyle name="level1a 2 4 8 2" xfId="3016"/>
    <cellStyle name="level1a 2 4 8 2 2" xfId="3017"/>
    <cellStyle name="level1a 2 4 8 2 2 2" xfId="3018"/>
    <cellStyle name="level1a 2 4 8 2 3" xfId="3019"/>
    <cellStyle name="level1a 2 4 8 2 3 2" xfId="3020"/>
    <cellStyle name="level1a 2 4 8 2 3 2 2" xfId="3021"/>
    <cellStyle name="level1a 2 4 8 2 4" xfId="3022"/>
    <cellStyle name="level1a 2 4 8 3" xfId="3023"/>
    <cellStyle name="level1a 2 4 8 3 2" xfId="3024"/>
    <cellStyle name="level1a 2 4 8 3 2 2" xfId="3025"/>
    <cellStyle name="level1a 2 4 8 3 3" xfId="3026"/>
    <cellStyle name="level1a 2 4 8 3 3 2" xfId="3027"/>
    <cellStyle name="level1a 2 4 8 3 3 2 2" xfId="3028"/>
    <cellStyle name="level1a 2 4 8 3 4" xfId="3029"/>
    <cellStyle name="level1a 2 4 8 4" xfId="3030"/>
    <cellStyle name="level1a 2 4 8 4 2" xfId="3031"/>
    <cellStyle name="level1a 2 4 8 5" xfId="3032"/>
    <cellStyle name="level1a 2 4 8 5 2" xfId="3033"/>
    <cellStyle name="level1a 2 4 8 5 2 2" xfId="3034"/>
    <cellStyle name="level1a 2 4 8 6" xfId="3035"/>
    <cellStyle name="level1a 2 4 8 6 2" xfId="3036"/>
    <cellStyle name="level1a 2 4 9" xfId="3037"/>
    <cellStyle name="level1a 2 4 9 2" xfId="3038"/>
    <cellStyle name="level1a 2 4 9 2 2" xfId="3039"/>
    <cellStyle name="level1a 2 4 9 3" xfId="3040"/>
    <cellStyle name="level1a 2 4 9 3 2" xfId="3041"/>
    <cellStyle name="level1a 2 4 9 3 2 2" xfId="3042"/>
    <cellStyle name="level1a 2 4 9 4" xfId="3043"/>
    <cellStyle name="level1a 2 4_STUD aligned by INSTIT" xfId="3044"/>
    <cellStyle name="level1a 2 5" xfId="3045"/>
    <cellStyle name="level1a 2 5 2" xfId="3046"/>
    <cellStyle name="level1a 2 5 2 2" xfId="3047"/>
    <cellStyle name="level1a 2 5 2 2 2" xfId="3048"/>
    <cellStyle name="level1a 2 5 2 2 2 2" xfId="3049"/>
    <cellStyle name="level1a 2 5 2 2 3" xfId="3050"/>
    <cellStyle name="level1a 2 5 2 2 3 2" xfId="3051"/>
    <cellStyle name="level1a 2 5 2 2 3 2 2" xfId="3052"/>
    <cellStyle name="level1a 2 5 2 2 4" xfId="3053"/>
    <cellStyle name="level1a 2 5 2 3" xfId="3054"/>
    <cellStyle name="level1a 2 5 2 3 2" xfId="3055"/>
    <cellStyle name="level1a 2 5 2 3 2 2" xfId="3056"/>
    <cellStyle name="level1a 2 5 2 3 3" xfId="3057"/>
    <cellStyle name="level1a 2 5 2 3 3 2" xfId="3058"/>
    <cellStyle name="level1a 2 5 2 3 3 2 2" xfId="3059"/>
    <cellStyle name="level1a 2 5 2 3 4" xfId="3060"/>
    <cellStyle name="level1a 2 5 2 3 4 2" xfId="3061"/>
    <cellStyle name="level1a 2 5 2 4" xfId="3062"/>
    <cellStyle name="level1a 2 5 2 5" xfId="3063"/>
    <cellStyle name="level1a 2 5 2 5 2" xfId="3064"/>
    <cellStyle name="level1a 2 5 2 6" xfId="3065"/>
    <cellStyle name="level1a 2 5 2 6 2" xfId="3066"/>
    <cellStyle name="level1a 2 5 3" xfId="3067"/>
    <cellStyle name="level1a 2 5 3 2" xfId="3068"/>
    <cellStyle name="level1a 2 5 3 2 2" xfId="3069"/>
    <cellStyle name="level1a 2 5 3 2 2 2" xfId="3070"/>
    <cellStyle name="level1a 2 5 3 2 3" xfId="3071"/>
    <cellStyle name="level1a 2 5 3 2 3 2" xfId="3072"/>
    <cellStyle name="level1a 2 5 3 2 3 2 2" xfId="3073"/>
    <cellStyle name="level1a 2 5 3 2 4" xfId="3074"/>
    <cellStyle name="level1a 2 5 3 3" xfId="3075"/>
    <cellStyle name="level1a 2 5 3 3 2" xfId="3076"/>
    <cellStyle name="level1a 2 5 3 3 2 2" xfId="3077"/>
    <cellStyle name="level1a 2 5 3 3 3" xfId="3078"/>
    <cellStyle name="level1a 2 5 3 3 3 2" xfId="3079"/>
    <cellStyle name="level1a 2 5 3 3 3 2 2" xfId="3080"/>
    <cellStyle name="level1a 2 5 3 3 4" xfId="3081"/>
    <cellStyle name="level1a 2 5 3 3 4 2" xfId="3082"/>
    <cellStyle name="level1a 2 5 3 4" xfId="3083"/>
    <cellStyle name="level1a 2 5 3 5" xfId="3084"/>
    <cellStyle name="level1a 2 5 3 5 2" xfId="3085"/>
    <cellStyle name="level1a 2 5 3 5 2 2" xfId="3086"/>
    <cellStyle name="level1a 2 5 3 6" xfId="3087"/>
    <cellStyle name="level1a 2 5 3 6 2" xfId="3088"/>
    <cellStyle name="level1a 2 5 4" xfId="3089"/>
    <cellStyle name="level1a 2 5 4 2" xfId="3090"/>
    <cellStyle name="level1a 2 5 4 2 2" xfId="3091"/>
    <cellStyle name="level1a 2 5 4 2 2 2" xfId="3092"/>
    <cellStyle name="level1a 2 5 4 2 3" xfId="3093"/>
    <cellStyle name="level1a 2 5 4 2 3 2" xfId="3094"/>
    <cellStyle name="level1a 2 5 4 2 3 2 2" xfId="3095"/>
    <cellStyle name="level1a 2 5 4 2 4" xfId="3096"/>
    <cellStyle name="level1a 2 5 4 3" xfId="3097"/>
    <cellStyle name="level1a 2 5 4 3 2" xfId="3098"/>
    <cellStyle name="level1a 2 5 4 3 2 2" xfId="3099"/>
    <cellStyle name="level1a 2 5 4 3 3" xfId="3100"/>
    <cellStyle name="level1a 2 5 4 3 3 2" xfId="3101"/>
    <cellStyle name="level1a 2 5 4 3 3 2 2" xfId="3102"/>
    <cellStyle name="level1a 2 5 4 3 4" xfId="3103"/>
    <cellStyle name="level1a 2 5 4 3 4 2" xfId="3104"/>
    <cellStyle name="level1a 2 5 4 4" xfId="3105"/>
    <cellStyle name="level1a 2 5 4 5" xfId="3106"/>
    <cellStyle name="level1a 2 5 4 5 2" xfId="3107"/>
    <cellStyle name="level1a 2 5 4 6" xfId="3108"/>
    <cellStyle name="level1a 2 5 4 6 2" xfId="3109"/>
    <cellStyle name="level1a 2 5 4 6 2 2" xfId="3110"/>
    <cellStyle name="level1a 2 5 4 7" xfId="3111"/>
    <cellStyle name="level1a 2 5 4 7 2" xfId="3112"/>
    <cellStyle name="level1a 2 5 5" xfId="3113"/>
    <cellStyle name="level1a 2 5 5 2" xfId="3114"/>
    <cellStyle name="level1a 2 5 5 2 2" xfId="3115"/>
    <cellStyle name="level1a 2 5 5 2 2 2" xfId="3116"/>
    <cellStyle name="level1a 2 5 5 2 3" xfId="3117"/>
    <cellStyle name="level1a 2 5 5 2 3 2" xfId="3118"/>
    <cellStyle name="level1a 2 5 5 2 3 2 2" xfId="3119"/>
    <cellStyle name="level1a 2 5 5 2 4" xfId="3120"/>
    <cellStyle name="level1a 2 5 5 3" xfId="3121"/>
    <cellStyle name="level1a 2 5 5 3 2" xfId="3122"/>
    <cellStyle name="level1a 2 5 5 3 2 2" xfId="3123"/>
    <cellStyle name="level1a 2 5 5 3 3" xfId="3124"/>
    <cellStyle name="level1a 2 5 5 3 3 2" xfId="3125"/>
    <cellStyle name="level1a 2 5 5 3 3 2 2" xfId="3126"/>
    <cellStyle name="level1a 2 5 5 3 4" xfId="3127"/>
    <cellStyle name="level1a 2 5 5 4" xfId="3128"/>
    <cellStyle name="level1a 2 5 5 4 2" xfId="3129"/>
    <cellStyle name="level1a 2 5 5 5" xfId="3130"/>
    <cellStyle name="level1a 2 5 5 5 2" xfId="3131"/>
    <cellStyle name="level1a 2 5 5 5 2 2" xfId="3132"/>
    <cellStyle name="level1a 2 5 5 6" xfId="3133"/>
    <cellStyle name="level1a 2 5 5 6 2" xfId="3134"/>
    <cellStyle name="level1a 2 5 6" xfId="3135"/>
    <cellStyle name="level1a 2 5 6 2" xfId="3136"/>
    <cellStyle name="level1a 2 5 6 2 2" xfId="3137"/>
    <cellStyle name="level1a 2 5 6 2 2 2" xfId="3138"/>
    <cellStyle name="level1a 2 5 6 2 3" xfId="3139"/>
    <cellStyle name="level1a 2 5 6 2 3 2" xfId="3140"/>
    <cellStyle name="level1a 2 5 6 2 3 2 2" xfId="3141"/>
    <cellStyle name="level1a 2 5 6 2 4" xfId="3142"/>
    <cellStyle name="level1a 2 5 6 3" xfId="3143"/>
    <cellStyle name="level1a 2 5 6 3 2" xfId="3144"/>
    <cellStyle name="level1a 2 5 6 3 2 2" xfId="3145"/>
    <cellStyle name="level1a 2 5 6 3 3" xfId="3146"/>
    <cellStyle name="level1a 2 5 6 3 3 2" xfId="3147"/>
    <cellStyle name="level1a 2 5 6 3 3 2 2" xfId="3148"/>
    <cellStyle name="level1a 2 5 6 3 4" xfId="3149"/>
    <cellStyle name="level1a 2 5 6 4" xfId="3150"/>
    <cellStyle name="level1a 2 5 6 4 2" xfId="3151"/>
    <cellStyle name="level1a 2 5 6 5" xfId="3152"/>
    <cellStyle name="level1a 2 5 6 5 2" xfId="3153"/>
    <cellStyle name="level1a 2 5 6 5 2 2" xfId="3154"/>
    <cellStyle name="level1a 2 5 6 6" xfId="3155"/>
    <cellStyle name="level1a 2 5 6 6 2" xfId="3156"/>
    <cellStyle name="level1a 2 5 7" xfId="3157"/>
    <cellStyle name="level1a 2 5 7 2" xfId="3158"/>
    <cellStyle name="level1a 2 5 7 2 2" xfId="3159"/>
    <cellStyle name="level1a 2 5 7 3" xfId="3160"/>
    <cellStyle name="level1a 2 5 7 3 2" xfId="3161"/>
    <cellStyle name="level1a 2 5 7 3 2 2" xfId="3162"/>
    <cellStyle name="level1a 2 5 7 4" xfId="3163"/>
    <cellStyle name="level1a 2 5 8" xfId="3164"/>
    <cellStyle name="level1a 2 5 8 2" xfId="3165"/>
    <cellStyle name="level1a 2 5_STUD aligned by INSTIT" xfId="3166"/>
    <cellStyle name="level1a 2 6" xfId="3167"/>
    <cellStyle name="level1a 2 6 2" xfId="3168"/>
    <cellStyle name="level1a 2 6 2 2" xfId="3169"/>
    <cellStyle name="level1a 2 6 2 2 2" xfId="3170"/>
    <cellStyle name="level1a 2 6 2 2 2 2" xfId="3171"/>
    <cellStyle name="level1a 2 6 2 2 3" xfId="3172"/>
    <cellStyle name="level1a 2 6 2 2 3 2" xfId="3173"/>
    <cellStyle name="level1a 2 6 2 2 3 2 2" xfId="3174"/>
    <cellStyle name="level1a 2 6 2 2 4" xfId="3175"/>
    <cellStyle name="level1a 2 6 2 3" xfId="3176"/>
    <cellStyle name="level1a 2 6 2 3 2" xfId="3177"/>
    <cellStyle name="level1a 2 6 2 3 2 2" xfId="3178"/>
    <cellStyle name="level1a 2 6 2 3 3" xfId="3179"/>
    <cellStyle name="level1a 2 6 2 3 3 2" xfId="3180"/>
    <cellStyle name="level1a 2 6 2 3 3 2 2" xfId="3181"/>
    <cellStyle name="level1a 2 6 2 3 4" xfId="3182"/>
    <cellStyle name="level1a 2 6 2 3 4 2" xfId="3183"/>
    <cellStyle name="level1a 2 6 2 4" xfId="3184"/>
    <cellStyle name="level1a 2 6 2 5" xfId="3185"/>
    <cellStyle name="level1a 2 6 2 5 2" xfId="3186"/>
    <cellStyle name="level1a 2 6 2 6" xfId="3187"/>
    <cellStyle name="level1a 2 6 2 6 2" xfId="3188"/>
    <cellStyle name="level1a 2 6 2 6 2 2" xfId="3189"/>
    <cellStyle name="level1a 2 6 2 7" xfId="3190"/>
    <cellStyle name="level1a 2 6 2 7 2" xfId="3191"/>
    <cellStyle name="level1a 2 6 3" xfId="3192"/>
    <cellStyle name="level1a 2 6 3 2" xfId="3193"/>
    <cellStyle name="level1a 2 6 3 2 2" xfId="3194"/>
    <cellStyle name="level1a 2 6 3 2 2 2" xfId="3195"/>
    <cellStyle name="level1a 2 6 3 2 3" xfId="3196"/>
    <cellStyle name="level1a 2 6 3 2 3 2" xfId="3197"/>
    <cellStyle name="level1a 2 6 3 2 3 2 2" xfId="3198"/>
    <cellStyle name="level1a 2 6 3 2 4" xfId="3199"/>
    <cellStyle name="level1a 2 6 3 3" xfId="3200"/>
    <cellStyle name="level1a 2 6 3 3 2" xfId="3201"/>
    <cellStyle name="level1a 2 6 3 3 2 2" xfId="3202"/>
    <cellStyle name="level1a 2 6 3 3 3" xfId="3203"/>
    <cellStyle name="level1a 2 6 3 3 3 2" xfId="3204"/>
    <cellStyle name="level1a 2 6 3 3 3 2 2" xfId="3205"/>
    <cellStyle name="level1a 2 6 3 3 4" xfId="3206"/>
    <cellStyle name="level1a 2 6 3 3 4 2" xfId="3207"/>
    <cellStyle name="level1a 2 6 3 4" xfId="3208"/>
    <cellStyle name="level1a 2 6 3 5" xfId="3209"/>
    <cellStyle name="level1a 2 6 3 5 2" xfId="3210"/>
    <cellStyle name="level1a 2 6 4" xfId="3211"/>
    <cellStyle name="level1a 2 6 4 2" xfId="3212"/>
    <cellStyle name="level1a 2 6 4 2 2" xfId="3213"/>
    <cellStyle name="level1a 2 6 4 2 2 2" xfId="3214"/>
    <cellStyle name="level1a 2 6 4 2 3" xfId="3215"/>
    <cellStyle name="level1a 2 6 4 2 3 2" xfId="3216"/>
    <cellStyle name="level1a 2 6 4 2 3 2 2" xfId="3217"/>
    <cellStyle name="level1a 2 6 4 2 4" xfId="3218"/>
    <cellStyle name="level1a 2 6 4 3" xfId="3219"/>
    <cellStyle name="level1a 2 6 4 3 2" xfId="3220"/>
    <cellStyle name="level1a 2 6 4 3 2 2" xfId="3221"/>
    <cellStyle name="level1a 2 6 4 3 3" xfId="3222"/>
    <cellStyle name="level1a 2 6 4 3 3 2" xfId="3223"/>
    <cellStyle name="level1a 2 6 4 3 3 2 2" xfId="3224"/>
    <cellStyle name="level1a 2 6 4 3 4" xfId="3225"/>
    <cellStyle name="level1a 2 6 4 4" xfId="3226"/>
    <cellStyle name="level1a 2 6 4 4 2" xfId="3227"/>
    <cellStyle name="level1a 2 6 4 5" xfId="3228"/>
    <cellStyle name="level1a 2 6 4 5 2" xfId="3229"/>
    <cellStyle name="level1a 2 6 4 5 2 2" xfId="3230"/>
    <cellStyle name="level1a 2 6 4 6" xfId="3231"/>
    <cellStyle name="level1a 2 6 4 6 2" xfId="3232"/>
    <cellStyle name="level1a 2 6 5" xfId="3233"/>
    <cellStyle name="level1a 2 6 5 2" xfId="3234"/>
    <cellStyle name="level1a 2 6 5 2 2" xfId="3235"/>
    <cellStyle name="level1a 2 6 5 2 2 2" xfId="3236"/>
    <cellStyle name="level1a 2 6 5 2 3" xfId="3237"/>
    <cellStyle name="level1a 2 6 5 2 3 2" xfId="3238"/>
    <cellStyle name="level1a 2 6 5 2 3 2 2" xfId="3239"/>
    <cellStyle name="level1a 2 6 5 2 4" xfId="3240"/>
    <cellStyle name="level1a 2 6 5 3" xfId="3241"/>
    <cellStyle name="level1a 2 6 5 3 2" xfId="3242"/>
    <cellStyle name="level1a 2 6 5 3 2 2" xfId="3243"/>
    <cellStyle name="level1a 2 6 5 3 3" xfId="3244"/>
    <cellStyle name="level1a 2 6 5 3 3 2" xfId="3245"/>
    <cellStyle name="level1a 2 6 5 3 3 2 2" xfId="3246"/>
    <cellStyle name="level1a 2 6 5 3 4" xfId="3247"/>
    <cellStyle name="level1a 2 6 5 4" xfId="3248"/>
    <cellStyle name="level1a 2 6 5 4 2" xfId="3249"/>
    <cellStyle name="level1a 2 6 5 5" xfId="3250"/>
    <cellStyle name="level1a 2 6 5 5 2" xfId="3251"/>
    <cellStyle name="level1a 2 6 5 5 2 2" xfId="3252"/>
    <cellStyle name="level1a 2 6 5 6" xfId="3253"/>
    <cellStyle name="level1a 2 6 5 6 2" xfId="3254"/>
    <cellStyle name="level1a 2 6 6" xfId="3255"/>
    <cellStyle name="level1a 2 6 6 2" xfId="3256"/>
    <cellStyle name="level1a 2 6 6 2 2" xfId="3257"/>
    <cellStyle name="level1a 2 6 6 2 2 2" xfId="3258"/>
    <cellStyle name="level1a 2 6 6 2 3" xfId="3259"/>
    <cellStyle name="level1a 2 6 6 2 3 2" xfId="3260"/>
    <cellStyle name="level1a 2 6 6 2 3 2 2" xfId="3261"/>
    <cellStyle name="level1a 2 6 6 2 4" xfId="3262"/>
    <cellStyle name="level1a 2 6 6 3" xfId="3263"/>
    <cellStyle name="level1a 2 6 6 3 2" xfId="3264"/>
    <cellStyle name="level1a 2 6 6 3 2 2" xfId="3265"/>
    <cellStyle name="level1a 2 6 6 3 3" xfId="3266"/>
    <cellStyle name="level1a 2 6 6 3 3 2" xfId="3267"/>
    <cellStyle name="level1a 2 6 6 3 3 2 2" xfId="3268"/>
    <cellStyle name="level1a 2 6 6 3 4" xfId="3269"/>
    <cellStyle name="level1a 2 6 6 4" xfId="3270"/>
    <cellStyle name="level1a 2 6 6 4 2" xfId="3271"/>
    <cellStyle name="level1a 2 6 6 5" xfId="3272"/>
    <cellStyle name="level1a 2 6 6 5 2" xfId="3273"/>
    <cellStyle name="level1a 2 6 6 5 2 2" xfId="3274"/>
    <cellStyle name="level1a 2 6 6 6" xfId="3275"/>
    <cellStyle name="level1a 2 6 6 6 2" xfId="3276"/>
    <cellStyle name="level1a 2 6 7" xfId="3277"/>
    <cellStyle name="level1a 2 6 7 2" xfId="3278"/>
    <cellStyle name="level1a 2 6 7 2 2" xfId="3279"/>
    <cellStyle name="level1a 2 6 7 3" xfId="3280"/>
    <cellStyle name="level1a 2 6 7 3 2" xfId="3281"/>
    <cellStyle name="level1a 2 6 7 3 2 2" xfId="3282"/>
    <cellStyle name="level1a 2 6 7 4" xfId="3283"/>
    <cellStyle name="level1a 2 6 8" xfId="3284"/>
    <cellStyle name="level1a 2 6 8 2" xfId="3285"/>
    <cellStyle name="level1a 2 6 8 2 2" xfId="3286"/>
    <cellStyle name="level1a 2 6 8 3" xfId="3287"/>
    <cellStyle name="level1a 2 6 8 3 2" xfId="3288"/>
    <cellStyle name="level1a 2 6 8 3 2 2" xfId="3289"/>
    <cellStyle name="level1a 2 6 8 4" xfId="3290"/>
    <cellStyle name="level1a 2 6 9" xfId="3291"/>
    <cellStyle name="level1a 2 6 9 2" xfId="3292"/>
    <cellStyle name="level1a 2 6_STUD aligned by INSTIT" xfId="3293"/>
    <cellStyle name="level1a 2 7" xfId="3294"/>
    <cellStyle name="level1a 2 7 2" xfId="3295"/>
    <cellStyle name="level1a 2 7 2 2" xfId="3296"/>
    <cellStyle name="level1a 2 7 2 2 2" xfId="3297"/>
    <cellStyle name="level1a 2 7 2 3" xfId="3298"/>
    <cellStyle name="level1a 2 7 2 3 2" xfId="3299"/>
    <cellStyle name="level1a 2 7 2 3 2 2" xfId="3300"/>
    <cellStyle name="level1a 2 7 2 4" xfId="3301"/>
    <cellStyle name="level1a 2 7 3" xfId="3302"/>
    <cellStyle name="level1a 2 7 3 2" xfId="3303"/>
    <cellStyle name="level1a 2 7 3 2 2" xfId="3304"/>
    <cellStyle name="level1a 2 7 3 3" xfId="3305"/>
    <cellStyle name="level1a 2 7 3 3 2" xfId="3306"/>
    <cellStyle name="level1a 2 7 3 3 2 2" xfId="3307"/>
    <cellStyle name="level1a 2 7 3 4" xfId="3308"/>
    <cellStyle name="level1a 2 7 3 4 2" xfId="3309"/>
    <cellStyle name="level1a 2 7 4" xfId="3310"/>
    <cellStyle name="level1a 2 7 5" xfId="3311"/>
    <cellStyle name="level1a 2 7 5 2" xfId="3312"/>
    <cellStyle name="level1a 2 7 6" xfId="3313"/>
    <cellStyle name="level1a 2 7 6 2" xfId="3314"/>
    <cellStyle name="level1a 2 8" xfId="3315"/>
    <cellStyle name="level1a 2 8 2" xfId="3316"/>
    <cellStyle name="level1a 2 8 2 2" xfId="3317"/>
    <cellStyle name="level1a 2 8 2 2 2" xfId="3318"/>
    <cellStyle name="level1a 2 8 2 3" xfId="3319"/>
    <cellStyle name="level1a 2 8 2 3 2" xfId="3320"/>
    <cellStyle name="level1a 2 8 2 3 2 2" xfId="3321"/>
    <cellStyle name="level1a 2 8 2 4" xfId="3322"/>
    <cellStyle name="level1a 2 8 3" xfId="3323"/>
    <cellStyle name="level1a 2 8 3 2" xfId="3324"/>
    <cellStyle name="level1a 2 8 3 2 2" xfId="3325"/>
    <cellStyle name="level1a 2 8 3 3" xfId="3326"/>
    <cellStyle name="level1a 2 8 3 3 2" xfId="3327"/>
    <cellStyle name="level1a 2 8 3 3 2 2" xfId="3328"/>
    <cellStyle name="level1a 2 8 3 4" xfId="3329"/>
    <cellStyle name="level1a 2 8 3 4 2" xfId="3330"/>
    <cellStyle name="level1a 2 8 4" xfId="3331"/>
    <cellStyle name="level1a 2 8 5" xfId="3332"/>
    <cellStyle name="level1a 2 8 5 2" xfId="3333"/>
    <cellStyle name="level1a 2 8 6" xfId="3334"/>
    <cellStyle name="level1a 2 8 6 2" xfId="3335"/>
    <cellStyle name="level1a 2 8 6 2 2" xfId="3336"/>
    <cellStyle name="level1a 2 8 7" xfId="3337"/>
    <cellStyle name="level1a 2 8 7 2" xfId="3338"/>
    <cellStyle name="level1a 2 9" xfId="3339"/>
    <cellStyle name="level1a 2 9 2" xfId="3340"/>
    <cellStyle name="level1a 2 9 2 2" xfId="3341"/>
    <cellStyle name="level1a 2 9 2 2 2" xfId="3342"/>
    <cellStyle name="level1a 2 9 2 3" xfId="3343"/>
    <cellStyle name="level1a 2 9 2 3 2" xfId="3344"/>
    <cellStyle name="level1a 2 9 2 3 2 2" xfId="3345"/>
    <cellStyle name="level1a 2 9 2 4" xfId="3346"/>
    <cellStyle name="level1a 2 9 3" xfId="3347"/>
    <cellStyle name="level1a 2 9 3 2" xfId="3348"/>
    <cellStyle name="level1a 2 9 3 2 2" xfId="3349"/>
    <cellStyle name="level1a 2 9 3 3" xfId="3350"/>
    <cellStyle name="level1a 2 9 3 3 2" xfId="3351"/>
    <cellStyle name="level1a 2 9 3 3 2 2" xfId="3352"/>
    <cellStyle name="level1a 2 9 3 4" xfId="3353"/>
    <cellStyle name="level1a 2 9 3 4 2" xfId="3354"/>
    <cellStyle name="level1a 2 9 4" xfId="3355"/>
    <cellStyle name="level1a 2 9 5" xfId="3356"/>
    <cellStyle name="level1a 2 9 5 2" xfId="3357"/>
    <cellStyle name="level1a 2 9 5 2 2" xfId="3358"/>
    <cellStyle name="level1a 2 9 6" xfId="3359"/>
    <cellStyle name="level1a 2 9 6 2" xfId="3360"/>
    <cellStyle name="level1a 2_STUD aligned by INSTIT" xfId="3361"/>
    <cellStyle name="level1a 3" xfId="3362"/>
    <cellStyle name="level1a 3 10" xfId="3363"/>
    <cellStyle name="level1a 3 10 2" xfId="3364"/>
    <cellStyle name="level1a 3 10 2 2" xfId="3365"/>
    <cellStyle name="level1a 3 10 2 2 2" xfId="3366"/>
    <cellStyle name="level1a 3 10 2 3" xfId="3367"/>
    <cellStyle name="level1a 3 10 2 3 2" xfId="3368"/>
    <cellStyle name="level1a 3 10 2 3 2 2" xfId="3369"/>
    <cellStyle name="level1a 3 10 2 4" xfId="3370"/>
    <cellStyle name="level1a 3 10 3" xfId="3371"/>
    <cellStyle name="level1a 3 10 3 2" xfId="3372"/>
    <cellStyle name="level1a 3 10 3 2 2" xfId="3373"/>
    <cellStyle name="level1a 3 10 3 3" xfId="3374"/>
    <cellStyle name="level1a 3 10 3 3 2" xfId="3375"/>
    <cellStyle name="level1a 3 10 3 3 2 2" xfId="3376"/>
    <cellStyle name="level1a 3 10 3 4" xfId="3377"/>
    <cellStyle name="level1a 3 10 3 4 2" xfId="3378"/>
    <cellStyle name="level1a 3 10 4" xfId="3379"/>
    <cellStyle name="level1a 3 10 5" xfId="3380"/>
    <cellStyle name="level1a 3 10 5 2" xfId="3381"/>
    <cellStyle name="level1a 3 10 6" xfId="3382"/>
    <cellStyle name="level1a 3 10 6 2" xfId="3383"/>
    <cellStyle name="level1a 3 10 6 2 2" xfId="3384"/>
    <cellStyle name="level1a 3 10 7" xfId="3385"/>
    <cellStyle name="level1a 3 10 7 2" xfId="3386"/>
    <cellStyle name="level1a 3 11" xfId="3387"/>
    <cellStyle name="level1a 3 11 2" xfId="3388"/>
    <cellStyle name="level1a 3 11 2 2" xfId="3389"/>
    <cellStyle name="level1a 3 11 2 2 2" xfId="3390"/>
    <cellStyle name="level1a 3 11 2 3" xfId="3391"/>
    <cellStyle name="level1a 3 11 2 3 2" xfId="3392"/>
    <cellStyle name="level1a 3 11 2 3 2 2" xfId="3393"/>
    <cellStyle name="level1a 3 11 2 4" xfId="3394"/>
    <cellStyle name="level1a 3 11 3" xfId="3395"/>
    <cellStyle name="level1a 3 11 3 2" xfId="3396"/>
    <cellStyle name="level1a 3 11 3 2 2" xfId="3397"/>
    <cellStyle name="level1a 3 11 3 3" xfId="3398"/>
    <cellStyle name="level1a 3 11 3 3 2" xfId="3399"/>
    <cellStyle name="level1a 3 11 3 3 2 2" xfId="3400"/>
    <cellStyle name="level1a 3 11 3 4" xfId="3401"/>
    <cellStyle name="level1a 3 11 4" xfId="3402"/>
    <cellStyle name="level1a 3 11 4 2" xfId="3403"/>
    <cellStyle name="level1a 3 11 5" xfId="3404"/>
    <cellStyle name="level1a 3 11 5 2" xfId="3405"/>
    <cellStyle name="level1a 3 11 5 2 2" xfId="3406"/>
    <cellStyle name="level1a 3 11 6" xfId="3407"/>
    <cellStyle name="level1a 3 11 6 2" xfId="3408"/>
    <cellStyle name="level1a 3 12" xfId="3409"/>
    <cellStyle name="level1a 3 12 2" xfId="3410"/>
    <cellStyle name="level1a 3 12 2 2" xfId="3411"/>
    <cellStyle name="level1a 3 12 3" xfId="3412"/>
    <cellStyle name="level1a 3 12 3 2" xfId="3413"/>
    <cellStyle name="level1a 3 12 3 2 2" xfId="3414"/>
    <cellStyle name="level1a 3 12 4" xfId="3415"/>
    <cellStyle name="level1a 3 13" xfId="3416"/>
    <cellStyle name="level1a 3 14" xfId="3417"/>
    <cellStyle name="level1a 3 14 2" xfId="3418"/>
    <cellStyle name="level1a 3 2" xfId="3419"/>
    <cellStyle name="level1a 3 2 10" xfId="3420"/>
    <cellStyle name="level1a 3 2 10 2" xfId="3421"/>
    <cellStyle name="level1a 3 2 10 2 2" xfId="3422"/>
    <cellStyle name="level1a 3 2 10 2 2 2" xfId="3423"/>
    <cellStyle name="level1a 3 2 10 2 3" xfId="3424"/>
    <cellStyle name="level1a 3 2 10 2 3 2" xfId="3425"/>
    <cellStyle name="level1a 3 2 10 2 3 2 2" xfId="3426"/>
    <cellStyle name="level1a 3 2 10 2 4" xfId="3427"/>
    <cellStyle name="level1a 3 2 10 3" xfId="3428"/>
    <cellStyle name="level1a 3 2 10 3 2" xfId="3429"/>
    <cellStyle name="level1a 3 2 10 3 2 2" xfId="3430"/>
    <cellStyle name="level1a 3 2 10 3 3" xfId="3431"/>
    <cellStyle name="level1a 3 2 10 3 3 2" xfId="3432"/>
    <cellStyle name="level1a 3 2 10 3 3 2 2" xfId="3433"/>
    <cellStyle name="level1a 3 2 10 3 4" xfId="3434"/>
    <cellStyle name="level1a 3 2 10 4" xfId="3435"/>
    <cellStyle name="level1a 3 2 10 4 2" xfId="3436"/>
    <cellStyle name="level1a 3 2 10 5" xfId="3437"/>
    <cellStyle name="level1a 3 2 10 5 2" xfId="3438"/>
    <cellStyle name="level1a 3 2 10 5 2 2" xfId="3439"/>
    <cellStyle name="level1a 3 2 10 6" xfId="3440"/>
    <cellStyle name="level1a 3 2 10 6 2" xfId="3441"/>
    <cellStyle name="level1a 3 2 11" xfId="3442"/>
    <cellStyle name="level1a 3 2 11 2" xfId="3443"/>
    <cellStyle name="level1a 3 2 11 2 2" xfId="3444"/>
    <cellStyle name="level1a 3 2 11 3" xfId="3445"/>
    <cellStyle name="level1a 3 2 11 3 2" xfId="3446"/>
    <cellStyle name="level1a 3 2 11 3 2 2" xfId="3447"/>
    <cellStyle name="level1a 3 2 11 4" xfId="3448"/>
    <cellStyle name="level1a 3 2 12" xfId="3449"/>
    <cellStyle name="level1a 3 2 12 2" xfId="3450"/>
    <cellStyle name="level1a 3 2 2" xfId="3451"/>
    <cellStyle name="level1a 3 2 2 10" xfId="3452"/>
    <cellStyle name="level1a 3 2 2 10 2" xfId="3453"/>
    <cellStyle name="level1a 3 2 2 2" xfId="3454"/>
    <cellStyle name="level1a 3 2 2 2 2" xfId="3455"/>
    <cellStyle name="level1a 3 2 2 2 2 2" xfId="3456"/>
    <cellStyle name="level1a 3 2 2 2 2 2 2" xfId="3457"/>
    <cellStyle name="level1a 3 2 2 2 2 2 2 2" xfId="3458"/>
    <cellStyle name="level1a 3 2 2 2 2 2 3" xfId="3459"/>
    <cellStyle name="level1a 3 2 2 2 2 2 3 2" xfId="3460"/>
    <cellStyle name="level1a 3 2 2 2 2 2 3 2 2" xfId="3461"/>
    <cellStyle name="level1a 3 2 2 2 2 2 4" xfId="3462"/>
    <cellStyle name="level1a 3 2 2 2 2 3" xfId="3463"/>
    <cellStyle name="level1a 3 2 2 2 2 3 2" xfId="3464"/>
    <cellStyle name="level1a 3 2 2 2 2 3 2 2" xfId="3465"/>
    <cellStyle name="level1a 3 2 2 2 2 3 3" xfId="3466"/>
    <cellStyle name="level1a 3 2 2 2 2 3 3 2" xfId="3467"/>
    <cellStyle name="level1a 3 2 2 2 2 3 3 2 2" xfId="3468"/>
    <cellStyle name="level1a 3 2 2 2 2 3 4" xfId="3469"/>
    <cellStyle name="level1a 3 2 2 2 2 3 4 2" xfId="3470"/>
    <cellStyle name="level1a 3 2 2 2 2 4" xfId="3471"/>
    <cellStyle name="level1a 3 2 2 2 2 5" xfId="3472"/>
    <cellStyle name="level1a 3 2 2 2 2 5 2" xfId="3473"/>
    <cellStyle name="level1a 3 2 2 2 2 6" xfId="3474"/>
    <cellStyle name="level1a 3 2 2 2 2 6 2" xfId="3475"/>
    <cellStyle name="level1a 3 2 2 2 3" xfId="3476"/>
    <cellStyle name="level1a 3 2 2 2 3 2" xfId="3477"/>
    <cellStyle name="level1a 3 2 2 2 3 2 2" xfId="3478"/>
    <cellStyle name="level1a 3 2 2 2 3 2 2 2" xfId="3479"/>
    <cellStyle name="level1a 3 2 2 2 3 2 3" xfId="3480"/>
    <cellStyle name="level1a 3 2 2 2 3 2 3 2" xfId="3481"/>
    <cellStyle name="level1a 3 2 2 2 3 2 3 2 2" xfId="3482"/>
    <cellStyle name="level1a 3 2 2 2 3 2 4" xfId="3483"/>
    <cellStyle name="level1a 3 2 2 2 3 3" xfId="3484"/>
    <cellStyle name="level1a 3 2 2 2 3 3 2" xfId="3485"/>
    <cellStyle name="level1a 3 2 2 2 3 3 2 2" xfId="3486"/>
    <cellStyle name="level1a 3 2 2 2 3 3 3" xfId="3487"/>
    <cellStyle name="level1a 3 2 2 2 3 3 3 2" xfId="3488"/>
    <cellStyle name="level1a 3 2 2 2 3 3 3 2 2" xfId="3489"/>
    <cellStyle name="level1a 3 2 2 2 3 3 4" xfId="3490"/>
    <cellStyle name="level1a 3 2 2 2 3 3 4 2" xfId="3491"/>
    <cellStyle name="level1a 3 2 2 2 3 4" xfId="3492"/>
    <cellStyle name="level1a 3 2 2 2 3 5" xfId="3493"/>
    <cellStyle name="level1a 3 2 2 2 3 5 2" xfId="3494"/>
    <cellStyle name="level1a 3 2 2 2 3 5 2 2" xfId="3495"/>
    <cellStyle name="level1a 3 2 2 2 3 6" xfId="3496"/>
    <cellStyle name="level1a 3 2 2 2 3 6 2" xfId="3497"/>
    <cellStyle name="level1a 3 2 2 2 4" xfId="3498"/>
    <cellStyle name="level1a 3 2 2 2 4 2" xfId="3499"/>
    <cellStyle name="level1a 3 2 2 2 4 2 2" xfId="3500"/>
    <cellStyle name="level1a 3 2 2 2 4 2 2 2" xfId="3501"/>
    <cellStyle name="level1a 3 2 2 2 4 2 3" xfId="3502"/>
    <cellStyle name="level1a 3 2 2 2 4 2 3 2" xfId="3503"/>
    <cellStyle name="level1a 3 2 2 2 4 2 3 2 2" xfId="3504"/>
    <cellStyle name="level1a 3 2 2 2 4 2 4" xfId="3505"/>
    <cellStyle name="level1a 3 2 2 2 4 3" xfId="3506"/>
    <cellStyle name="level1a 3 2 2 2 4 3 2" xfId="3507"/>
    <cellStyle name="level1a 3 2 2 2 4 3 2 2" xfId="3508"/>
    <cellStyle name="level1a 3 2 2 2 4 3 3" xfId="3509"/>
    <cellStyle name="level1a 3 2 2 2 4 3 3 2" xfId="3510"/>
    <cellStyle name="level1a 3 2 2 2 4 3 3 2 2" xfId="3511"/>
    <cellStyle name="level1a 3 2 2 2 4 3 4" xfId="3512"/>
    <cellStyle name="level1a 3 2 2 2 4 3 4 2" xfId="3513"/>
    <cellStyle name="level1a 3 2 2 2 4 4" xfId="3514"/>
    <cellStyle name="level1a 3 2 2 2 4 5" xfId="3515"/>
    <cellStyle name="level1a 3 2 2 2 4 5 2" xfId="3516"/>
    <cellStyle name="level1a 3 2 2 2 4 6" xfId="3517"/>
    <cellStyle name="level1a 3 2 2 2 4 6 2" xfId="3518"/>
    <cellStyle name="level1a 3 2 2 2 4 6 2 2" xfId="3519"/>
    <cellStyle name="level1a 3 2 2 2 4 7" xfId="3520"/>
    <cellStyle name="level1a 3 2 2 2 4 7 2" xfId="3521"/>
    <cellStyle name="level1a 3 2 2 2 5" xfId="3522"/>
    <cellStyle name="level1a 3 2 2 2 5 2" xfId="3523"/>
    <cellStyle name="level1a 3 2 2 2 5 2 2" xfId="3524"/>
    <cellStyle name="level1a 3 2 2 2 5 2 2 2" xfId="3525"/>
    <cellStyle name="level1a 3 2 2 2 5 2 3" xfId="3526"/>
    <cellStyle name="level1a 3 2 2 2 5 2 3 2" xfId="3527"/>
    <cellStyle name="level1a 3 2 2 2 5 2 3 2 2" xfId="3528"/>
    <cellStyle name="level1a 3 2 2 2 5 2 4" xfId="3529"/>
    <cellStyle name="level1a 3 2 2 2 5 3" xfId="3530"/>
    <cellStyle name="level1a 3 2 2 2 5 3 2" xfId="3531"/>
    <cellStyle name="level1a 3 2 2 2 5 3 2 2" xfId="3532"/>
    <cellStyle name="level1a 3 2 2 2 5 3 3" xfId="3533"/>
    <cellStyle name="level1a 3 2 2 2 5 3 3 2" xfId="3534"/>
    <cellStyle name="level1a 3 2 2 2 5 3 3 2 2" xfId="3535"/>
    <cellStyle name="level1a 3 2 2 2 5 3 4" xfId="3536"/>
    <cellStyle name="level1a 3 2 2 2 5 4" xfId="3537"/>
    <cellStyle name="level1a 3 2 2 2 5 4 2" xfId="3538"/>
    <cellStyle name="level1a 3 2 2 2 5 5" xfId="3539"/>
    <cellStyle name="level1a 3 2 2 2 5 5 2" xfId="3540"/>
    <cellStyle name="level1a 3 2 2 2 5 5 2 2" xfId="3541"/>
    <cellStyle name="level1a 3 2 2 2 5 6" xfId="3542"/>
    <cellStyle name="level1a 3 2 2 2 5 6 2" xfId="3543"/>
    <cellStyle name="level1a 3 2 2 2 6" xfId="3544"/>
    <cellStyle name="level1a 3 2 2 2 6 2" xfId="3545"/>
    <cellStyle name="level1a 3 2 2 2 6 2 2" xfId="3546"/>
    <cellStyle name="level1a 3 2 2 2 6 2 2 2" xfId="3547"/>
    <cellStyle name="level1a 3 2 2 2 6 2 3" xfId="3548"/>
    <cellStyle name="level1a 3 2 2 2 6 2 3 2" xfId="3549"/>
    <cellStyle name="level1a 3 2 2 2 6 2 3 2 2" xfId="3550"/>
    <cellStyle name="level1a 3 2 2 2 6 2 4" xfId="3551"/>
    <cellStyle name="level1a 3 2 2 2 6 3" xfId="3552"/>
    <cellStyle name="level1a 3 2 2 2 6 3 2" xfId="3553"/>
    <cellStyle name="level1a 3 2 2 2 6 3 2 2" xfId="3554"/>
    <cellStyle name="level1a 3 2 2 2 6 3 3" xfId="3555"/>
    <cellStyle name="level1a 3 2 2 2 6 3 3 2" xfId="3556"/>
    <cellStyle name="level1a 3 2 2 2 6 3 3 2 2" xfId="3557"/>
    <cellStyle name="level1a 3 2 2 2 6 3 4" xfId="3558"/>
    <cellStyle name="level1a 3 2 2 2 6 4" xfId="3559"/>
    <cellStyle name="level1a 3 2 2 2 6 4 2" xfId="3560"/>
    <cellStyle name="level1a 3 2 2 2 6 5" xfId="3561"/>
    <cellStyle name="level1a 3 2 2 2 6 5 2" xfId="3562"/>
    <cellStyle name="level1a 3 2 2 2 6 5 2 2" xfId="3563"/>
    <cellStyle name="level1a 3 2 2 2 6 6" xfId="3564"/>
    <cellStyle name="level1a 3 2 2 2 6 6 2" xfId="3565"/>
    <cellStyle name="level1a 3 2 2 2 7" xfId="3566"/>
    <cellStyle name="level1a 3 2 2 2 7 2" xfId="3567"/>
    <cellStyle name="level1a 3 2 2 2 7 2 2" xfId="3568"/>
    <cellStyle name="level1a 3 2 2 2 7 3" xfId="3569"/>
    <cellStyle name="level1a 3 2 2 2 7 3 2" xfId="3570"/>
    <cellStyle name="level1a 3 2 2 2 7 3 2 2" xfId="3571"/>
    <cellStyle name="level1a 3 2 2 2 7 4" xfId="3572"/>
    <cellStyle name="level1a 3 2 2 2 8" xfId="3573"/>
    <cellStyle name="level1a 3 2 2 2 8 2" xfId="3574"/>
    <cellStyle name="level1a 3 2 2 2_STUD aligned by INSTIT" xfId="3575"/>
    <cellStyle name="level1a 3 2 2 3" xfId="3576"/>
    <cellStyle name="level1a 3 2 2 3 2" xfId="3577"/>
    <cellStyle name="level1a 3 2 2 3 2 2" xfId="3578"/>
    <cellStyle name="level1a 3 2 2 3 2 2 2" xfId="3579"/>
    <cellStyle name="level1a 3 2 2 3 2 2 2 2" xfId="3580"/>
    <cellStyle name="level1a 3 2 2 3 2 2 3" xfId="3581"/>
    <cellStyle name="level1a 3 2 2 3 2 2 3 2" xfId="3582"/>
    <cellStyle name="level1a 3 2 2 3 2 2 3 2 2" xfId="3583"/>
    <cellStyle name="level1a 3 2 2 3 2 2 4" xfId="3584"/>
    <cellStyle name="level1a 3 2 2 3 2 3" xfId="3585"/>
    <cellStyle name="level1a 3 2 2 3 2 3 2" xfId="3586"/>
    <cellStyle name="level1a 3 2 2 3 2 3 2 2" xfId="3587"/>
    <cellStyle name="level1a 3 2 2 3 2 3 3" xfId="3588"/>
    <cellStyle name="level1a 3 2 2 3 2 3 3 2" xfId="3589"/>
    <cellStyle name="level1a 3 2 2 3 2 3 3 2 2" xfId="3590"/>
    <cellStyle name="level1a 3 2 2 3 2 3 4" xfId="3591"/>
    <cellStyle name="level1a 3 2 2 3 2 3 4 2" xfId="3592"/>
    <cellStyle name="level1a 3 2 2 3 2 4" xfId="3593"/>
    <cellStyle name="level1a 3 2 2 3 2 5" xfId="3594"/>
    <cellStyle name="level1a 3 2 2 3 2 5 2" xfId="3595"/>
    <cellStyle name="level1a 3 2 2 3 2 5 2 2" xfId="3596"/>
    <cellStyle name="level1a 3 2 2 3 2 6" xfId="3597"/>
    <cellStyle name="level1a 3 2 2 3 2 6 2" xfId="3598"/>
    <cellStyle name="level1a 3 2 2 3 3" xfId="3599"/>
    <cellStyle name="level1a 3 2 2 3 3 2" xfId="3600"/>
    <cellStyle name="level1a 3 2 2 3 3 2 2" xfId="3601"/>
    <cellStyle name="level1a 3 2 2 3 3 2 2 2" xfId="3602"/>
    <cellStyle name="level1a 3 2 2 3 3 2 3" xfId="3603"/>
    <cellStyle name="level1a 3 2 2 3 3 2 3 2" xfId="3604"/>
    <cellStyle name="level1a 3 2 2 3 3 2 3 2 2" xfId="3605"/>
    <cellStyle name="level1a 3 2 2 3 3 2 4" xfId="3606"/>
    <cellStyle name="level1a 3 2 2 3 3 3" xfId="3607"/>
    <cellStyle name="level1a 3 2 2 3 3 3 2" xfId="3608"/>
    <cellStyle name="level1a 3 2 2 3 3 3 2 2" xfId="3609"/>
    <cellStyle name="level1a 3 2 2 3 3 3 3" xfId="3610"/>
    <cellStyle name="level1a 3 2 2 3 3 3 3 2" xfId="3611"/>
    <cellStyle name="level1a 3 2 2 3 3 3 3 2 2" xfId="3612"/>
    <cellStyle name="level1a 3 2 2 3 3 3 4" xfId="3613"/>
    <cellStyle name="level1a 3 2 2 3 3 4" xfId="3614"/>
    <cellStyle name="level1a 3 2 2 3 3 4 2" xfId="3615"/>
    <cellStyle name="level1a 3 2 2 3 3 5" xfId="3616"/>
    <cellStyle name="level1a 3 2 2 3 3 5 2" xfId="3617"/>
    <cellStyle name="level1a 3 2 2 3 4" xfId="3618"/>
    <cellStyle name="level1a 3 2 2 3 4 2" xfId="3619"/>
    <cellStyle name="level1a 3 2 2 3 4 2 2" xfId="3620"/>
    <cellStyle name="level1a 3 2 2 3 4 2 2 2" xfId="3621"/>
    <cellStyle name="level1a 3 2 2 3 4 2 3" xfId="3622"/>
    <cellStyle name="level1a 3 2 2 3 4 2 3 2" xfId="3623"/>
    <cellStyle name="level1a 3 2 2 3 4 2 3 2 2" xfId="3624"/>
    <cellStyle name="level1a 3 2 2 3 4 2 4" xfId="3625"/>
    <cellStyle name="level1a 3 2 2 3 4 3" xfId="3626"/>
    <cellStyle name="level1a 3 2 2 3 4 3 2" xfId="3627"/>
    <cellStyle name="level1a 3 2 2 3 4 3 2 2" xfId="3628"/>
    <cellStyle name="level1a 3 2 2 3 4 3 3" xfId="3629"/>
    <cellStyle name="level1a 3 2 2 3 4 3 3 2" xfId="3630"/>
    <cellStyle name="level1a 3 2 2 3 4 3 3 2 2" xfId="3631"/>
    <cellStyle name="level1a 3 2 2 3 4 3 4" xfId="3632"/>
    <cellStyle name="level1a 3 2 2 3 4 4" xfId="3633"/>
    <cellStyle name="level1a 3 2 2 3 4 4 2" xfId="3634"/>
    <cellStyle name="level1a 3 2 2 3 4 5" xfId="3635"/>
    <cellStyle name="level1a 3 2 2 3 4 5 2" xfId="3636"/>
    <cellStyle name="level1a 3 2 2 3 4 5 2 2" xfId="3637"/>
    <cellStyle name="level1a 3 2 2 3 4 6" xfId="3638"/>
    <cellStyle name="level1a 3 2 2 3 4 6 2" xfId="3639"/>
    <cellStyle name="level1a 3 2 2 3 5" xfId="3640"/>
    <cellStyle name="level1a 3 2 2 3 5 2" xfId="3641"/>
    <cellStyle name="level1a 3 2 2 3 5 2 2" xfId="3642"/>
    <cellStyle name="level1a 3 2 2 3 5 2 2 2" xfId="3643"/>
    <cellStyle name="level1a 3 2 2 3 5 2 3" xfId="3644"/>
    <cellStyle name="level1a 3 2 2 3 5 2 3 2" xfId="3645"/>
    <cellStyle name="level1a 3 2 2 3 5 2 3 2 2" xfId="3646"/>
    <cellStyle name="level1a 3 2 2 3 5 2 4" xfId="3647"/>
    <cellStyle name="level1a 3 2 2 3 5 3" xfId="3648"/>
    <cellStyle name="level1a 3 2 2 3 5 3 2" xfId="3649"/>
    <cellStyle name="level1a 3 2 2 3 5 3 2 2" xfId="3650"/>
    <cellStyle name="level1a 3 2 2 3 5 3 3" xfId="3651"/>
    <cellStyle name="level1a 3 2 2 3 5 3 3 2" xfId="3652"/>
    <cellStyle name="level1a 3 2 2 3 5 3 3 2 2" xfId="3653"/>
    <cellStyle name="level1a 3 2 2 3 5 3 4" xfId="3654"/>
    <cellStyle name="level1a 3 2 2 3 5 4" xfId="3655"/>
    <cellStyle name="level1a 3 2 2 3 5 4 2" xfId="3656"/>
    <cellStyle name="level1a 3 2 2 3 5 5" xfId="3657"/>
    <cellStyle name="level1a 3 2 2 3 5 5 2" xfId="3658"/>
    <cellStyle name="level1a 3 2 2 3 5 5 2 2" xfId="3659"/>
    <cellStyle name="level1a 3 2 2 3 5 6" xfId="3660"/>
    <cellStyle name="level1a 3 2 2 3 5 6 2" xfId="3661"/>
    <cellStyle name="level1a 3 2 2 3 6" xfId="3662"/>
    <cellStyle name="level1a 3 2 2 3 6 2" xfId="3663"/>
    <cellStyle name="level1a 3 2 2 3 6 2 2" xfId="3664"/>
    <cellStyle name="level1a 3 2 2 3 6 2 2 2" xfId="3665"/>
    <cellStyle name="level1a 3 2 2 3 6 2 3" xfId="3666"/>
    <cellStyle name="level1a 3 2 2 3 6 2 3 2" xfId="3667"/>
    <cellStyle name="level1a 3 2 2 3 6 2 3 2 2" xfId="3668"/>
    <cellStyle name="level1a 3 2 2 3 6 2 4" xfId="3669"/>
    <cellStyle name="level1a 3 2 2 3 6 3" xfId="3670"/>
    <cellStyle name="level1a 3 2 2 3 6 3 2" xfId="3671"/>
    <cellStyle name="level1a 3 2 2 3 6 3 2 2" xfId="3672"/>
    <cellStyle name="level1a 3 2 2 3 6 3 3" xfId="3673"/>
    <cellStyle name="level1a 3 2 2 3 6 3 3 2" xfId="3674"/>
    <cellStyle name="level1a 3 2 2 3 6 3 3 2 2" xfId="3675"/>
    <cellStyle name="level1a 3 2 2 3 6 3 4" xfId="3676"/>
    <cellStyle name="level1a 3 2 2 3 6 4" xfId="3677"/>
    <cellStyle name="level1a 3 2 2 3 6 4 2" xfId="3678"/>
    <cellStyle name="level1a 3 2 2 3 6 5" xfId="3679"/>
    <cellStyle name="level1a 3 2 2 3 6 5 2" xfId="3680"/>
    <cellStyle name="level1a 3 2 2 3 6 5 2 2" xfId="3681"/>
    <cellStyle name="level1a 3 2 2 3 6 6" xfId="3682"/>
    <cellStyle name="level1a 3 2 2 3 6 6 2" xfId="3683"/>
    <cellStyle name="level1a 3 2 2 3 7" xfId="3684"/>
    <cellStyle name="level1a 3 2 2 3 7 2" xfId="3685"/>
    <cellStyle name="level1a 3 2 2 3 7 2 2" xfId="3686"/>
    <cellStyle name="level1a 3 2 2 3 7 3" xfId="3687"/>
    <cellStyle name="level1a 3 2 2 3 7 3 2" xfId="3688"/>
    <cellStyle name="level1a 3 2 2 3 7 3 2 2" xfId="3689"/>
    <cellStyle name="level1a 3 2 2 3 7 4" xfId="3690"/>
    <cellStyle name="level1a 3 2 2 3 8" xfId="3691"/>
    <cellStyle name="level1a 3 2 2 3 8 2" xfId="3692"/>
    <cellStyle name="level1a 3 2 2 3 8 2 2" xfId="3693"/>
    <cellStyle name="level1a 3 2 2 3 8 3" xfId="3694"/>
    <cellStyle name="level1a 3 2 2 3 8 3 2" xfId="3695"/>
    <cellStyle name="level1a 3 2 2 3 8 3 2 2" xfId="3696"/>
    <cellStyle name="level1a 3 2 2 3 8 4" xfId="3697"/>
    <cellStyle name="level1a 3 2 2 3 9" xfId="3698"/>
    <cellStyle name="level1a 3 2 2 3 9 2" xfId="3699"/>
    <cellStyle name="level1a 3 2 2 3_STUD aligned by INSTIT" xfId="3700"/>
    <cellStyle name="level1a 3 2 2 4" xfId="3701"/>
    <cellStyle name="level1a 3 2 2 4 2" xfId="3702"/>
    <cellStyle name="level1a 3 2 2 4 2 2" xfId="3703"/>
    <cellStyle name="level1a 3 2 2 4 2 2 2" xfId="3704"/>
    <cellStyle name="level1a 3 2 2 4 2 3" xfId="3705"/>
    <cellStyle name="level1a 3 2 2 4 2 3 2" xfId="3706"/>
    <cellStyle name="level1a 3 2 2 4 2 3 2 2" xfId="3707"/>
    <cellStyle name="level1a 3 2 2 4 2 4" xfId="3708"/>
    <cellStyle name="level1a 3 2 2 4 3" xfId="3709"/>
    <cellStyle name="level1a 3 2 2 4 3 2" xfId="3710"/>
    <cellStyle name="level1a 3 2 2 4 3 2 2" xfId="3711"/>
    <cellStyle name="level1a 3 2 2 4 3 3" xfId="3712"/>
    <cellStyle name="level1a 3 2 2 4 3 3 2" xfId="3713"/>
    <cellStyle name="level1a 3 2 2 4 3 3 2 2" xfId="3714"/>
    <cellStyle name="level1a 3 2 2 4 3 4" xfId="3715"/>
    <cellStyle name="level1a 3 2 2 4 3 4 2" xfId="3716"/>
    <cellStyle name="level1a 3 2 2 4 4" xfId="3717"/>
    <cellStyle name="level1a 3 2 2 4 5" xfId="3718"/>
    <cellStyle name="level1a 3 2 2 4 5 2" xfId="3719"/>
    <cellStyle name="level1a 3 2 2 4 6" xfId="3720"/>
    <cellStyle name="level1a 3 2 2 4 6 2" xfId="3721"/>
    <cellStyle name="level1a 3 2 2 5" xfId="3722"/>
    <cellStyle name="level1a 3 2 2 5 2" xfId="3723"/>
    <cellStyle name="level1a 3 2 2 5 2 2" xfId="3724"/>
    <cellStyle name="level1a 3 2 2 5 2 2 2" xfId="3725"/>
    <cellStyle name="level1a 3 2 2 5 2 3" xfId="3726"/>
    <cellStyle name="level1a 3 2 2 5 2 3 2" xfId="3727"/>
    <cellStyle name="level1a 3 2 2 5 2 3 2 2" xfId="3728"/>
    <cellStyle name="level1a 3 2 2 5 2 4" xfId="3729"/>
    <cellStyle name="level1a 3 2 2 5 3" xfId="3730"/>
    <cellStyle name="level1a 3 2 2 5 3 2" xfId="3731"/>
    <cellStyle name="level1a 3 2 2 5 3 2 2" xfId="3732"/>
    <cellStyle name="level1a 3 2 2 5 3 3" xfId="3733"/>
    <cellStyle name="level1a 3 2 2 5 3 3 2" xfId="3734"/>
    <cellStyle name="level1a 3 2 2 5 3 3 2 2" xfId="3735"/>
    <cellStyle name="level1a 3 2 2 5 3 4" xfId="3736"/>
    <cellStyle name="level1a 3 2 2 5 3 4 2" xfId="3737"/>
    <cellStyle name="level1a 3 2 2 5 4" xfId="3738"/>
    <cellStyle name="level1a 3 2 2 5 5" xfId="3739"/>
    <cellStyle name="level1a 3 2 2 5 5 2" xfId="3740"/>
    <cellStyle name="level1a 3 2 2 5 6" xfId="3741"/>
    <cellStyle name="level1a 3 2 2 5 6 2" xfId="3742"/>
    <cellStyle name="level1a 3 2 2 5 6 2 2" xfId="3743"/>
    <cellStyle name="level1a 3 2 2 5 7" xfId="3744"/>
    <cellStyle name="level1a 3 2 2 5 7 2" xfId="3745"/>
    <cellStyle name="level1a 3 2 2 6" xfId="3746"/>
    <cellStyle name="level1a 3 2 2 6 2" xfId="3747"/>
    <cellStyle name="level1a 3 2 2 6 2 2" xfId="3748"/>
    <cellStyle name="level1a 3 2 2 6 2 2 2" xfId="3749"/>
    <cellStyle name="level1a 3 2 2 6 2 3" xfId="3750"/>
    <cellStyle name="level1a 3 2 2 6 2 3 2" xfId="3751"/>
    <cellStyle name="level1a 3 2 2 6 2 3 2 2" xfId="3752"/>
    <cellStyle name="level1a 3 2 2 6 2 4" xfId="3753"/>
    <cellStyle name="level1a 3 2 2 6 3" xfId="3754"/>
    <cellStyle name="level1a 3 2 2 6 3 2" xfId="3755"/>
    <cellStyle name="level1a 3 2 2 6 3 2 2" xfId="3756"/>
    <cellStyle name="level1a 3 2 2 6 3 3" xfId="3757"/>
    <cellStyle name="level1a 3 2 2 6 3 3 2" xfId="3758"/>
    <cellStyle name="level1a 3 2 2 6 3 3 2 2" xfId="3759"/>
    <cellStyle name="level1a 3 2 2 6 3 4" xfId="3760"/>
    <cellStyle name="level1a 3 2 2 6 3 4 2" xfId="3761"/>
    <cellStyle name="level1a 3 2 2 6 4" xfId="3762"/>
    <cellStyle name="level1a 3 2 2 6 5" xfId="3763"/>
    <cellStyle name="level1a 3 2 2 6 5 2" xfId="3764"/>
    <cellStyle name="level1a 3 2 2 6 5 2 2" xfId="3765"/>
    <cellStyle name="level1a 3 2 2 6 6" xfId="3766"/>
    <cellStyle name="level1a 3 2 2 6 6 2" xfId="3767"/>
    <cellStyle name="level1a 3 2 2 7" xfId="3768"/>
    <cellStyle name="level1a 3 2 2 7 2" xfId="3769"/>
    <cellStyle name="level1a 3 2 2 7 2 2" xfId="3770"/>
    <cellStyle name="level1a 3 2 2 7 2 2 2" xfId="3771"/>
    <cellStyle name="level1a 3 2 2 7 2 3" xfId="3772"/>
    <cellStyle name="level1a 3 2 2 7 2 3 2" xfId="3773"/>
    <cellStyle name="level1a 3 2 2 7 2 3 2 2" xfId="3774"/>
    <cellStyle name="level1a 3 2 2 7 2 4" xfId="3775"/>
    <cellStyle name="level1a 3 2 2 7 3" xfId="3776"/>
    <cellStyle name="level1a 3 2 2 7 3 2" xfId="3777"/>
    <cellStyle name="level1a 3 2 2 7 3 2 2" xfId="3778"/>
    <cellStyle name="level1a 3 2 2 7 3 3" xfId="3779"/>
    <cellStyle name="level1a 3 2 2 7 3 3 2" xfId="3780"/>
    <cellStyle name="level1a 3 2 2 7 3 3 2 2" xfId="3781"/>
    <cellStyle name="level1a 3 2 2 7 3 4" xfId="3782"/>
    <cellStyle name="level1a 3 2 2 7 3 4 2" xfId="3783"/>
    <cellStyle name="level1a 3 2 2 7 4" xfId="3784"/>
    <cellStyle name="level1a 3 2 2 7 5" xfId="3785"/>
    <cellStyle name="level1a 3 2 2 7 5 2" xfId="3786"/>
    <cellStyle name="level1a 3 2 2 7 6" xfId="3787"/>
    <cellStyle name="level1a 3 2 2 7 6 2" xfId="3788"/>
    <cellStyle name="level1a 3 2 2 7 6 2 2" xfId="3789"/>
    <cellStyle name="level1a 3 2 2 7 7" xfId="3790"/>
    <cellStyle name="level1a 3 2 2 7 7 2" xfId="3791"/>
    <cellStyle name="level1a 3 2 2 8" xfId="3792"/>
    <cellStyle name="level1a 3 2 2 8 2" xfId="3793"/>
    <cellStyle name="level1a 3 2 2 8 2 2" xfId="3794"/>
    <cellStyle name="level1a 3 2 2 8 2 2 2" xfId="3795"/>
    <cellStyle name="level1a 3 2 2 8 2 3" xfId="3796"/>
    <cellStyle name="level1a 3 2 2 8 2 3 2" xfId="3797"/>
    <cellStyle name="level1a 3 2 2 8 2 3 2 2" xfId="3798"/>
    <cellStyle name="level1a 3 2 2 8 2 4" xfId="3799"/>
    <cellStyle name="level1a 3 2 2 8 3" xfId="3800"/>
    <cellStyle name="level1a 3 2 2 8 3 2" xfId="3801"/>
    <cellStyle name="level1a 3 2 2 8 3 2 2" xfId="3802"/>
    <cellStyle name="level1a 3 2 2 8 3 3" xfId="3803"/>
    <cellStyle name="level1a 3 2 2 8 3 3 2" xfId="3804"/>
    <cellStyle name="level1a 3 2 2 8 3 3 2 2" xfId="3805"/>
    <cellStyle name="level1a 3 2 2 8 3 4" xfId="3806"/>
    <cellStyle name="level1a 3 2 2 8 4" xfId="3807"/>
    <cellStyle name="level1a 3 2 2 8 4 2" xfId="3808"/>
    <cellStyle name="level1a 3 2 2 8 5" xfId="3809"/>
    <cellStyle name="level1a 3 2 2 8 5 2" xfId="3810"/>
    <cellStyle name="level1a 3 2 2 8 5 2 2" xfId="3811"/>
    <cellStyle name="level1a 3 2 2 8 6" xfId="3812"/>
    <cellStyle name="level1a 3 2 2 8 6 2" xfId="3813"/>
    <cellStyle name="level1a 3 2 2 9" xfId="3814"/>
    <cellStyle name="level1a 3 2 2 9 2" xfId="3815"/>
    <cellStyle name="level1a 3 2 2 9 2 2" xfId="3816"/>
    <cellStyle name="level1a 3 2 2 9 3" xfId="3817"/>
    <cellStyle name="level1a 3 2 2 9 3 2" xfId="3818"/>
    <cellStyle name="level1a 3 2 2 9 3 2 2" xfId="3819"/>
    <cellStyle name="level1a 3 2 2 9 4" xfId="3820"/>
    <cellStyle name="level1a 3 2 2_STUD aligned by INSTIT" xfId="3821"/>
    <cellStyle name="level1a 3 2 3" xfId="3822"/>
    <cellStyle name="level1a 3 2 3 10" xfId="3823"/>
    <cellStyle name="level1a 3 2 3 10 2" xfId="3824"/>
    <cellStyle name="level1a 3 2 3 2" xfId="3825"/>
    <cellStyle name="level1a 3 2 3 2 2" xfId="3826"/>
    <cellStyle name="level1a 3 2 3 2 2 2" xfId="3827"/>
    <cellStyle name="level1a 3 2 3 2 2 2 2" xfId="3828"/>
    <cellStyle name="level1a 3 2 3 2 2 2 2 2" xfId="3829"/>
    <cellStyle name="level1a 3 2 3 2 2 2 3" xfId="3830"/>
    <cellStyle name="level1a 3 2 3 2 2 2 3 2" xfId="3831"/>
    <cellStyle name="level1a 3 2 3 2 2 2 3 2 2" xfId="3832"/>
    <cellStyle name="level1a 3 2 3 2 2 2 4" xfId="3833"/>
    <cellStyle name="level1a 3 2 3 2 2 3" xfId="3834"/>
    <cellStyle name="level1a 3 2 3 2 2 3 2" xfId="3835"/>
    <cellStyle name="level1a 3 2 3 2 2 3 2 2" xfId="3836"/>
    <cellStyle name="level1a 3 2 3 2 2 3 3" xfId="3837"/>
    <cellStyle name="level1a 3 2 3 2 2 3 3 2" xfId="3838"/>
    <cellStyle name="level1a 3 2 3 2 2 3 3 2 2" xfId="3839"/>
    <cellStyle name="level1a 3 2 3 2 2 3 4" xfId="3840"/>
    <cellStyle name="level1a 3 2 3 2 2 3 4 2" xfId="3841"/>
    <cellStyle name="level1a 3 2 3 2 2 4" xfId="3842"/>
    <cellStyle name="level1a 3 2 3 2 2 5" xfId="3843"/>
    <cellStyle name="level1a 3 2 3 2 2 5 2" xfId="3844"/>
    <cellStyle name="level1a 3 2 3 2 2 6" xfId="3845"/>
    <cellStyle name="level1a 3 2 3 2 2 6 2" xfId="3846"/>
    <cellStyle name="level1a 3 2 3 2 3" xfId="3847"/>
    <cellStyle name="level1a 3 2 3 2 3 2" xfId="3848"/>
    <cellStyle name="level1a 3 2 3 2 3 2 2" xfId="3849"/>
    <cellStyle name="level1a 3 2 3 2 3 2 2 2" xfId="3850"/>
    <cellStyle name="level1a 3 2 3 2 3 2 3" xfId="3851"/>
    <cellStyle name="level1a 3 2 3 2 3 2 3 2" xfId="3852"/>
    <cellStyle name="level1a 3 2 3 2 3 2 3 2 2" xfId="3853"/>
    <cellStyle name="level1a 3 2 3 2 3 2 4" xfId="3854"/>
    <cellStyle name="level1a 3 2 3 2 3 3" xfId="3855"/>
    <cellStyle name="level1a 3 2 3 2 3 3 2" xfId="3856"/>
    <cellStyle name="level1a 3 2 3 2 3 3 2 2" xfId="3857"/>
    <cellStyle name="level1a 3 2 3 2 3 3 3" xfId="3858"/>
    <cellStyle name="level1a 3 2 3 2 3 3 3 2" xfId="3859"/>
    <cellStyle name="level1a 3 2 3 2 3 3 3 2 2" xfId="3860"/>
    <cellStyle name="level1a 3 2 3 2 3 3 4" xfId="3861"/>
    <cellStyle name="level1a 3 2 3 2 3 3 4 2" xfId="3862"/>
    <cellStyle name="level1a 3 2 3 2 3 4" xfId="3863"/>
    <cellStyle name="level1a 3 2 3 2 3 5" xfId="3864"/>
    <cellStyle name="level1a 3 2 3 2 3 5 2" xfId="3865"/>
    <cellStyle name="level1a 3 2 3 2 3 5 2 2" xfId="3866"/>
    <cellStyle name="level1a 3 2 3 2 3 6" xfId="3867"/>
    <cellStyle name="level1a 3 2 3 2 3 6 2" xfId="3868"/>
    <cellStyle name="level1a 3 2 3 2 4" xfId="3869"/>
    <cellStyle name="level1a 3 2 3 2 4 2" xfId="3870"/>
    <cellStyle name="level1a 3 2 3 2 4 2 2" xfId="3871"/>
    <cellStyle name="level1a 3 2 3 2 4 2 2 2" xfId="3872"/>
    <cellStyle name="level1a 3 2 3 2 4 2 3" xfId="3873"/>
    <cellStyle name="level1a 3 2 3 2 4 2 3 2" xfId="3874"/>
    <cellStyle name="level1a 3 2 3 2 4 2 3 2 2" xfId="3875"/>
    <cellStyle name="level1a 3 2 3 2 4 2 4" xfId="3876"/>
    <cellStyle name="level1a 3 2 3 2 4 3" xfId="3877"/>
    <cellStyle name="level1a 3 2 3 2 4 3 2" xfId="3878"/>
    <cellStyle name="level1a 3 2 3 2 4 3 2 2" xfId="3879"/>
    <cellStyle name="level1a 3 2 3 2 4 3 3" xfId="3880"/>
    <cellStyle name="level1a 3 2 3 2 4 3 3 2" xfId="3881"/>
    <cellStyle name="level1a 3 2 3 2 4 3 3 2 2" xfId="3882"/>
    <cellStyle name="level1a 3 2 3 2 4 3 4" xfId="3883"/>
    <cellStyle name="level1a 3 2 3 2 4 3 4 2" xfId="3884"/>
    <cellStyle name="level1a 3 2 3 2 4 4" xfId="3885"/>
    <cellStyle name="level1a 3 2 3 2 4 5" xfId="3886"/>
    <cellStyle name="level1a 3 2 3 2 4 5 2" xfId="3887"/>
    <cellStyle name="level1a 3 2 3 2 4 6" xfId="3888"/>
    <cellStyle name="level1a 3 2 3 2 4 6 2" xfId="3889"/>
    <cellStyle name="level1a 3 2 3 2 4 6 2 2" xfId="3890"/>
    <cellStyle name="level1a 3 2 3 2 4 7" xfId="3891"/>
    <cellStyle name="level1a 3 2 3 2 4 7 2" xfId="3892"/>
    <cellStyle name="level1a 3 2 3 2 5" xfId="3893"/>
    <cellStyle name="level1a 3 2 3 2 5 2" xfId="3894"/>
    <cellStyle name="level1a 3 2 3 2 5 2 2" xfId="3895"/>
    <cellStyle name="level1a 3 2 3 2 5 2 2 2" xfId="3896"/>
    <cellStyle name="level1a 3 2 3 2 5 2 3" xfId="3897"/>
    <cellStyle name="level1a 3 2 3 2 5 2 3 2" xfId="3898"/>
    <cellStyle name="level1a 3 2 3 2 5 2 3 2 2" xfId="3899"/>
    <cellStyle name="level1a 3 2 3 2 5 2 4" xfId="3900"/>
    <cellStyle name="level1a 3 2 3 2 5 3" xfId="3901"/>
    <cellStyle name="level1a 3 2 3 2 5 3 2" xfId="3902"/>
    <cellStyle name="level1a 3 2 3 2 5 3 2 2" xfId="3903"/>
    <cellStyle name="level1a 3 2 3 2 5 3 3" xfId="3904"/>
    <cellStyle name="level1a 3 2 3 2 5 3 3 2" xfId="3905"/>
    <cellStyle name="level1a 3 2 3 2 5 3 3 2 2" xfId="3906"/>
    <cellStyle name="level1a 3 2 3 2 5 3 4" xfId="3907"/>
    <cellStyle name="level1a 3 2 3 2 5 4" xfId="3908"/>
    <cellStyle name="level1a 3 2 3 2 5 4 2" xfId="3909"/>
    <cellStyle name="level1a 3 2 3 2 5 5" xfId="3910"/>
    <cellStyle name="level1a 3 2 3 2 5 5 2" xfId="3911"/>
    <cellStyle name="level1a 3 2 3 2 5 5 2 2" xfId="3912"/>
    <cellStyle name="level1a 3 2 3 2 5 6" xfId="3913"/>
    <cellStyle name="level1a 3 2 3 2 5 6 2" xfId="3914"/>
    <cellStyle name="level1a 3 2 3 2 6" xfId="3915"/>
    <cellStyle name="level1a 3 2 3 2 6 2" xfId="3916"/>
    <cellStyle name="level1a 3 2 3 2 6 2 2" xfId="3917"/>
    <cellStyle name="level1a 3 2 3 2 6 2 2 2" xfId="3918"/>
    <cellStyle name="level1a 3 2 3 2 6 2 3" xfId="3919"/>
    <cellStyle name="level1a 3 2 3 2 6 2 3 2" xfId="3920"/>
    <cellStyle name="level1a 3 2 3 2 6 2 3 2 2" xfId="3921"/>
    <cellStyle name="level1a 3 2 3 2 6 2 4" xfId="3922"/>
    <cellStyle name="level1a 3 2 3 2 6 3" xfId="3923"/>
    <cellStyle name="level1a 3 2 3 2 6 3 2" xfId="3924"/>
    <cellStyle name="level1a 3 2 3 2 6 3 2 2" xfId="3925"/>
    <cellStyle name="level1a 3 2 3 2 6 3 3" xfId="3926"/>
    <cellStyle name="level1a 3 2 3 2 6 3 3 2" xfId="3927"/>
    <cellStyle name="level1a 3 2 3 2 6 3 3 2 2" xfId="3928"/>
    <cellStyle name="level1a 3 2 3 2 6 3 4" xfId="3929"/>
    <cellStyle name="level1a 3 2 3 2 6 4" xfId="3930"/>
    <cellStyle name="level1a 3 2 3 2 6 4 2" xfId="3931"/>
    <cellStyle name="level1a 3 2 3 2 6 5" xfId="3932"/>
    <cellStyle name="level1a 3 2 3 2 6 5 2" xfId="3933"/>
    <cellStyle name="level1a 3 2 3 2 6 5 2 2" xfId="3934"/>
    <cellStyle name="level1a 3 2 3 2 6 6" xfId="3935"/>
    <cellStyle name="level1a 3 2 3 2 6 6 2" xfId="3936"/>
    <cellStyle name="level1a 3 2 3 2 7" xfId="3937"/>
    <cellStyle name="level1a 3 2 3 2 7 2" xfId="3938"/>
    <cellStyle name="level1a 3 2 3 2 7 2 2" xfId="3939"/>
    <cellStyle name="level1a 3 2 3 2 7 3" xfId="3940"/>
    <cellStyle name="level1a 3 2 3 2 7 3 2" xfId="3941"/>
    <cellStyle name="level1a 3 2 3 2 7 3 2 2" xfId="3942"/>
    <cellStyle name="level1a 3 2 3 2 7 4" xfId="3943"/>
    <cellStyle name="level1a 3 2 3 2 8" xfId="3944"/>
    <cellStyle name="level1a 3 2 3 2 8 2" xfId="3945"/>
    <cellStyle name="level1a 3 2 3 2_STUD aligned by INSTIT" xfId="3946"/>
    <cellStyle name="level1a 3 2 3 3" xfId="3947"/>
    <cellStyle name="level1a 3 2 3 3 2" xfId="3948"/>
    <cellStyle name="level1a 3 2 3 3 2 2" xfId="3949"/>
    <cellStyle name="level1a 3 2 3 3 2 2 2" xfId="3950"/>
    <cellStyle name="level1a 3 2 3 3 2 2 2 2" xfId="3951"/>
    <cellStyle name="level1a 3 2 3 3 2 2 3" xfId="3952"/>
    <cellStyle name="level1a 3 2 3 3 2 2 3 2" xfId="3953"/>
    <cellStyle name="level1a 3 2 3 3 2 2 3 2 2" xfId="3954"/>
    <cellStyle name="level1a 3 2 3 3 2 2 4" xfId="3955"/>
    <cellStyle name="level1a 3 2 3 3 2 3" xfId="3956"/>
    <cellStyle name="level1a 3 2 3 3 2 3 2" xfId="3957"/>
    <cellStyle name="level1a 3 2 3 3 2 3 2 2" xfId="3958"/>
    <cellStyle name="level1a 3 2 3 3 2 3 3" xfId="3959"/>
    <cellStyle name="level1a 3 2 3 3 2 3 3 2" xfId="3960"/>
    <cellStyle name="level1a 3 2 3 3 2 3 3 2 2" xfId="3961"/>
    <cellStyle name="level1a 3 2 3 3 2 3 4" xfId="3962"/>
    <cellStyle name="level1a 3 2 3 3 2 3 4 2" xfId="3963"/>
    <cellStyle name="level1a 3 2 3 3 2 4" xfId="3964"/>
    <cellStyle name="level1a 3 2 3 3 2 5" xfId="3965"/>
    <cellStyle name="level1a 3 2 3 3 2 5 2" xfId="3966"/>
    <cellStyle name="level1a 3 2 3 3 2 5 2 2" xfId="3967"/>
    <cellStyle name="level1a 3 2 3 3 2 6" xfId="3968"/>
    <cellStyle name="level1a 3 2 3 3 2 6 2" xfId="3969"/>
    <cellStyle name="level1a 3 2 3 3 3" xfId="3970"/>
    <cellStyle name="level1a 3 2 3 3 3 2" xfId="3971"/>
    <cellStyle name="level1a 3 2 3 3 3 2 2" xfId="3972"/>
    <cellStyle name="level1a 3 2 3 3 3 2 2 2" xfId="3973"/>
    <cellStyle name="level1a 3 2 3 3 3 2 3" xfId="3974"/>
    <cellStyle name="level1a 3 2 3 3 3 2 3 2" xfId="3975"/>
    <cellStyle name="level1a 3 2 3 3 3 2 3 2 2" xfId="3976"/>
    <cellStyle name="level1a 3 2 3 3 3 2 4" xfId="3977"/>
    <cellStyle name="level1a 3 2 3 3 3 3" xfId="3978"/>
    <cellStyle name="level1a 3 2 3 3 3 3 2" xfId="3979"/>
    <cellStyle name="level1a 3 2 3 3 3 3 2 2" xfId="3980"/>
    <cellStyle name="level1a 3 2 3 3 3 3 3" xfId="3981"/>
    <cellStyle name="level1a 3 2 3 3 3 3 3 2" xfId="3982"/>
    <cellStyle name="level1a 3 2 3 3 3 3 3 2 2" xfId="3983"/>
    <cellStyle name="level1a 3 2 3 3 3 3 4" xfId="3984"/>
    <cellStyle name="level1a 3 2 3 3 3 4" xfId="3985"/>
    <cellStyle name="level1a 3 2 3 3 3 4 2" xfId="3986"/>
    <cellStyle name="level1a 3 2 3 3 3 5" xfId="3987"/>
    <cellStyle name="level1a 3 2 3 3 3 5 2" xfId="3988"/>
    <cellStyle name="level1a 3 2 3 3 4" xfId="3989"/>
    <cellStyle name="level1a 3 2 3 3 4 2" xfId="3990"/>
    <cellStyle name="level1a 3 2 3 3 4 2 2" xfId="3991"/>
    <cellStyle name="level1a 3 2 3 3 4 2 2 2" xfId="3992"/>
    <cellStyle name="level1a 3 2 3 3 4 2 3" xfId="3993"/>
    <cellStyle name="level1a 3 2 3 3 4 2 3 2" xfId="3994"/>
    <cellStyle name="level1a 3 2 3 3 4 2 3 2 2" xfId="3995"/>
    <cellStyle name="level1a 3 2 3 3 4 2 4" xfId="3996"/>
    <cellStyle name="level1a 3 2 3 3 4 3" xfId="3997"/>
    <cellStyle name="level1a 3 2 3 3 4 3 2" xfId="3998"/>
    <cellStyle name="level1a 3 2 3 3 4 3 2 2" xfId="3999"/>
    <cellStyle name="level1a 3 2 3 3 4 3 3" xfId="4000"/>
    <cellStyle name="level1a 3 2 3 3 4 3 3 2" xfId="4001"/>
    <cellStyle name="level1a 3 2 3 3 4 3 3 2 2" xfId="4002"/>
    <cellStyle name="level1a 3 2 3 3 4 3 4" xfId="4003"/>
    <cellStyle name="level1a 3 2 3 3 4 4" xfId="4004"/>
    <cellStyle name="level1a 3 2 3 3 4 4 2" xfId="4005"/>
    <cellStyle name="level1a 3 2 3 3 4 5" xfId="4006"/>
    <cellStyle name="level1a 3 2 3 3 4 5 2" xfId="4007"/>
    <cellStyle name="level1a 3 2 3 3 4 5 2 2" xfId="4008"/>
    <cellStyle name="level1a 3 2 3 3 4 6" xfId="4009"/>
    <cellStyle name="level1a 3 2 3 3 4 6 2" xfId="4010"/>
    <cellStyle name="level1a 3 2 3 3 5" xfId="4011"/>
    <cellStyle name="level1a 3 2 3 3 5 2" xfId="4012"/>
    <cellStyle name="level1a 3 2 3 3 5 2 2" xfId="4013"/>
    <cellStyle name="level1a 3 2 3 3 5 2 2 2" xfId="4014"/>
    <cellStyle name="level1a 3 2 3 3 5 2 3" xfId="4015"/>
    <cellStyle name="level1a 3 2 3 3 5 2 3 2" xfId="4016"/>
    <cellStyle name="level1a 3 2 3 3 5 2 3 2 2" xfId="4017"/>
    <cellStyle name="level1a 3 2 3 3 5 2 4" xfId="4018"/>
    <cellStyle name="level1a 3 2 3 3 5 3" xfId="4019"/>
    <cellStyle name="level1a 3 2 3 3 5 3 2" xfId="4020"/>
    <cellStyle name="level1a 3 2 3 3 5 3 2 2" xfId="4021"/>
    <cellStyle name="level1a 3 2 3 3 5 3 3" xfId="4022"/>
    <cellStyle name="level1a 3 2 3 3 5 3 3 2" xfId="4023"/>
    <cellStyle name="level1a 3 2 3 3 5 3 3 2 2" xfId="4024"/>
    <cellStyle name="level1a 3 2 3 3 5 3 4" xfId="4025"/>
    <cellStyle name="level1a 3 2 3 3 5 4" xfId="4026"/>
    <cellStyle name="level1a 3 2 3 3 5 4 2" xfId="4027"/>
    <cellStyle name="level1a 3 2 3 3 5 5" xfId="4028"/>
    <cellStyle name="level1a 3 2 3 3 5 5 2" xfId="4029"/>
    <cellStyle name="level1a 3 2 3 3 5 5 2 2" xfId="4030"/>
    <cellStyle name="level1a 3 2 3 3 5 6" xfId="4031"/>
    <cellStyle name="level1a 3 2 3 3 5 6 2" xfId="4032"/>
    <cellStyle name="level1a 3 2 3 3 6" xfId="4033"/>
    <cellStyle name="level1a 3 2 3 3 6 2" xfId="4034"/>
    <cellStyle name="level1a 3 2 3 3 6 2 2" xfId="4035"/>
    <cellStyle name="level1a 3 2 3 3 6 2 2 2" xfId="4036"/>
    <cellStyle name="level1a 3 2 3 3 6 2 3" xfId="4037"/>
    <cellStyle name="level1a 3 2 3 3 6 2 3 2" xfId="4038"/>
    <cellStyle name="level1a 3 2 3 3 6 2 3 2 2" xfId="4039"/>
    <cellStyle name="level1a 3 2 3 3 6 2 4" xfId="4040"/>
    <cellStyle name="level1a 3 2 3 3 6 3" xfId="4041"/>
    <cellStyle name="level1a 3 2 3 3 6 3 2" xfId="4042"/>
    <cellStyle name="level1a 3 2 3 3 6 3 2 2" xfId="4043"/>
    <cellStyle name="level1a 3 2 3 3 6 3 3" xfId="4044"/>
    <cellStyle name="level1a 3 2 3 3 6 3 3 2" xfId="4045"/>
    <cellStyle name="level1a 3 2 3 3 6 3 3 2 2" xfId="4046"/>
    <cellStyle name="level1a 3 2 3 3 6 3 4" xfId="4047"/>
    <cellStyle name="level1a 3 2 3 3 6 4" xfId="4048"/>
    <cellStyle name="level1a 3 2 3 3 6 4 2" xfId="4049"/>
    <cellStyle name="level1a 3 2 3 3 6 5" xfId="4050"/>
    <cellStyle name="level1a 3 2 3 3 6 5 2" xfId="4051"/>
    <cellStyle name="level1a 3 2 3 3 6 5 2 2" xfId="4052"/>
    <cellStyle name="level1a 3 2 3 3 6 6" xfId="4053"/>
    <cellStyle name="level1a 3 2 3 3 6 6 2" xfId="4054"/>
    <cellStyle name="level1a 3 2 3 3 7" xfId="4055"/>
    <cellStyle name="level1a 3 2 3 3 7 2" xfId="4056"/>
    <cellStyle name="level1a 3 2 3 3 7 2 2" xfId="4057"/>
    <cellStyle name="level1a 3 2 3 3 7 3" xfId="4058"/>
    <cellStyle name="level1a 3 2 3 3 7 3 2" xfId="4059"/>
    <cellStyle name="level1a 3 2 3 3 7 3 2 2" xfId="4060"/>
    <cellStyle name="level1a 3 2 3 3 7 4" xfId="4061"/>
    <cellStyle name="level1a 3 2 3 3 8" xfId="4062"/>
    <cellStyle name="level1a 3 2 3 3 8 2" xfId="4063"/>
    <cellStyle name="level1a 3 2 3 3 8 2 2" xfId="4064"/>
    <cellStyle name="level1a 3 2 3 3 8 3" xfId="4065"/>
    <cellStyle name="level1a 3 2 3 3 8 3 2" xfId="4066"/>
    <cellStyle name="level1a 3 2 3 3 8 3 2 2" xfId="4067"/>
    <cellStyle name="level1a 3 2 3 3 8 4" xfId="4068"/>
    <cellStyle name="level1a 3 2 3 3 9" xfId="4069"/>
    <cellStyle name="level1a 3 2 3 3 9 2" xfId="4070"/>
    <cellStyle name="level1a 3 2 3 3_STUD aligned by INSTIT" xfId="4071"/>
    <cellStyle name="level1a 3 2 3 4" xfId="4072"/>
    <cellStyle name="level1a 3 2 3 4 2" xfId="4073"/>
    <cellStyle name="level1a 3 2 3 4 2 2" xfId="4074"/>
    <cellStyle name="level1a 3 2 3 4 2 2 2" xfId="4075"/>
    <cellStyle name="level1a 3 2 3 4 2 3" xfId="4076"/>
    <cellStyle name="level1a 3 2 3 4 2 3 2" xfId="4077"/>
    <cellStyle name="level1a 3 2 3 4 2 3 2 2" xfId="4078"/>
    <cellStyle name="level1a 3 2 3 4 2 4" xfId="4079"/>
    <cellStyle name="level1a 3 2 3 4 3" xfId="4080"/>
    <cellStyle name="level1a 3 2 3 4 3 2" xfId="4081"/>
    <cellStyle name="level1a 3 2 3 4 3 2 2" xfId="4082"/>
    <cellStyle name="level1a 3 2 3 4 3 3" xfId="4083"/>
    <cellStyle name="level1a 3 2 3 4 3 3 2" xfId="4084"/>
    <cellStyle name="level1a 3 2 3 4 3 3 2 2" xfId="4085"/>
    <cellStyle name="level1a 3 2 3 4 3 4" xfId="4086"/>
    <cellStyle name="level1a 3 2 3 4 3 4 2" xfId="4087"/>
    <cellStyle name="level1a 3 2 3 4 4" xfId="4088"/>
    <cellStyle name="level1a 3 2 3 4 5" xfId="4089"/>
    <cellStyle name="level1a 3 2 3 4 5 2" xfId="4090"/>
    <cellStyle name="level1a 3 2 3 4 6" xfId="4091"/>
    <cellStyle name="level1a 3 2 3 4 6 2" xfId="4092"/>
    <cellStyle name="level1a 3 2 3 5" xfId="4093"/>
    <cellStyle name="level1a 3 2 3 5 2" xfId="4094"/>
    <cellStyle name="level1a 3 2 3 5 2 2" xfId="4095"/>
    <cellStyle name="level1a 3 2 3 5 2 2 2" xfId="4096"/>
    <cellStyle name="level1a 3 2 3 5 2 3" xfId="4097"/>
    <cellStyle name="level1a 3 2 3 5 2 3 2" xfId="4098"/>
    <cellStyle name="level1a 3 2 3 5 2 3 2 2" xfId="4099"/>
    <cellStyle name="level1a 3 2 3 5 2 4" xfId="4100"/>
    <cellStyle name="level1a 3 2 3 5 3" xfId="4101"/>
    <cellStyle name="level1a 3 2 3 5 3 2" xfId="4102"/>
    <cellStyle name="level1a 3 2 3 5 3 2 2" xfId="4103"/>
    <cellStyle name="level1a 3 2 3 5 3 3" xfId="4104"/>
    <cellStyle name="level1a 3 2 3 5 3 3 2" xfId="4105"/>
    <cellStyle name="level1a 3 2 3 5 3 3 2 2" xfId="4106"/>
    <cellStyle name="level1a 3 2 3 5 3 4" xfId="4107"/>
    <cellStyle name="level1a 3 2 3 5 3 4 2" xfId="4108"/>
    <cellStyle name="level1a 3 2 3 5 4" xfId="4109"/>
    <cellStyle name="level1a 3 2 3 5 5" xfId="4110"/>
    <cellStyle name="level1a 3 2 3 5 5 2" xfId="4111"/>
    <cellStyle name="level1a 3 2 3 5 6" xfId="4112"/>
    <cellStyle name="level1a 3 2 3 5 6 2" xfId="4113"/>
    <cellStyle name="level1a 3 2 3 5 6 2 2" xfId="4114"/>
    <cellStyle name="level1a 3 2 3 5 7" xfId="4115"/>
    <cellStyle name="level1a 3 2 3 5 7 2" xfId="4116"/>
    <cellStyle name="level1a 3 2 3 6" xfId="4117"/>
    <cellStyle name="level1a 3 2 3 6 2" xfId="4118"/>
    <cellStyle name="level1a 3 2 3 6 2 2" xfId="4119"/>
    <cellStyle name="level1a 3 2 3 6 2 2 2" xfId="4120"/>
    <cellStyle name="level1a 3 2 3 6 2 3" xfId="4121"/>
    <cellStyle name="level1a 3 2 3 6 2 3 2" xfId="4122"/>
    <cellStyle name="level1a 3 2 3 6 2 3 2 2" xfId="4123"/>
    <cellStyle name="level1a 3 2 3 6 2 4" xfId="4124"/>
    <cellStyle name="level1a 3 2 3 6 3" xfId="4125"/>
    <cellStyle name="level1a 3 2 3 6 3 2" xfId="4126"/>
    <cellStyle name="level1a 3 2 3 6 3 2 2" xfId="4127"/>
    <cellStyle name="level1a 3 2 3 6 3 3" xfId="4128"/>
    <cellStyle name="level1a 3 2 3 6 3 3 2" xfId="4129"/>
    <cellStyle name="level1a 3 2 3 6 3 3 2 2" xfId="4130"/>
    <cellStyle name="level1a 3 2 3 6 3 4" xfId="4131"/>
    <cellStyle name="level1a 3 2 3 6 3 4 2" xfId="4132"/>
    <cellStyle name="level1a 3 2 3 6 4" xfId="4133"/>
    <cellStyle name="level1a 3 2 3 6 5" xfId="4134"/>
    <cellStyle name="level1a 3 2 3 6 5 2" xfId="4135"/>
    <cellStyle name="level1a 3 2 3 6 5 2 2" xfId="4136"/>
    <cellStyle name="level1a 3 2 3 6 6" xfId="4137"/>
    <cellStyle name="level1a 3 2 3 6 6 2" xfId="4138"/>
    <cellStyle name="level1a 3 2 3 7" xfId="4139"/>
    <cellStyle name="level1a 3 2 3 7 2" xfId="4140"/>
    <cellStyle name="level1a 3 2 3 7 2 2" xfId="4141"/>
    <cellStyle name="level1a 3 2 3 7 2 2 2" xfId="4142"/>
    <cellStyle name="level1a 3 2 3 7 2 3" xfId="4143"/>
    <cellStyle name="level1a 3 2 3 7 2 3 2" xfId="4144"/>
    <cellStyle name="level1a 3 2 3 7 2 3 2 2" xfId="4145"/>
    <cellStyle name="level1a 3 2 3 7 2 4" xfId="4146"/>
    <cellStyle name="level1a 3 2 3 7 3" xfId="4147"/>
    <cellStyle name="level1a 3 2 3 7 3 2" xfId="4148"/>
    <cellStyle name="level1a 3 2 3 7 3 2 2" xfId="4149"/>
    <cellStyle name="level1a 3 2 3 7 3 3" xfId="4150"/>
    <cellStyle name="level1a 3 2 3 7 3 3 2" xfId="4151"/>
    <cellStyle name="level1a 3 2 3 7 3 3 2 2" xfId="4152"/>
    <cellStyle name="level1a 3 2 3 7 3 4" xfId="4153"/>
    <cellStyle name="level1a 3 2 3 7 3 4 2" xfId="4154"/>
    <cellStyle name="level1a 3 2 3 7 4" xfId="4155"/>
    <cellStyle name="level1a 3 2 3 7 5" xfId="4156"/>
    <cellStyle name="level1a 3 2 3 7 5 2" xfId="4157"/>
    <cellStyle name="level1a 3 2 3 7 6" xfId="4158"/>
    <cellStyle name="level1a 3 2 3 7 6 2" xfId="4159"/>
    <cellStyle name="level1a 3 2 3 7 6 2 2" xfId="4160"/>
    <cellStyle name="level1a 3 2 3 7 7" xfId="4161"/>
    <cellStyle name="level1a 3 2 3 7 7 2" xfId="4162"/>
    <cellStyle name="level1a 3 2 3 8" xfId="4163"/>
    <cellStyle name="level1a 3 2 3 8 2" xfId="4164"/>
    <cellStyle name="level1a 3 2 3 8 2 2" xfId="4165"/>
    <cellStyle name="level1a 3 2 3 8 2 2 2" xfId="4166"/>
    <cellStyle name="level1a 3 2 3 8 2 3" xfId="4167"/>
    <cellStyle name="level1a 3 2 3 8 2 3 2" xfId="4168"/>
    <cellStyle name="level1a 3 2 3 8 2 3 2 2" xfId="4169"/>
    <cellStyle name="level1a 3 2 3 8 2 4" xfId="4170"/>
    <cellStyle name="level1a 3 2 3 8 3" xfId="4171"/>
    <cellStyle name="level1a 3 2 3 8 3 2" xfId="4172"/>
    <cellStyle name="level1a 3 2 3 8 3 2 2" xfId="4173"/>
    <cellStyle name="level1a 3 2 3 8 3 3" xfId="4174"/>
    <cellStyle name="level1a 3 2 3 8 3 3 2" xfId="4175"/>
    <cellStyle name="level1a 3 2 3 8 3 3 2 2" xfId="4176"/>
    <cellStyle name="level1a 3 2 3 8 3 4" xfId="4177"/>
    <cellStyle name="level1a 3 2 3 8 4" xfId="4178"/>
    <cellStyle name="level1a 3 2 3 8 4 2" xfId="4179"/>
    <cellStyle name="level1a 3 2 3 8 5" xfId="4180"/>
    <cellStyle name="level1a 3 2 3 8 5 2" xfId="4181"/>
    <cellStyle name="level1a 3 2 3 8 5 2 2" xfId="4182"/>
    <cellStyle name="level1a 3 2 3 8 6" xfId="4183"/>
    <cellStyle name="level1a 3 2 3 8 6 2" xfId="4184"/>
    <cellStyle name="level1a 3 2 3 9" xfId="4185"/>
    <cellStyle name="level1a 3 2 3 9 2" xfId="4186"/>
    <cellStyle name="level1a 3 2 3 9 2 2" xfId="4187"/>
    <cellStyle name="level1a 3 2 3 9 3" xfId="4188"/>
    <cellStyle name="level1a 3 2 3 9 3 2" xfId="4189"/>
    <cellStyle name="level1a 3 2 3 9 3 2 2" xfId="4190"/>
    <cellStyle name="level1a 3 2 3 9 4" xfId="4191"/>
    <cellStyle name="level1a 3 2 3_STUD aligned by INSTIT" xfId="4192"/>
    <cellStyle name="level1a 3 2 4" xfId="4193"/>
    <cellStyle name="level1a 3 2 4 2" xfId="4194"/>
    <cellStyle name="level1a 3 2 4 2 2" xfId="4195"/>
    <cellStyle name="level1a 3 2 4 2 2 2" xfId="4196"/>
    <cellStyle name="level1a 3 2 4 2 2 2 2" xfId="4197"/>
    <cellStyle name="level1a 3 2 4 2 2 3" xfId="4198"/>
    <cellStyle name="level1a 3 2 4 2 2 3 2" xfId="4199"/>
    <cellStyle name="level1a 3 2 4 2 2 3 2 2" xfId="4200"/>
    <cellStyle name="level1a 3 2 4 2 2 4" xfId="4201"/>
    <cellStyle name="level1a 3 2 4 2 3" xfId="4202"/>
    <cellStyle name="level1a 3 2 4 2 3 2" xfId="4203"/>
    <cellStyle name="level1a 3 2 4 2 3 2 2" xfId="4204"/>
    <cellStyle name="level1a 3 2 4 2 3 3" xfId="4205"/>
    <cellStyle name="level1a 3 2 4 2 3 3 2" xfId="4206"/>
    <cellStyle name="level1a 3 2 4 2 3 3 2 2" xfId="4207"/>
    <cellStyle name="level1a 3 2 4 2 3 4" xfId="4208"/>
    <cellStyle name="level1a 3 2 4 2 3 4 2" xfId="4209"/>
    <cellStyle name="level1a 3 2 4 2 4" xfId="4210"/>
    <cellStyle name="level1a 3 2 4 2 5" xfId="4211"/>
    <cellStyle name="level1a 3 2 4 2 5 2" xfId="4212"/>
    <cellStyle name="level1a 3 2 4 2 6" xfId="4213"/>
    <cellStyle name="level1a 3 2 4 2 6 2" xfId="4214"/>
    <cellStyle name="level1a 3 2 4 3" xfId="4215"/>
    <cellStyle name="level1a 3 2 4 3 2" xfId="4216"/>
    <cellStyle name="level1a 3 2 4 3 2 2" xfId="4217"/>
    <cellStyle name="level1a 3 2 4 3 2 2 2" xfId="4218"/>
    <cellStyle name="level1a 3 2 4 3 2 3" xfId="4219"/>
    <cellStyle name="level1a 3 2 4 3 2 3 2" xfId="4220"/>
    <cellStyle name="level1a 3 2 4 3 2 3 2 2" xfId="4221"/>
    <cellStyle name="level1a 3 2 4 3 2 4" xfId="4222"/>
    <cellStyle name="level1a 3 2 4 3 3" xfId="4223"/>
    <cellStyle name="level1a 3 2 4 3 3 2" xfId="4224"/>
    <cellStyle name="level1a 3 2 4 3 3 2 2" xfId="4225"/>
    <cellStyle name="level1a 3 2 4 3 3 3" xfId="4226"/>
    <cellStyle name="level1a 3 2 4 3 3 3 2" xfId="4227"/>
    <cellStyle name="level1a 3 2 4 3 3 3 2 2" xfId="4228"/>
    <cellStyle name="level1a 3 2 4 3 3 4" xfId="4229"/>
    <cellStyle name="level1a 3 2 4 3 3 4 2" xfId="4230"/>
    <cellStyle name="level1a 3 2 4 3 4" xfId="4231"/>
    <cellStyle name="level1a 3 2 4 3 5" xfId="4232"/>
    <cellStyle name="level1a 3 2 4 3 5 2" xfId="4233"/>
    <cellStyle name="level1a 3 2 4 3 5 2 2" xfId="4234"/>
    <cellStyle name="level1a 3 2 4 3 6" xfId="4235"/>
    <cellStyle name="level1a 3 2 4 3 6 2" xfId="4236"/>
    <cellStyle name="level1a 3 2 4 4" xfId="4237"/>
    <cellStyle name="level1a 3 2 4 4 2" xfId="4238"/>
    <cellStyle name="level1a 3 2 4 4 2 2" xfId="4239"/>
    <cellStyle name="level1a 3 2 4 4 2 2 2" xfId="4240"/>
    <cellStyle name="level1a 3 2 4 4 2 3" xfId="4241"/>
    <cellStyle name="level1a 3 2 4 4 2 3 2" xfId="4242"/>
    <cellStyle name="level1a 3 2 4 4 2 3 2 2" xfId="4243"/>
    <cellStyle name="level1a 3 2 4 4 2 4" xfId="4244"/>
    <cellStyle name="level1a 3 2 4 4 3" xfId="4245"/>
    <cellStyle name="level1a 3 2 4 4 3 2" xfId="4246"/>
    <cellStyle name="level1a 3 2 4 4 3 2 2" xfId="4247"/>
    <cellStyle name="level1a 3 2 4 4 3 3" xfId="4248"/>
    <cellStyle name="level1a 3 2 4 4 3 3 2" xfId="4249"/>
    <cellStyle name="level1a 3 2 4 4 3 3 2 2" xfId="4250"/>
    <cellStyle name="level1a 3 2 4 4 3 4" xfId="4251"/>
    <cellStyle name="level1a 3 2 4 4 3 4 2" xfId="4252"/>
    <cellStyle name="level1a 3 2 4 4 4" xfId="4253"/>
    <cellStyle name="level1a 3 2 4 4 5" xfId="4254"/>
    <cellStyle name="level1a 3 2 4 4 5 2" xfId="4255"/>
    <cellStyle name="level1a 3 2 4 4 6" xfId="4256"/>
    <cellStyle name="level1a 3 2 4 4 6 2" xfId="4257"/>
    <cellStyle name="level1a 3 2 4 4 6 2 2" xfId="4258"/>
    <cellStyle name="level1a 3 2 4 4 7" xfId="4259"/>
    <cellStyle name="level1a 3 2 4 4 7 2" xfId="4260"/>
    <cellStyle name="level1a 3 2 4 5" xfId="4261"/>
    <cellStyle name="level1a 3 2 4 5 2" xfId="4262"/>
    <cellStyle name="level1a 3 2 4 5 2 2" xfId="4263"/>
    <cellStyle name="level1a 3 2 4 5 2 2 2" xfId="4264"/>
    <cellStyle name="level1a 3 2 4 5 2 3" xfId="4265"/>
    <cellStyle name="level1a 3 2 4 5 2 3 2" xfId="4266"/>
    <cellStyle name="level1a 3 2 4 5 2 3 2 2" xfId="4267"/>
    <cellStyle name="level1a 3 2 4 5 2 4" xfId="4268"/>
    <cellStyle name="level1a 3 2 4 5 3" xfId="4269"/>
    <cellStyle name="level1a 3 2 4 5 3 2" xfId="4270"/>
    <cellStyle name="level1a 3 2 4 5 3 2 2" xfId="4271"/>
    <cellStyle name="level1a 3 2 4 5 3 3" xfId="4272"/>
    <cellStyle name="level1a 3 2 4 5 3 3 2" xfId="4273"/>
    <cellStyle name="level1a 3 2 4 5 3 3 2 2" xfId="4274"/>
    <cellStyle name="level1a 3 2 4 5 3 4" xfId="4275"/>
    <cellStyle name="level1a 3 2 4 5 4" xfId="4276"/>
    <cellStyle name="level1a 3 2 4 5 4 2" xfId="4277"/>
    <cellStyle name="level1a 3 2 4 5 5" xfId="4278"/>
    <cellStyle name="level1a 3 2 4 5 5 2" xfId="4279"/>
    <cellStyle name="level1a 3 2 4 5 5 2 2" xfId="4280"/>
    <cellStyle name="level1a 3 2 4 5 6" xfId="4281"/>
    <cellStyle name="level1a 3 2 4 5 6 2" xfId="4282"/>
    <cellStyle name="level1a 3 2 4 6" xfId="4283"/>
    <cellStyle name="level1a 3 2 4 6 2" xfId="4284"/>
    <cellStyle name="level1a 3 2 4 6 2 2" xfId="4285"/>
    <cellStyle name="level1a 3 2 4 6 2 2 2" xfId="4286"/>
    <cellStyle name="level1a 3 2 4 6 2 3" xfId="4287"/>
    <cellStyle name="level1a 3 2 4 6 2 3 2" xfId="4288"/>
    <cellStyle name="level1a 3 2 4 6 2 3 2 2" xfId="4289"/>
    <cellStyle name="level1a 3 2 4 6 2 4" xfId="4290"/>
    <cellStyle name="level1a 3 2 4 6 3" xfId="4291"/>
    <cellStyle name="level1a 3 2 4 6 3 2" xfId="4292"/>
    <cellStyle name="level1a 3 2 4 6 3 2 2" xfId="4293"/>
    <cellStyle name="level1a 3 2 4 6 3 3" xfId="4294"/>
    <cellStyle name="level1a 3 2 4 6 3 3 2" xfId="4295"/>
    <cellStyle name="level1a 3 2 4 6 3 3 2 2" xfId="4296"/>
    <cellStyle name="level1a 3 2 4 6 3 4" xfId="4297"/>
    <cellStyle name="level1a 3 2 4 6 4" xfId="4298"/>
    <cellStyle name="level1a 3 2 4 6 4 2" xfId="4299"/>
    <cellStyle name="level1a 3 2 4 6 5" xfId="4300"/>
    <cellStyle name="level1a 3 2 4 6 5 2" xfId="4301"/>
    <cellStyle name="level1a 3 2 4 6 5 2 2" xfId="4302"/>
    <cellStyle name="level1a 3 2 4 6 6" xfId="4303"/>
    <cellStyle name="level1a 3 2 4 6 6 2" xfId="4304"/>
    <cellStyle name="level1a 3 2 4 7" xfId="4305"/>
    <cellStyle name="level1a 3 2 4 7 2" xfId="4306"/>
    <cellStyle name="level1a 3 2 4 7 2 2" xfId="4307"/>
    <cellStyle name="level1a 3 2 4 7 3" xfId="4308"/>
    <cellStyle name="level1a 3 2 4 7 3 2" xfId="4309"/>
    <cellStyle name="level1a 3 2 4 7 3 2 2" xfId="4310"/>
    <cellStyle name="level1a 3 2 4 7 4" xfId="4311"/>
    <cellStyle name="level1a 3 2 4 8" xfId="4312"/>
    <cellStyle name="level1a 3 2 4 8 2" xfId="4313"/>
    <cellStyle name="level1a 3 2 4_STUD aligned by INSTIT" xfId="4314"/>
    <cellStyle name="level1a 3 2 5" xfId="4315"/>
    <cellStyle name="level1a 3 2 5 2" xfId="4316"/>
    <cellStyle name="level1a 3 2 5 2 2" xfId="4317"/>
    <cellStyle name="level1a 3 2 5 2 2 2" xfId="4318"/>
    <cellStyle name="level1a 3 2 5 2 2 2 2" xfId="4319"/>
    <cellStyle name="level1a 3 2 5 2 2 3" xfId="4320"/>
    <cellStyle name="level1a 3 2 5 2 2 3 2" xfId="4321"/>
    <cellStyle name="level1a 3 2 5 2 2 3 2 2" xfId="4322"/>
    <cellStyle name="level1a 3 2 5 2 2 4" xfId="4323"/>
    <cellStyle name="level1a 3 2 5 2 3" xfId="4324"/>
    <cellStyle name="level1a 3 2 5 2 3 2" xfId="4325"/>
    <cellStyle name="level1a 3 2 5 2 3 2 2" xfId="4326"/>
    <cellStyle name="level1a 3 2 5 2 3 3" xfId="4327"/>
    <cellStyle name="level1a 3 2 5 2 3 3 2" xfId="4328"/>
    <cellStyle name="level1a 3 2 5 2 3 3 2 2" xfId="4329"/>
    <cellStyle name="level1a 3 2 5 2 3 4" xfId="4330"/>
    <cellStyle name="level1a 3 2 5 2 3 4 2" xfId="4331"/>
    <cellStyle name="level1a 3 2 5 2 4" xfId="4332"/>
    <cellStyle name="level1a 3 2 5 2 5" xfId="4333"/>
    <cellStyle name="level1a 3 2 5 2 5 2" xfId="4334"/>
    <cellStyle name="level1a 3 2 5 2 6" xfId="4335"/>
    <cellStyle name="level1a 3 2 5 2 6 2" xfId="4336"/>
    <cellStyle name="level1a 3 2 5 2 6 2 2" xfId="4337"/>
    <cellStyle name="level1a 3 2 5 2 7" xfId="4338"/>
    <cellStyle name="level1a 3 2 5 2 7 2" xfId="4339"/>
    <cellStyle name="level1a 3 2 5 3" xfId="4340"/>
    <cellStyle name="level1a 3 2 5 3 2" xfId="4341"/>
    <cellStyle name="level1a 3 2 5 3 2 2" xfId="4342"/>
    <cellStyle name="level1a 3 2 5 3 2 2 2" xfId="4343"/>
    <cellStyle name="level1a 3 2 5 3 2 3" xfId="4344"/>
    <cellStyle name="level1a 3 2 5 3 2 3 2" xfId="4345"/>
    <cellStyle name="level1a 3 2 5 3 2 3 2 2" xfId="4346"/>
    <cellStyle name="level1a 3 2 5 3 2 4" xfId="4347"/>
    <cellStyle name="level1a 3 2 5 3 3" xfId="4348"/>
    <cellStyle name="level1a 3 2 5 3 3 2" xfId="4349"/>
    <cellStyle name="level1a 3 2 5 3 3 2 2" xfId="4350"/>
    <cellStyle name="level1a 3 2 5 3 3 3" xfId="4351"/>
    <cellStyle name="level1a 3 2 5 3 3 3 2" xfId="4352"/>
    <cellStyle name="level1a 3 2 5 3 3 3 2 2" xfId="4353"/>
    <cellStyle name="level1a 3 2 5 3 3 4" xfId="4354"/>
    <cellStyle name="level1a 3 2 5 3 3 4 2" xfId="4355"/>
    <cellStyle name="level1a 3 2 5 3 4" xfId="4356"/>
    <cellStyle name="level1a 3 2 5 3 5" xfId="4357"/>
    <cellStyle name="level1a 3 2 5 3 5 2" xfId="4358"/>
    <cellStyle name="level1a 3 2 5 4" xfId="4359"/>
    <cellStyle name="level1a 3 2 5 4 2" xfId="4360"/>
    <cellStyle name="level1a 3 2 5 4 2 2" xfId="4361"/>
    <cellStyle name="level1a 3 2 5 4 2 2 2" xfId="4362"/>
    <cellStyle name="level1a 3 2 5 4 2 3" xfId="4363"/>
    <cellStyle name="level1a 3 2 5 4 2 3 2" xfId="4364"/>
    <cellStyle name="level1a 3 2 5 4 2 3 2 2" xfId="4365"/>
    <cellStyle name="level1a 3 2 5 4 2 4" xfId="4366"/>
    <cellStyle name="level1a 3 2 5 4 3" xfId="4367"/>
    <cellStyle name="level1a 3 2 5 4 3 2" xfId="4368"/>
    <cellStyle name="level1a 3 2 5 4 3 2 2" xfId="4369"/>
    <cellStyle name="level1a 3 2 5 4 3 3" xfId="4370"/>
    <cellStyle name="level1a 3 2 5 4 3 3 2" xfId="4371"/>
    <cellStyle name="level1a 3 2 5 4 3 3 2 2" xfId="4372"/>
    <cellStyle name="level1a 3 2 5 4 3 4" xfId="4373"/>
    <cellStyle name="level1a 3 2 5 4 4" xfId="4374"/>
    <cellStyle name="level1a 3 2 5 4 4 2" xfId="4375"/>
    <cellStyle name="level1a 3 2 5 4 5" xfId="4376"/>
    <cellStyle name="level1a 3 2 5 4 5 2" xfId="4377"/>
    <cellStyle name="level1a 3 2 5 4 5 2 2" xfId="4378"/>
    <cellStyle name="level1a 3 2 5 4 6" xfId="4379"/>
    <cellStyle name="level1a 3 2 5 4 6 2" xfId="4380"/>
    <cellStyle name="level1a 3 2 5 5" xfId="4381"/>
    <cellStyle name="level1a 3 2 5 5 2" xfId="4382"/>
    <cellStyle name="level1a 3 2 5 5 2 2" xfId="4383"/>
    <cellStyle name="level1a 3 2 5 5 2 2 2" xfId="4384"/>
    <cellStyle name="level1a 3 2 5 5 2 3" xfId="4385"/>
    <cellStyle name="level1a 3 2 5 5 2 3 2" xfId="4386"/>
    <cellStyle name="level1a 3 2 5 5 2 3 2 2" xfId="4387"/>
    <cellStyle name="level1a 3 2 5 5 2 4" xfId="4388"/>
    <cellStyle name="level1a 3 2 5 5 3" xfId="4389"/>
    <cellStyle name="level1a 3 2 5 5 3 2" xfId="4390"/>
    <cellStyle name="level1a 3 2 5 5 3 2 2" xfId="4391"/>
    <cellStyle name="level1a 3 2 5 5 3 3" xfId="4392"/>
    <cellStyle name="level1a 3 2 5 5 3 3 2" xfId="4393"/>
    <cellStyle name="level1a 3 2 5 5 3 3 2 2" xfId="4394"/>
    <cellStyle name="level1a 3 2 5 5 3 4" xfId="4395"/>
    <cellStyle name="level1a 3 2 5 5 4" xfId="4396"/>
    <cellStyle name="level1a 3 2 5 5 4 2" xfId="4397"/>
    <cellStyle name="level1a 3 2 5 5 5" xfId="4398"/>
    <cellStyle name="level1a 3 2 5 5 5 2" xfId="4399"/>
    <cellStyle name="level1a 3 2 5 5 5 2 2" xfId="4400"/>
    <cellStyle name="level1a 3 2 5 5 6" xfId="4401"/>
    <cellStyle name="level1a 3 2 5 5 6 2" xfId="4402"/>
    <cellStyle name="level1a 3 2 5 6" xfId="4403"/>
    <cellStyle name="level1a 3 2 5 6 2" xfId="4404"/>
    <cellStyle name="level1a 3 2 5 6 2 2" xfId="4405"/>
    <cellStyle name="level1a 3 2 5 6 2 2 2" xfId="4406"/>
    <cellStyle name="level1a 3 2 5 6 2 3" xfId="4407"/>
    <cellStyle name="level1a 3 2 5 6 2 3 2" xfId="4408"/>
    <cellStyle name="level1a 3 2 5 6 2 3 2 2" xfId="4409"/>
    <cellStyle name="level1a 3 2 5 6 2 4" xfId="4410"/>
    <cellStyle name="level1a 3 2 5 6 3" xfId="4411"/>
    <cellStyle name="level1a 3 2 5 6 3 2" xfId="4412"/>
    <cellStyle name="level1a 3 2 5 6 3 2 2" xfId="4413"/>
    <cellStyle name="level1a 3 2 5 6 3 3" xfId="4414"/>
    <cellStyle name="level1a 3 2 5 6 3 3 2" xfId="4415"/>
    <cellStyle name="level1a 3 2 5 6 3 3 2 2" xfId="4416"/>
    <cellStyle name="level1a 3 2 5 6 3 4" xfId="4417"/>
    <cellStyle name="level1a 3 2 5 6 4" xfId="4418"/>
    <cellStyle name="level1a 3 2 5 6 4 2" xfId="4419"/>
    <cellStyle name="level1a 3 2 5 6 5" xfId="4420"/>
    <cellStyle name="level1a 3 2 5 6 5 2" xfId="4421"/>
    <cellStyle name="level1a 3 2 5 6 5 2 2" xfId="4422"/>
    <cellStyle name="level1a 3 2 5 6 6" xfId="4423"/>
    <cellStyle name="level1a 3 2 5 6 6 2" xfId="4424"/>
    <cellStyle name="level1a 3 2 5 7" xfId="4425"/>
    <cellStyle name="level1a 3 2 5 7 2" xfId="4426"/>
    <cellStyle name="level1a 3 2 5 7 2 2" xfId="4427"/>
    <cellStyle name="level1a 3 2 5 7 3" xfId="4428"/>
    <cellStyle name="level1a 3 2 5 7 3 2" xfId="4429"/>
    <cellStyle name="level1a 3 2 5 7 3 2 2" xfId="4430"/>
    <cellStyle name="level1a 3 2 5 7 4" xfId="4431"/>
    <cellStyle name="level1a 3 2 5 8" xfId="4432"/>
    <cellStyle name="level1a 3 2 5 8 2" xfId="4433"/>
    <cellStyle name="level1a 3 2 5 8 2 2" xfId="4434"/>
    <cellStyle name="level1a 3 2 5 8 3" xfId="4435"/>
    <cellStyle name="level1a 3 2 5 8 3 2" xfId="4436"/>
    <cellStyle name="level1a 3 2 5 8 3 2 2" xfId="4437"/>
    <cellStyle name="level1a 3 2 5 8 4" xfId="4438"/>
    <cellStyle name="level1a 3 2 5 9" xfId="4439"/>
    <cellStyle name="level1a 3 2 5 9 2" xfId="4440"/>
    <cellStyle name="level1a 3 2 5_STUD aligned by INSTIT" xfId="4441"/>
    <cellStyle name="level1a 3 2 6" xfId="4442"/>
    <cellStyle name="level1a 3 2 6 2" xfId="4443"/>
    <cellStyle name="level1a 3 2 6 2 2" xfId="4444"/>
    <cellStyle name="level1a 3 2 6 2 2 2" xfId="4445"/>
    <cellStyle name="level1a 3 2 6 2 3" xfId="4446"/>
    <cellStyle name="level1a 3 2 6 2 3 2" xfId="4447"/>
    <cellStyle name="level1a 3 2 6 2 3 2 2" xfId="4448"/>
    <cellStyle name="level1a 3 2 6 2 4" xfId="4449"/>
    <cellStyle name="level1a 3 2 6 3" xfId="4450"/>
    <cellStyle name="level1a 3 2 6 3 2" xfId="4451"/>
    <cellStyle name="level1a 3 2 6 3 2 2" xfId="4452"/>
    <cellStyle name="level1a 3 2 6 3 3" xfId="4453"/>
    <cellStyle name="level1a 3 2 6 3 3 2" xfId="4454"/>
    <cellStyle name="level1a 3 2 6 3 3 2 2" xfId="4455"/>
    <cellStyle name="level1a 3 2 6 3 4" xfId="4456"/>
    <cellStyle name="level1a 3 2 6 3 4 2" xfId="4457"/>
    <cellStyle name="level1a 3 2 6 4" xfId="4458"/>
    <cellStyle name="level1a 3 2 6 5" xfId="4459"/>
    <cellStyle name="level1a 3 2 6 5 2" xfId="4460"/>
    <cellStyle name="level1a 3 2 6 6" xfId="4461"/>
    <cellStyle name="level1a 3 2 6 6 2" xfId="4462"/>
    <cellStyle name="level1a 3 2 7" xfId="4463"/>
    <cellStyle name="level1a 3 2 7 2" xfId="4464"/>
    <cellStyle name="level1a 3 2 7 2 2" xfId="4465"/>
    <cellStyle name="level1a 3 2 7 2 2 2" xfId="4466"/>
    <cellStyle name="level1a 3 2 7 2 3" xfId="4467"/>
    <cellStyle name="level1a 3 2 7 2 3 2" xfId="4468"/>
    <cellStyle name="level1a 3 2 7 2 3 2 2" xfId="4469"/>
    <cellStyle name="level1a 3 2 7 2 4" xfId="4470"/>
    <cellStyle name="level1a 3 2 7 3" xfId="4471"/>
    <cellStyle name="level1a 3 2 7 3 2" xfId="4472"/>
    <cellStyle name="level1a 3 2 7 3 2 2" xfId="4473"/>
    <cellStyle name="level1a 3 2 7 3 3" xfId="4474"/>
    <cellStyle name="level1a 3 2 7 3 3 2" xfId="4475"/>
    <cellStyle name="level1a 3 2 7 3 3 2 2" xfId="4476"/>
    <cellStyle name="level1a 3 2 7 3 4" xfId="4477"/>
    <cellStyle name="level1a 3 2 7 3 4 2" xfId="4478"/>
    <cellStyle name="level1a 3 2 7 4" xfId="4479"/>
    <cellStyle name="level1a 3 2 7 5" xfId="4480"/>
    <cellStyle name="level1a 3 2 7 5 2" xfId="4481"/>
    <cellStyle name="level1a 3 2 7 6" xfId="4482"/>
    <cellStyle name="level1a 3 2 7 6 2" xfId="4483"/>
    <cellStyle name="level1a 3 2 7 6 2 2" xfId="4484"/>
    <cellStyle name="level1a 3 2 7 7" xfId="4485"/>
    <cellStyle name="level1a 3 2 7 7 2" xfId="4486"/>
    <cellStyle name="level1a 3 2 8" xfId="4487"/>
    <cellStyle name="level1a 3 2 8 2" xfId="4488"/>
    <cellStyle name="level1a 3 2 8 2 2" xfId="4489"/>
    <cellStyle name="level1a 3 2 8 2 2 2" xfId="4490"/>
    <cellStyle name="level1a 3 2 8 2 3" xfId="4491"/>
    <cellStyle name="level1a 3 2 8 2 3 2" xfId="4492"/>
    <cellStyle name="level1a 3 2 8 2 3 2 2" xfId="4493"/>
    <cellStyle name="level1a 3 2 8 2 4" xfId="4494"/>
    <cellStyle name="level1a 3 2 8 3" xfId="4495"/>
    <cellStyle name="level1a 3 2 8 3 2" xfId="4496"/>
    <cellStyle name="level1a 3 2 8 3 2 2" xfId="4497"/>
    <cellStyle name="level1a 3 2 8 3 3" xfId="4498"/>
    <cellStyle name="level1a 3 2 8 3 3 2" xfId="4499"/>
    <cellStyle name="level1a 3 2 8 3 3 2 2" xfId="4500"/>
    <cellStyle name="level1a 3 2 8 3 4" xfId="4501"/>
    <cellStyle name="level1a 3 2 8 3 4 2" xfId="4502"/>
    <cellStyle name="level1a 3 2 8 4" xfId="4503"/>
    <cellStyle name="level1a 3 2 8 5" xfId="4504"/>
    <cellStyle name="level1a 3 2 8 5 2" xfId="4505"/>
    <cellStyle name="level1a 3 2 8 5 2 2" xfId="4506"/>
    <cellStyle name="level1a 3 2 8 6" xfId="4507"/>
    <cellStyle name="level1a 3 2 8 6 2" xfId="4508"/>
    <cellStyle name="level1a 3 2 9" xfId="4509"/>
    <cellStyle name="level1a 3 2 9 2" xfId="4510"/>
    <cellStyle name="level1a 3 2 9 2 2" xfId="4511"/>
    <cellStyle name="level1a 3 2 9 2 2 2" xfId="4512"/>
    <cellStyle name="level1a 3 2 9 2 3" xfId="4513"/>
    <cellStyle name="level1a 3 2 9 2 3 2" xfId="4514"/>
    <cellStyle name="level1a 3 2 9 2 3 2 2" xfId="4515"/>
    <cellStyle name="level1a 3 2 9 2 4" xfId="4516"/>
    <cellStyle name="level1a 3 2 9 3" xfId="4517"/>
    <cellStyle name="level1a 3 2 9 3 2" xfId="4518"/>
    <cellStyle name="level1a 3 2 9 3 2 2" xfId="4519"/>
    <cellStyle name="level1a 3 2 9 3 3" xfId="4520"/>
    <cellStyle name="level1a 3 2 9 3 3 2" xfId="4521"/>
    <cellStyle name="level1a 3 2 9 3 3 2 2" xfId="4522"/>
    <cellStyle name="level1a 3 2 9 3 4" xfId="4523"/>
    <cellStyle name="level1a 3 2 9 3 4 2" xfId="4524"/>
    <cellStyle name="level1a 3 2 9 4" xfId="4525"/>
    <cellStyle name="level1a 3 2 9 5" xfId="4526"/>
    <cellStyle name="level1a 3 2 9 5 2" xfId="4527"/>
    <cellStyle name="level1a 3 2 9 6" xfId="4528"/>
    <cellStyle name="level1a 3 2 9 6 2" xfId="4529"/>
    <cellStyle name="level1a 3 2 9 6 2 2" xfId="4530"/>
    <cellStyle name="level1a 3 2 9 7" xfId="4531"/>
    <cellStyle name="level1a 3 2 9 7 2" xfId="4532"/>
    <cellStyle name="level1a 3 2_STUD aligned by INSTIT" xfId="4533"/>
    <cellStyle name="level1a 3 3" xfId="4534"/>
    <cellStyle name="level1a 3 3 10" xfId="4535"/>
    <cellStyle name="level1a 3 3 10 2" xfId="4536"/>
    <cellStyle name="level1a 3 3 10 2 2" xfId="4537"/>
    <cellStyle name="level1a 3 3 10 3" xfId="4538"/>
    <cellStyle name="level1a 3 3 10 3 2" xfId="4539"/>
    <cellStyle name="level1a 3 3 10 3 2 2" xfId="4540"/>
    <cellStyle name="level1a 3 3 10 4" xfId="4541"/>
    <cellStyle name="level1a 3 3 11" xfId="4542"/>
    <cellStyle name="level1a 3 3 11 2" xfId="4543"/>
    <cellStyle name="level1a 3 3 2" xfId="4544"/>
    <cellStyle name="level1a 3 3 2 10" xfId="4545"/>
    <cellStyle name="level1a 3 3 2 10 2" xfId="4546"/>
    <cellStyle name="level1a 3 3 2 2" xfId="4547"/>
    <cellStyle name="level1a 3 3 2 2 2" xfId="4548"/>
    <cellStyle name="level1a 3 3 2 2 2 2" xfId="4549"/>
    <cellStyle name="level1a 3 3 2 2 2 2 2" xfId="4550"/>
    <cellStyle name="level1a 3 3 2 2 2 2 2 2" xfId="4551"/>
    <cellStyle name="level1a 3 3 2 2 2 2 3" xfId="4552"/>
    <cellStyle name="level1a 3 3 2 2 2 2 3 2" xfId="4553"/>
    <cellStyle name="level1a 3 3 2 2 2 2 3 2 2" xfId="4554"/>
    <cellStyle name="level1a 3 3 2 2 2 2 4" xfId="4555"/>
    <cellStyle name="level1a 3 3 2 2 2 3" xfId="4556"/>
    <cellStyle name="level1a 3 3 2 2 2 3 2" xfId="4557"/>
    <cellStyle name="level1a 3 3 2 2 2 3 2 2" xfId="4558"/>
    <cellStyle name="level1a 3 3 2 2 2 3 3" xfId="4559"/>
    <cellStyle name="level1a 3 3 2 2 2 3 3 2" xfId="4560"/>
    <cellStyle name="level1a 3 3 2 2 2 3 3 2 2" xfId="4561"/>
    <cellStyle name="level1a 3 3 2 2 2 3 4" xfId="4562"/>
    <cellStyle name="level1a 3 3 2 2 2 3 4 2" xfId="4563"/>
    <cellStyle name="level1a 3 3 2 2 2 4" xfId="4564"/>
    <cellStyle name="level1a 3 3 2 2 2 5" xfId="4565"/>
    <cellStyle name="level1a 3 3 2 2 2 5 2" xfId="4566"/>
    <cellStyle name="level1a 3 3 2 2 2 6" xfId="4567"/>
    <cellStyle name="level1a 3 3 2 2 2 6 2" xfId="4568"/>
    <cellStyle name="level1a 3 3 2 2 3" xfId="4569"/>
    <cellStyle name="level1a 3 3 2 2 3 2" xfId="4570"/>
    <cellStyle name="level1a 3 3 2 2 3 2 2" xfId="4571"/>
    <cellStyle name="level1a 3 3 2 2 3 2 2 2" xfId="4572"/>
    <cellStyle name="level1a 3 3 2 2 3 2 3" xfId="4573"/>
    <cellStyle name="level1a 3 3 2 2 3 2 3 2" xfId="4574"/>
    <cellStyle name="level1a 3 3 2 2 3 2 3 2 2" xfId="4575"/>
    <cellStyle name="level1a 3 3 2 2 3 2 4" xfId="4576"/>
    <cellStyle name="level1a 3 3 2 2 3 3" xfId="4577"/>
    <cellStyle name="level1a 3 3 2 2 3 3 2" xfId="4578"/>
    <cellStyle name="level1a 3 3 2 2 3 3 2 2" xfId="4579"/>
    <cellStyle name="level1a 3 3 2 2 3 3 3" xfId="4580"/>
    <cellStyle name="level1a 3 3 2 2 3 3 3 2" xfId="4581"/>
    <cellStyle name="level1a 3 3 2 2 3 3 3 2 2" xfId="4582"/>
    <cellStyle name="level1a 3 3 2 2 3 3 4" xfId="4583"/>
    <cellStyle name="level1a 3 3 2 2 3 3 4 2" xfId="4584"/>
    <cellStyle name="level1a 3 3 2 2 3 4" xfId="4585"/>
    <cellStyle name="level1a 3 3 2 2 3 5" xfId="4586"/>
    <cellStyle name="level1a 3 3 2 2 3 5 2" xfId="4587"/>
    <cellStyle name="level1a 3 3 2 2 3 5 2 2" xfId="4588"/>
    <cellStyle name="level1a 3 3 2 2 3 6" xfId="4589"/>
    <cellStyle name="level1a 3 3 2 2 3 6 2" xfId="4590"/>
    <cellStyle name="level1a 3 3 2 2 4" xfId="4591"/>
    <cellStyle name="level1a 3 3 2 2 4 2" xfId="4592"/>
    <cellStyle name="level1a 3 3 2 2 4 2 2" xfId="4593"/>
    <cellStyle name="level1a 3 3 2 2 4 2 2 2" xfId="4594"/>
    <cellStyle name="level1a 3 3 2 2 4 2 3" xfId="4595"/>
    <cellStyle name="level1a 3 3 2 2 4 2 3 2" xfId="4596"/>
    <cellStyle name="level1a 3 3 2 2 4 2 3 2 2" xfId="4597"/>
    <cellStyle name="level1a 3 3 2 2 4 2 4" xfId="4598"/>
    <cellStyle name="level1a 3 3 2 2 4 3" xfId="4599"/>
    <cellStyle name="level1a 3 3 2 2 4 3 2" xfId="4600"/>
    <cellStyle name="level1a 3 3 2 2 4 3 2 2" xfId="4601"/>
    <cellStyle name="level1a 3 3 2 2 4 3 3" xfId="4602"/>
    <cellStyle name="level1a 3 3 2 2 4 3 3 2" xfId="4603"/>
    <cellStyle name="level1a 3 3 2 2 4 3 3 2 2" xfId="4604"/>
    <cellStyle name="level1a 3 3 2 2 4 3 4" xfId="4605"/>
    <cellStyle name="level1a 3 3 2 2 4 3 4 2" xfId="4606"/>
    <cellStyle name="level1a 3 3 2 2 4 4" xfId="4607"/>
    <cellStyle name="level1a 3 3 2 2 4 5" xfId="4608"/>
    <cellStyle name="level1a 3 3 2 2 4 5 2" xfId="4609"/>
    <cellStyle name="level1a 3 3 2 2 4 6" xfId="4610"/>
    <cellStyle name="level1a 3 3 2 2 4 6 2" xfId="4611"/>
    <cellStyle name="level1a 3 3 2 2 4 6 2 2" xfId="4612"/>
    <cellStyle name="level1a 3 3 2 2 4 7" xfId="4613"/>
    <cellStyle name="level1a 3 3 2 2 4 7 2" xfId="4614"/>
    <cellStyle name="level1a 3 3 2 2 5" xfId="4615"/>
    <cellStyle name="level1a 3 3 2 2 5 2" xfId="4616"/>
    <cellStyle name="level1a 3 3 2 2 5 2 2" xfId="4617"/>
    <cellStyle name="level1a 3 3 2 2 5 2 2 2" xfId="4618"/>
    <cellStyle name="level1a 3 3 2 2 5 2 3" xfId="4619"/>
    <cellStyle name="level1a 3 3 2 2 5 2 3 2" xfId="4620"/>
    <cellStyle name="level1a 3 3 2 2 5 2 3 2 2" xfId="4621"/>
    <cellStyle name="level1a 3 3 2 2 5 2 4" xfId="4622"/>
    <cellStyle name="level1a 3 3 2 2 5 3" xfId="4623"/>
    <cellStyle name="level1a 3 3 2 2 5 3 2" xfId="4624"/>
    <cellStyle name="level1a 3 3 2 2 5 3 2 2" xfId="4625"/>
    <cellStyle name="level1a 3 3 2 2 5 3 3" xfId="4626"/>
    <cellStyle name="level1a 3 3 2 2 5 3 3 2" xfId="4627"/>
    <cellStyle name="level1a 3 3 2 2 5 3 3 2 2" xfId="4628"/>
    <cellStyle name="level1a 3 3 2 2 5 3 4" xfId="4629"/>
    <cellStyle name="level1a 3 3 2 2 5 4" xfId="4630"/>
    <cellStyle name="level1a 3 3 2 2 5 4 2" xfId="4631"/>
    <cellStyle name="level1a 3 3 2 2 5 5" xfId="4632"/>
    <cellStyle name="level1a 3 3 2 2 5 5 2" xfId="4633"/>
    <cellStyle name="level1a 3 3 2 2 5 5 2 2" xfId="4634"/>
    <cellStyle name="level1a 3 3 2 2 5 6" xfId="4635"/>
    <cellStyle name="level1a 3 3 2 2 5 6 2" xfId="4636"/>
    <cellStyle name="level1a 3 3 2 2 6" xfId="4637"/>
    <cellStyle name="level1a 3 3 2 2 6 2" xfId="4638"/>
    <cellStyle name="level1a 3 3 2 2 6 2 2" xfId="4639"/>
    <cellStyle name="level1a 3 3 2 2 6 2 2 2" xfId="4640"/>
    <cellStyle name="level1a 3 3 2 2 6 2 3" xfId="4641"/>
    <cellStyle name="level1a 3 3 2 2 6 2 3 2" xfId="4642"/>
    <cellStyle name="level1a 3 3 2 2 6 2 3 2 2" xfId="4643"/>
    <cellStyle name="level1a 3 3 2 2 6 2 4" xfId="4644"/>
    <cellStyle name="level1a 3 3 2 2 6 3" xfId="4645"/>
    <cellStyle name="level1a 3 3 2 2 6 3 2" xfId="4646"/>
    <cellStyle name="level1a 3 3 2 2 6 3 2 2" xfId="4647"/>
    <cellStyle name="level1a 3 3 2 2 6 3 3" xfId="4648"/>
    <cellStyle name="level1a 3 3 2 2 6 3 3 2" xfId="4649"/>
    <cellStyle name="level1a 3 3 2 2 6 3 3 2 2" xfId="4650"/>
    <cellStyle name="level1a 3 3 2 2 6 3 4" xfId="4651"/>
    <cellStyle name="level1a 3 3 2 2 6 4" xfId="4652"/>
    <cellStyle name="level1a 3 3 2 2 6 4 2" xfId="4653"/>
    <cellStyle name="level1a 3 3 2 2 6 5" xfId="4654"/>
    <cellStyle name="level1a 3 3 2 2 6 5 2" xfId="4655"/>
    <cellStyle name="level1a 3 3 2 2 6 5 2 2" xfId="4656"/>
    <cellStyle name="level1a 3 3 2 2 6 6" xfId="4657"/>
    <cellStyle name="level1a 3 3 2 2 6 6 2" xfId="4658"/>
    <cellStyle name="level1a 3 3 2 2 7" xfId="4659"/>
    <cellStyle name="level1a 3 3 2 2 7 2" xfId="4660"/>
    <cellStyle name="level1a 3 3 2 2 7 2 2" xfId="4661"/>
    <cellStyle name="level1a 3 3 2 2 7 3" xfId="4662"/>
    <cellStyle name="level1a 3 3 2 2 7 3 2" xfId="4663"/>
    <cellStyle name="level1a 3 3 2 2 7 3 2 2" xfId="4664"/>
    <cellStyle name="level1a 3 3 2 2 7 4" xfId="4665"/>
    <cellStyle name="level1a 3 3 2 2 8" xfId="4666"/>
    <cellStyle name="level1a 3 3 2 2 8 2" xfId="4667"/>
    <cellStyle name="level1a 3 3 2 2_STUD aligned by INSTIT" xfId="4668"/>
    <cellStyle name="level1a 3 3 2 3" xfId="4669"/>
    <cellStyle name="level1a 3 3 2 3 2" xfId="4670"/>
    <cellStyle name="level1a 3 3 2 3 2 2" xfId="4671"/>
    <cellStyle name="level1a 3 3 2 3 2 2 2" xfId="4672"/>
    <cellStyle name="level1a 3 3 2 3 2 2 2 2" xfId="4673"/>
    <cellStyle name="level1a 3 3 2 3 2 2 3" xfId="4674"/>
    <cellStyle name="level1a 3 3 2 3 2 2 3 2" xfId="4675"/>
    <cellStyle name="level1a 3 3 2 3 2 2 3 2 2" xfId="4676"/>
    <cellStyle name="level1a 3 3 2 3 2 2 4" xfId="4677"/>
    <cellStyle name="level1a 3 3 2 3 2 3" xfId="4678"/>
    <cellStyle name="level1a 3 3 2 3 2 3 2" xfId="4679"/>
    <cellStyle name="level1a 3 3 2 3 2 3 2 2" xfId="4680"/>
    <cellStyle name="level1a 3 3 2 3 2 3 3" xfId="4681"/>
    <cellStyle name="level1a 3 3 2 3 2 3 3 2" xfId="4682"/>
    <cellStyle name="level1a 3 3 2 3 2 3 3 2 2" xfId="4683"/>
    <cellStyle name="level1a 3 3 2 3 2 3 4" xfId="4684"/>
    <cellStyle name="level1a 3 3 2 3 2 3 4 2" xfId="4685"/>
    <cellStyle name="level1a 3 3 2 3 2 4" xfId="4686"/>
    <cellStyle name="level1a 3 3 2 3 2 5" xfId="4687"/>
    <cellStyle name="level1a 3 3 2 3 2 5 2" xfId="4688"/>
    <cellStyle name="level1a 3 3 2 3 2 5 2 2" xfId="4689"/>
    <cellStyle name="level1a 3 3 2 3 2 6" xfId="4690"/>
    <cellStyle name="level1a 3 3 2 3 2 6 2" xfId="4691"/>
    <cellStyle name="level1a 3 3 2 3 3" xfId="4692"/>
    <cellStyle name="level1a 3 3 2 3 3 2" xfId="4693"/>
    <cellStyle name="level1a 3 3 2 3 3 2 2" xfId="4694"/>
    <cellStyle name="level1a 3 3 2 3 3 2 2 2" xfId="4695"/>
    <cellStyle name="level1a 3 3 2 3 3 2 3" xfId="4696"/>
    <cellStyle name="level1a 3 3 2 3 3 2 3 2" xfId="4697"/>
    <cellStyle name="level1a 3 3 2 3 3 2 3 2 2" xfId="4698"/>
    <cellStyle name="level1a 3 3 2 3 3 2 4" xfId="4699"/>
    <cellStyle name="level1a 3 3 2 3 3 3" xfId="4700"/>
    <cellStyle name="level1a 3 3 2 3 3 3 2" xfId="4701"/>
    <cellStyle name="level1a 3 3 2 3 3 3 2 2" xfId="4702"/>
    <cellStyle name="level1a 3 3 2 3 3 3 3" xfId="4703"/>
    <cellStyle name="level1a 3 3 2 3 3 3 3 2" xfId="4704"/>
    <cellStyle name="level1a 3 3 2 3 3 3 3 2 2" xfId="4705"/>
    <cellStyle name="level1a 3 3 2 3 3 3 4" xfId="4706"/>
    <cellStyle name="level1a 3 3 2 3 3 4" xfId="4707"/>
    <cellStyle name="level1a 3 3 2 3 3 4 2" xfId="4708"/>
    <cellStyle name="level1a 3 3 2 3 3 5" xfId="4709"/>
    <cellStyle name="level1a 3 3 2 3 3 5 2" xfId="4710"/>
    <cellStyle name="level1a 3 3 2 3 4" xfId="4711"/>
    <cellStyle name="level1a 3 3 2 3 4 2" xfId="4712"/>
    <cellStyle name="level1a 3 3 2 3 4 2 2" xfId="4713"/>
    <cellStyle name="level1a 3 3 2 3 4 2 2 2" xfId="4714"/>
    <cellStyle name="level1a 3 3 2 3 4 2 3" xfId="4715"/>
    <cellStyle name="level1a 3 3 2 3 4 2 3 2" xfId="4716"/>
    <cellStyle name="level1a 3 3 2 3 4 2 3 2 2" xfId="4717"/>
    <cellStyle name="level1a 3 3 2 3 4 2 4" xfId="4718"/>
    <cellStyle name="level1a 3 3 2 3 4 3" xfId="4719"/>
    <cellStyle name="level1a 3 3 2 3 4 3 2" xfId="4720"/>
    <cellStyle name="level1a 3 3 2 3 4 3 2 2" xfId="4721"/>
    <cellStyle name="level1a 3 3 2 3 4 3 3" xfId="4722"/>
    <cellStyle name="level1a 3 3 2 3 4 3 3 2" xfId="4723"/>
    <cellStyle name="level1a 3 3 2 3 4 3 3 2 2" xfId="4724"/>
    <cellStyle name="level1a 3 3 2 3 4 3 4" xfId="4725"/>
    <cellStyle name="level1a 3 3 2 3 4 4" xfId="4726"/>
    <cellStyle name="level1a 3 3 2 3 4 4 2" xfId="4727"/>
    <cellStyle name="level1a 3 3 2 3 4 5" xfId="4728"/>
    <cellStyle name="level1a 3 3 2 3 4 5 2" xfId="4729"/>
    <cellStyle name="level1a 3 3 2 3 4 5 2 2" xfId="4730"/>
    <cellStyle name="level1a 3 3 2 3 4 6" xfId="4731"/>
    <cellStyle name="level1a 3 3 2 3 4 6 2" xfId="4732"/>
    <cellStyle name="level1a 3 3 2 3 5" xfId="4733"/>
    <cellStyle name="level1a 3 3 2 3 5 2" xfId="4734"/>
    <cellStyle name="level1a 3 3 2 3 5 2 2" xfId="4735"/>
    <cellStyle name="level1a 3 3 2 3 5 2 2 2" xfId="4736"/>
    <cellStyle name="level1a 3 3 2 3 5 2 3" xfId="4737"/>
    <cellStyle name="level1a 3 3 2 3 5 2 3 2" xfId="4738"/>
    <cellStyle name="level1a 3 3 2 3 5 2 3 2 2" xfId="4739"/>
    <cellStyle name="level1a 3 3 2 3 5 2 4" xfId="4740"/>
    <cellStyle name="level1a 3 3 2 3 5 3" xfId="4741"/>
    <cellStyle name="level1a 3 3 2 3 5 3 2" xfId="4742"/>
    <cellStyle name="level1a 3 3 2 3 5 3 2 2" xfId="4743"/>
    <cellStyle name="level1a 3 3 2 3 5 3 3" xfId="4744"/>
    <cellStyle name="level1a 3 3 2 3 5 3 3 2" xfId="4745"/>
    <cellStyle name="level1a 3 3 2 3 5 3 3 2 2" xfId="4746"/>
    <cellStyle name="level1a 3 3 2 3 5 3 4" xfId="4747"/>
    <cellStyle name="level1a 3 3 2 3 5 4" xfId="4748"/>
    <cellStyle name="level1a 3 3 2 3 5 4 2" xfId="4749"/>
    <cellStyle name="level1a 3 3 2 3 5 5" xfId="4750"/>
    <cellStyle name="level1a 3 3 2 3 5 5 2" xfId="4751"/>
    <cellStyle name="level1a 3 3 2 3 5 5 2 2" xfId="4752"/>
    <cellStyle name="level1a 3 3 2 3 5 6" xfId="4753"/>
    <cellStyle name="level1a 3 3 2 3 5 6 2" xfId="4754"/>
    <cellStyle name="level1a 3 3 2 3 6" xfId="4755"/>
    <cellStyle name="level1a 3 3 2 3 6 2" xfId="4756"/>
    <cellStyle name="level1a 3 3 2 3 6 2 2" xfId="4757"/>
    <cellStyle name="level1a 3 3 2 3 6 2 2 2" xfId="4758"/>
    <cellStyle name="level1a 3 3 2 3 6 2 3" xfId="4759"/>
    <cellStyle name="level1a 3 3 2 3 6 2 3 2" xfId="4760"/>
    <cellStyle name="level1a 3 3 2 3 6 2 3 2 2" xfId="4761"/>
    <cellStyle name="level1a 3 3 2 3 6 2 4" xfId="4762"/>
    <cellStyle name="level1a 3 3 2 3 6 3" xfId="4763"/>
    <cellStyle name="level1a 3 3 2 3 6 3 2" xfId="4764"/>
    <cellStyle name="level1a 3 3 2 3 6 3 2 2" xfId="4765"/>
    <cellStyle name="level1a 3 3 2 3 6 3 3" xfId="4766"/>
    <cellStyle name="level1a 3 3 2 3 6 3 3 2" xfId="4767"/>
    <cellStyle name="level1a 3 3 2 3 6 3 3 2 2" xfId="4768"/>
    <cellStyle name="level1a 3 3 2 3 6 3 4" xfId="4769"/>
    <cellStyle name="level1a 3 3 2 3 6 4" xfId="4770"/>
    <cellStyle name="level1a 3 3 2 3 6 4 2" xfId="4771"/>
    <cellStyle name="level1a 3 3 2 3 6 5" xfId="4772"/>
    <cellStyle name="level1a 3 3 2 3 6 5 2" xfId="4773"/>
    <cellStyle name="level1a 3 3 2 3 6 5 2 2" xfId="4774"/>
    <cellStyle name="level1a 3 3 2 3 6 6" xfId="4775"/>
    <cellStyle name="level1a 3 3 2 3 6 6 2" xfId="4776"/>
    <cellStyle name="level1a 3 3 2 3 7" xfId="4777"/>
    <cellStyle name="level1a 3 3 2 3 7 2" xfId="4778"/>
    <cellStyle name="level1a 3 3 2 3 7 2 2" xfId="4779"/>
    <cellStyle name="level1a 3 3 2 3 7 3" xfId="4780"/>
    <cellStyle name="level1a 3 3 2 3 7 3 2" xfId="4781"/>
    <cellStyle name="level1a 3 3 2 3 7 3 2 2" xfId="4782"/>
    <cellStyle name="level1a 3 3 2 3 7 4" xfId="4783"/>
    <cellStyle name="level1a 3 3 2 3 8" xfId="4784"/>
    <cellStyle name="level1a 3 3 2 3 8 2" xfId="4785"/>
    <cellStyle name="level1a 3 3 2 3 8 2 2" xfId="4786"/>
    <cellStyle name="level1a 3 3 2 3 8 3" xfId="4787"/>
    <cellStyle name="level1a 3 3 2 3 8 3 2" xfId="4788"/>
    <cellStyle name="level1a 3 3 2 3 8 3 2 2" xfId="4789"/>
    <cellStyle name="level1a 3 3 2 3 8 4" xfId="4790"/>
    <cellStyle name="level1a 3 3 2 3 9" xfId="4791"/>
    <cellStyle name="level1a 3 3 2 3 9 2" xfId="4792"/>
    <cellStyle name="level1a 3 3 2 3_STUD aligned by INSTIT" xfId="4793"/>
    <cellStyle name="level1a 3 3 2 4" xfId="4794"/>
    <cellStyle name="level1a 3 3 2 4 2" xfId="4795"/>
    <cellStyle name="level1a 3 3 2 4 2 2" xfId="4796"/>
    <cellStyle name="level1a 3 3 2 4 2 2 2" xfId="4797"/>
    <cellStyle name="level1a 3 3 2 4 2 3" xfId="4798"/>
    <cellStyle name="level1a 3 3 2 4 2 3 2" xfId="4799"/>
    <cellStyle name="level1a 3 3 2 4 2 3 2 2" xfId="4800"/>
    <cellStyle name="level1a 3 3 2 4 2 4" xfId="4801"/>
    <cellStyle name="level1a 3 3 2 4 3" xfId="4802"/>
    <cellStyle name="level1a 3 3 2 4 3 2" xfId="4803"/>
    <cellStyle name="level1a 3 3 2 4 3 2 2" xfId="4804"/>
    <cellStyle name="level1a 3 3 2 4 3 3" xfId="4805"/>
    <cellStyle name="level1a 3 3 2 4 3 3 2" xfId="4806"/>
    <cellStyle name="level1a 3 3 2 4 3 3 2 2" xfId="4807"/>
    <cellStyle name="level1a 3 3 2 4 3 4" xfId="4808"/>
    <cellStyle name="level1a 3 3 2 4 3 4 2" xfId="4809"/>
    <cellStyle name="level1a 3 3 2 4 4" xfId="4810"/>
    <cellStyle name="level1a 3 3 2 4 5" xfId="4811"/>
    <cellStyle name="level1a 3 3 2 4 5 2" xfId="4812"/>
    <cellStyle name="level1a 3 3 2 4 6" xfId="4813"/>
    <cellStyle name="level1a 3 3 2 4 6 2" xfId="4814"/>
    <cellStyle name="level1a 3 3 2 5" xfId="4815"/>
    <cellStyle name="level1a 3 3 2 5 2" xfId="4816"/>
    <cellStyle name="level1a 3 3 2 5 2 2" xfId="4817"/>
    <cellStyle name="level1a 3 3 2 5 2 2 2" xfId="4818"/>
    <cellStyle name="level1a 3 3 2 5 2 3" xfId="4819"/>
    <cellStyle name="level1a 3 3 2 5 2 3 2" xfId="4820"/>
    <cellStyle name="level1a 3 3 2 5 2 3 2 2" xfId="4821"/>
    <cellStyle name="level1a 3 3 2 5 2 4" xfId="4822"/>
    <cellStyle name="level1a 3 3 2 5 3" xfId="4823"/>
    <cellStyle name="level1a 3 3 2 5 3 2" xfId="4824"/>
    <cellStyle name="level1a 3 3 2 5 3 2 2" xfId="4825"/>
    <cellStyle name="level1a 3 3 2 5 3 3" xfId="4826"/>
    <cellStyle name="level1a 3 3 2 5 3 3 2" xfId="4827"/>
    <cellStyle name="level1a 3 3 2 5 3 3 2 2" xfId="4828"/>
    <cellStyle name="level1a 3 3 2 5 3 4" xfId="4829"/>
    <cellStyle name="level1a 3 3 2 5 3 4 2" xfId="4830"/>
    <cellStyle name="level1a 3 3 2 5 4" xfId="4831"/>
    <cellStyle name="level1a 3 3 2 5 5" xfId="4832"/>
    <cellStyle name="level1a 3 3 2 5 5 2" xfId="4833"/>
    <cellStyle name="level1a 3 3 2 5 6" xfId="4834"/>
    <cellStyle name="level1a 3 3 2 5 6 2" xfId="4835"/>
    <cellStyle name="level1a 3 3 2 5 6 2 2" xfId="4836"/>
    <cellStyle name="level1a 3 3 2 5 7" xfId="4837"/>
    <cellStyle name="level1a 3 3 2 5 7 2" xfId="4838"/>
    <cellStyle name="level1a 3 3 2 6" xfId="4839"/>
    <cellStyle name="level1a 3 3 2 6 2" xfId="4840"/>
    <cellStyle name="level1a 3 3 2 6 2 2" xfId="4841"/>
    <cellStyle name="level1a 3 3 2 6 2 2 2" xfId="4842"/>
    <cellStyle name="level1a 3 3 2 6 2 3" xfId="4843"/>
    <cellStyle name="level1a 3 3 2 6 2 3 2" xfId="4844"/>
    <cellStyle name="level1a 3 3 2 6 2 3 2 2" xfId="4845"/>
    <cellStyle name="level1a 3 3 2 6 2 4" xfId="4846"/>
    <cellStyle name="level1a 3 3 2 6 3" xfId="4847"/>
    <cellStyle name="level1a 3 3 2 6 3 2" xfId="4848"/>
    <cellStyle name="level1a 3 3 2 6 3 2 2" xfId="4849"/>
    <cellStyle name="level1a 3 3 2 6 3 3" xfId="4850"/>
    <cellStyle name="level1a 3 3 2 6 3 3 2" xfId="4851"/>
    <cellStyle name="level1a 3 3 2 6 3 3 2 2" xfId="4852"/>
    <cellStyle name="level1a 3 3 2 6 3 4" xfId="4853"/>
    <cellStyle name="level1a 3 3 2 6 3 4 2" xfId="4854"/>
    <cellStyle name="level1a 3 3 2 6 4" xfId="4855"/>
    <cellStyle name="level1a 3 3 2 6 5" xfId="4856"/>
    <cellStyle name="level1a 3 3 2 6 5 2" xfId="4857"/>
    <cellStyle name="level1a 3 3 2 6 5 2 2" xfId="4858"/>
    <cellStyle name="level1a 3 3 2 6 6" xfId="4859"/>
    <cellStyle name="level1a 3 3 2 6 6 2" xfId="4860"/>
    <cellStyle name="level1a 3 3 2 7" xfId="4861"/>
    <cellStyle name="level1a 3 3 2 7 2" xfId="4862"/>
    <cellStyle name="level1a 3 3 2 7 2 2" xfId="4863"/>
    <cellStyle name="level1a 3 3 2 7 2 2 2" xfId="4864"/>
    <cellStyle name="level1a 3 3 2 7 2 3" xfId="4865"/>
    <cellStyle name="level1a 3 3 2 7 2 3 2" xfId="4866"/>
    <cellStyle name="level1a 3 3 2 7 2 3 2 2" xfId="4867"/>
    <cellStyle name="level1a 3 3 2 7 2 4" xfId="4868"/>
    <cellStyle name="level1a 3 3 2 7 3" xfId="4869"/>
    <cellStyle name="level1a 3 3 2 7 3 2" xfId="4870"/>
    <cellStyle name="level1a 3 3 2 7 3 2 2" xfId="4871"/>
    <cellStyle name="level1a 3 3 2 7 3 3" xfId="4872"/>
    <cellStyle name="level1a 3 3 2 7 3 3 2" xfId="4873"/>
    <cellStyle name="level1a 3 3 2 7 3 3 2 2" xfId="4874"/>
    <cellStyle name="level1a 3 3 2 7 3 4" xfId="4875"/>
    <cellStyle name="level1a 3 3 2 7 3 4 2" xfId="4876"/>
    <cellStyle name="level1a 3 3 2 7 4" xfId="4877"/>
    <cellStyle name="level1a 3 3 2 7 5" xfId="4878"/>
    <cellStyle name="level1a 3 3 2 7 5 2" xfId="4879"/>
    <cellStyle name="level1a 3 3 2 7 6" xfId="4880"/>
    <cellStyle name="level1a 3 3 2 7 6 2" xfId="4881"/>
    <cellStyle name="level1a 3 3 2 7 6 2 2" xfId="4882"/>
    <cellStyle name="level1a 3 3 2 7 7" xfId="4883"/>
    <cellStyle name="level1a 3 3 2 7 7 2" xfId="4884"/>
    <cellStyle name="level1a 3 3 2 8" xfId="4885"/>
    <cellStyle name="level1a 3 3 2 8 2" xfId="4886"/>
    <cellStyle name="level1a 3 3 2 8 2 2" xfId="4887"/>
    <cellStyle name="level1a 3 3 2 8 2 2 2" xfId="4888"/>
    <cellStyle name="level1a 3 3 2 8 2 3" xfId="4889"/>
    <cellStyle name="level1a 3 3 2 8 2 3 2" xfId="4890"/>
    <cellStyle name="level1a 3 3 2 8 2 3 2 2" xfId="4891"/>
    <cellStyle name="level1a 3 3 2 8 2 4" xfId="4892"/>
    <cellStyle name="level1a 3 3 2 8 3" xfId="4893"/>
    <cellStyle name="level1a 3 3 2 8 3 2" xfId="4894"/>
    <cellStyle name="level1a 3 3 2 8 3 2 2" xfId="4895"/>
    <cellStyle name="level1a 3 3 2 8 3 3" xfId="4896"/>
    <cellStyle name="level1a 3 3 2 8 3 3 2" xfId="4897"/>
    <cellStyle name="level1a 3 3 2 8 3 3 2 2" xfId="4898"/>
    <cellStyle name="level1a 3 3 2 8 3 4" xfId="4899"/>
    <cellStyle name="level1a 3 3 2 8 4" xfId="4900"/>
    <cellStyle name="level1a 3 3 2 8 4 2" xfId="4901"/>
    <cellStyle name="level1a 3 3 2 8 5" xfId="4902"/>
    <cellStyle name="level1a 3 3 2 8 5 2" xfId="4903"/>
    <cellStyle name="level1a 3 3 2 8 5 2 2" xfId="4904"/>
    <cellStyle name="level1a 3 3 2 8 6" xfId="4905"/>
    <cellStyle name="level1a 3 3 2 8 6 2" xfId="4906"/>
    <cellStyle name="level1a 3 3 2 9" xfId="4907"/>
    <cellStyle name="level1a 3 3 2 9 2" xfId="4908"/>
    <cellStyle name="level1a 3 3 2 9 2 2" xfId="4909"/>
    <cellStyle name="level1a 3 3 2 9 3" xfId="4910"/>
    <cellStyle name="level1a 3 3 2 9 3 2" xfId="4911"/>
    <cellStyle name="level1a 3 3 2 9 3 2 2" xfId="4912"/>
    <cellStyle name="level1a 3 3 2 9 4" xfId="4913"/>
    <cellStyle name="level1a 3 3 2_STUD aligned by INSTIT" xfId="4914"/>
    <cellStyle name="level1a 3 3 3" xfId="4915"/>
    <cellStyle name="level1a 3 3 3 2" xfId="4916"/>
    <cellStyle name="level1a 3 3 3 2 2" xfId="4917"/>
    <cellStyle name="level1a 3 3 3 2 2 2" xfId="4918"/>
    <cellStyle name="level1a 3 3 3 2 2 2 2" xfId="4919"/>
    <cellStyle name="level1a 3 3 3 2 2 3" xfId="4920"/>
    <cellStyle name="level1a 3 3 3 2 2 3 2" xfId="4921"/>
    <cellStyle name="level1a 3 3 3 2 2 3 2 2" xfId="4922"/>
    <cellStyle name="level1a 3 3 3 2 2 4" xfId="4923"/>
    <cellStyle name="level1a 3 3 3 2 3" xfId="4924"/>
    <cellStyle name="level1a 3 3 3 2 3 2" xfId="4925"/>
    <cellStyle name="level1a 3 3 3 2 3 2 2" xfId="4926"/>
    <cellStyle name="level1a 3 3 3 2 3 3" xfId="4927"/>
    <cellStyle name="level1a 3 3 3 2 3 3 2" xfId="4928"/>
    <cellStyle name="level1a 3 3 3 2 3 3 2 2" xfId="4929"/>
    <cellStyle name="level1a 3 3 3 2 3 4" xfId="4930"/>
    <cellStyle name="level1a 3 3 3 2 3 4 2" xfId="4931"/>
    <cellStyle name="level1a 3 3 3 2 4" xfId="4932"/>
    <cellStyle name="level1a 3 3 3 2 5" xfId="4933"/>
    <cellStyle name="level1a 3 3 3 2 5 2" xfId="4934"/>
    <cellStyle name="level1a 3 3 3 2 6" xfId="4935"/>
    <cellStyle name="level1a 3 3 3 2 6 2" xfId="4936"/>
    <cellStyle name="level1a 3 3 3 3" xfId="4937"/>
    <cellStyle name="level1a 3 3 3 3 2" xfId="4938"/>
    <cellStyle name="level1a 3 3 3 3 2 2" xfId="4939"/>
    <cellStyle name="level1a 3 3 3 3 2 2 2" xfId="4940"/>
    <cellStyle name="level1a 3 3 3 3 2 3" xfId="4941"/>
    <cellStyle name="level1a 3 3 3 3 2 3 2" xfId="4942"/>
    <cellStyle name="level1a 3 3 3 3 2 3 2 2" xfId="4943"/>
    <cellStyle name="level1a 3 3 3 3 2 4" xfId="4944"/>
    <cellStyle name="level1a 3 3 3 3 3" xfId="4945"/>
    <cellStyle name="level1a 3 3 3 3 3 2" xfId="4946"/>
    <cellStyle name="level1a 3 3 3 3 3 2 2" xfId="4947"/>
    <cellStyle name="level1a 3 3 3 3 3 3" xfId="4948"/>
    <cellStyle name="level1a 3 3 3 3 3 3 2" xfId="4949"/>
    <cellStyle name="level1a 3 3 3 3 3 3 2 2" xfId="4950"/>
    <cellStyle name="level1a 3 3 3 3 3 4" xfId="4951"/>
    <cellStyle name="level1a 3 3 3 3 3 4 2" xfId="4952"/>
    <cellStyle name="level1a 3 3 3 3 4" xfId="4953"/>
    <cellStyle name="level1a 3 3 3 3 5" xfId="4954"/>
    <cellStyle name="level1a 3 3 3 3 5 2" xfId="4955"/>
    <cellStyle name="level1a 3 3 3 3 5 2 2" xfId="4956"/>
    <cellStyle name="level1a 3 3 3 3 6" xfId="4957"/>
    <cellStyle name="level1a 3 3 3 3 6 2" xfId="4958"/>
    <cellStyle name="level1a 3 3 3 4" xfId="4959"/>
    <cellStyle name="level1a 3 3 3 4 2" xfId="4960"/>
    <cellStyle name="level1a 3 3 3 4 2 2" xfId="4961"/>
    <cellStyle name="level1a 3 3 3 4 2 2 2" xfId="4962"/>
    <cellStyle name="level1a 3 3 3 4 2 3" xfId="4963"/>
    <cellStyle name="level1a 3 3 3 4 2 3 2" xfId="4964"/>
    <cellStyle name="level1a 3 3 3 4 2 3 2 2" xfId="4965"/>
    <cellStyle name="level1a 3 3 3 4 2 4" xfId="4966"/>
    <cellStyle name="level1a 3 3 3 4 3" xfId="4967"/>
    <cellStyle name="level1a 3 3 3 4 3 2" xfId="4968"/>
    <cellStyle name="level1a 3 3 3 4 3 2 2" xfId="4969"/>
    <cellStyle name="level1a 3 3 3 4 3 3" xfId="4970"/>
    <cellStyle name="level1a 3 3 3 4 3 3 2" xfId="4971"/>
    <cellStyle name="level1a 3 3 3 4 3 3 2 2" xfId="4972"/>
    <cellStyle name="level1a 3 3 3 4 3 4" xfId="4973"/>
    <cellStyle name="level1a 3 3 3 4 3 4 2" xfId="4974"/>
    <cellStyle name="level1a 3 3 3 4 4" xfId="4975"/>
    <cellStyle name="level1a 3 3 3 4 5" xfId="4976"/>
    <cellStyle name="level1a 3 3 3 4 5 2" xfId="4977"/>
    <cellStyle name="level1a 3 3 3 4 6" xfId="4978"/>
    <cellStyle name="level1a 3 3 3 4 6 2" xfId="4979"/>
    <cellStyle name="level1a 3 3 3 4 6 2 2" xfId="4980"/>
    <cellStyle name="level1a 3 3 3 4 7" xfId="4981"/>
    <cellStyle name="level1a 3 3 3 4 7 2" xfId="4982"/>
    <cellStyle name="level1a 3 3 3 5" xfId="4983"/>
    <cellStyle name="level1a 3 3 3 5 2" xfId="4984"/>
    <cellStyle name="level1a 3 3 3 5 2 2" xfId="4985"/>
    <cellStyle name="level1a 3 3 3 5 2 2 2" xfId="4986"/>
    <cellStyle name="level1a 3 3 3 5 2 3" xfId="4987"/>
    <cellStyle name="level1a 3 3 3 5 2 3 2" xfId="4988"/>
    <cellStyle name="level1a 3 3 3 5 2 3 2 2" xfId="4989"/>
    <cellStyle name="level1a 3 3 3 5 2 4" xfId="4990"/>
    <cellStyle name="level1a 3 3 3 5 3" xfId="4991"/>
    <cellStyle name="level1a 3 3 3 5 3 2" xfId="4992"/>
    <cellStyle name="level1a 3 3 3 5 3 2 2" xfId="4993"/>
    <cellStyle name="level1a 3 3 3 5 3 3" xfId="4994"/>
    <cellStyle name="level1a 3 3 3 5 3 3 2" xfId="4995"/>
    <cellStyle name="level1a 3 3 3 5 3 3 2 2" xfId="4996"/>
    <cellStyle name="level1a 3 3 3 5 3 4" xfId="4997"/>
    <cellStyle name="level1a 3 3 3 5 4" xfId="4998"/>
    <cellStyle name="level1a 3 3 3 5 4 2" xfId="4999"/>
    <cellStyle name="level1a 3 3 3 5 5" xfId="5000"/>
    <cellStyle name="level1a 3 3 3 5 5 2" xfId="5001"/>
    <cellStyle name="level1a 3 3 3 5 5 2 2" xfId="5002"/>
    <cellStyle name="level1a 3 3 3 5 6" xfId="5003"/>
    <cellStyle name="level1a 3 3 3 5 6 2" xfId="5004"/>
    <cellStyle name="level1a 3 3 3 6" xfId="5005"/>
    <cellStyle name="level1a 3 3 3 6 2" xfId="5006"/>
    <cellStyle name="level1a 3 3 3 6 2 2" xfId="5007"/>
    <cellStyle name="level1a 3 3 3 6 2 2 2" xfId="5008"/>
    <cellStyle name="level1a 3 3 3 6 2 3" xfId="5009"/>
    <cellStyle name="level1a 3 3 3 6 2 3 2" xfId="5010"/>
    <cellStyle name="level1a 3 3 3 6 2 3 2 2" xfId="5011"/>
    <cellStyle name="level1a 3 3 3 6 2 4" xfId="5012"/>
    <cellStyle name="level1a 3 3 3 6 3" xfId="5013"/>
    <cellStyle name="level1a 3 3 3 6 3 2" xfId="5014"/>
    <cellStyle name="level1a 3 3 3 6 3 2 2" xfId="5015"/>
    <cellStyle name="level1a 3 3 3 6 3 3" xfId="5016"/>
    <cellStyle name="level1a 3 3 3 6 3 3 2" xfId="5017"/>
    <cellStyle name="level1a 3 3 3 6 3 3 2 2" xfId="5018"/>
    <cellStyle name="level1a 3 3 3 6 3 4" xfId="5019"/>
    <cellStyle name="level1a 3 3 3 6 4" xfId="5020"/>
    <cellStyle name="level1a 3 3 3 6 4 2" xfId="5021"/>
    <cellStyle name="level1a 3 3 3 6 5" xfId="5022"/>
    <cellStyle name="level1a 3 3 3 6 5 2" xfId="5023"/>
    <cellStyle name="level1a 3 3 3 6 5 2 2" xfId="5024"/>
    <cellStyle name="level1a 3 3 3 6 6" xfId="5025"/>
    <cellStyle name="level1a 3 3 3 6 6 2" xfId="5026"/>
    <cellStyle name="level1a 3 3 3 7" xfId="5027"/>
    <cellStyle name="level1a 3 3 3 7 2" xfId="5028"/>
    <cellStyle name="level1a 3 3 3 7 2 2" xfId="5029"/>
    <cellStyle name="level1a 3 3 3 7 3" xfId="5030"/>
    <cellStyle name="level1a 3 3 3 7 3 2" xfId="5031"/>
    <cellStyle name="level1a 3 3 3 7 3 2 2" xfId="5032"/>
    <cellStyle name="level1a 3 3 3 7 4" xfId="5033"/>
    <cellStyle name="level1a 3 3 3 8" xfId="5034"/>
    <cellStyle name="level1a 3 3 3 8 2" xfId="5035"/>
    <cellStyle name="level1a 3 3 3_STUD aligned by INSTIT" xfId="5036"/>
    <cellStyle name="level1a 3 3 4" xfId="5037"/>
    <cellStyle name="level1a 3 3 4 2" xfId="5038"/>
    <cellStyle name="level1a 3 3 4 2 2" xfId="5039"/>
    <cellStyle name="level1a 3 3 4 2 2 2" xfId="5040"/>
    <cellStyle name="level1a 3 3 4 2 2 2 2" xfId="5041"/>
    <cellStyle name="level1a 3 3 4 2 2 3" xfId="5042"/>
    <cellStyle name="level1a 3 3 4 2 2 3 2" xfId="5043"/>
    <cellStyle name="level1a 3 3 4 2 2 3 2 2" xfId="5044"/>
    <cellStyle name="level1a 3 3 4 2 2 4" xfId="5045"/>
    <cellStyle name="level1a 3 3 4 2 3" xfId="5046"/>
    <cellStyle name="level1a 3 3 4 2 3 2" xfId="5047"/>
    <cellStyle name="level1a 3 3 4 2 3 2 2" xfId="5048"/>
    <cellStyle name="level1a 3 3 4 2 3 3" xfId="5049"/>
    <cellStyle name="level1a 3 3 4 2 3 3 2" xfId="5050"/>
    <cellStyle name="level1a 3 3 4 2 3 3 2 2" xfId="5051"/>
    <cellStyle name="level1a 3 3 4 2 3 4" xfId="5052"/>
    <cellStyle name="level1a 3 3 4 2 3 4 2" xfId="5053"/>
    <cellStyle name="level1a 3 3 4 2 4" xfId="5054"/>
    <cellStyle name="level1a 3 3 4 2 5" xfId="5055"/>
    <cellStyle name="level1a 3 3 4 2 5 2" xfId="5056"/>
    <cellStyle name="level1a 3 3 4 2 6" xfId="5057"/>
    <cellStyle name="level1a 3 3 4 2 6 2" xfId="5058"/>
    <cellStyle name="level1a 3 3 4 2 6 2 2" xfId="5059"/>
    <cellStyle name="level1a 3 3 4 2 7" xfId="5060"/>
    <cellStyle name="level1a 3 3 4 2 7 2" xfId="5061"/>
    <cellStyle name="level1a 3 3 4 3" xfId="5062"/>
    <cellStyle name="level1a 3 3 4 3 2" xfId="5063"/>
    <cellStyle name="level1a 3 3 4 3 2 2" xfId="5064"/>
    <cellStyle name="level1a 3 3 4 3 2 2 2" xfId="5065"/>
    <cellStyle name="level1a 3 3 4 3 2 3" xfId="5066"/>
    <cellStyle name="level1a 3 3 4 3 2 3 2" xfId="5067"/>
    <cellStyle name="level1a 3 3 4 3 2 3 2 2" xfId="5068"/>
    <cellStyle name="level1a 3 3 4 3 2 4" xfId="5069"/>
    <cellStyle name="level1a 3 3 4 3 3" xfId="5070"/>
    <cellStyle name="level1a 3 3 4 3 3 2" xfId="5071"/>
    <cellStyle name="level1a 3 3 4 3 3 2 2" xfId="5072"/>
    <cellStyle name="level1a 3 3 4 3 3 3" xfId="5073"/>
    <cellStyle name="level1a 3 3 4 3 3 3 2" xfId="5074"/>
    <cellStyle name="level1a 3 3 4 3 3 3 2 2" xfId="5075"/>
    <cellStyle name="level1a 3 3 4 3 3 4" xfId="5076"/>
    <cellStyle name="level1a 3 3 4 3 3 4 2" xfId="5077"/>
    <cellStyle name="level1a 3 3 4 3 4" xfId="5078"/>
    <cellStyle name="level1a 3 3 4 3 5" xfId="5079"/>
    <cellStyle name="level1a 3 3 4 3 5 2" xfId="5080"/>
    <cellStyle name="level1a 3 3 4 4" xfId="5081"/>
    <cellStyle name="level1a 3 3 4 4 2" xfId="5082"/>
    <cellStyle name="level1a 3 3 4 4 2 2" xfId="5083"/>
    <cellStyle name="level1a 3 3 4 4 2 2 2" xfId="5084"/>
    <cellStyle name="level1a 3 3 4 4 2 3" xfId="5085"/>
    <cellStyle name="level1a 3 3 4 4 2 3 2" xfId="5086"/>
    <cellStyle name="level1a 3 3 4 4 2 3 2 2" xfId="5087"/>
    <cellStyle name="level1a 3 3 4 4 2 4" xfId="5088"/>
    <cellStyle name="level1a 3 3 4 4 3" xfId="5089"/>
    <cellStyle name="level1a 3 3 4 4 3 2" xfId="5090"/>
    <cellStyle name="level1a 3 3 4 4 3 2 2" xfId="5091"/>
    <cellStyle name="level1a 3 3 4 4 3 3" xfId="5092"/>
    <cellStyle name="level1a 3 3 4 4 3 3 2" xfId="5093"/>
    <cellStyle name="level1a 3 3 4 4 3 3 2 2" xfId="5094"/>
    <cellStyle name="level1a 3 3 4 4 3 4" xfId="5095"/>
    <cellStyle name="level1a 3 3 4 4 4" xfId="5096"/>
    <cellStyle name="level1a 3 3 4 4 4 2" xfId="5097"/>
    <cellStyle name="level1a 3 3 4 4 5" xfId="5098"/>
    <cellStyle name="level1a 3 3 4 4 5 2" xfId="5099"/>
    <cellStyle name="level1a 3 3 4 4 5 2 2" xfId="5100"/>
    <cellStyle name="level1a 3 3 4 4 6" xfId="5101"/>
    <cellStyle name="level1a 3 3 4 4 6 2" xfId="5102"/>
    <cellStyle name="level1a 3 3 4 5" xfId="5103"/>
    <cellStyle name="level1a 3 3 4 5 2" xfId="5104"/>
    <cellStyle name="level1a 3 3 4 5 2 2" xfId="5105"/>
    <cellStyle name="level1a 3 3 4 5 2 2 2" xfId="5106"/>
    <cellStyle name="level1a 3 3 4 5 2 3" xfId="5107"/>
    <cellStyle name="level1a 3 3 4 5 2 3 2" xfId="5108"/>
    <cellStyle name="level1a 3 3 4 5 2 3 2 2" xfId="5109"/>
    <cellStyle name="level1a 3 3 4 5 2 4" xfId="5110"/>
    <cellStyle name="level1a 3 3 4 5 3" xfId="5111"/>
    <cellStyle name="level1a 3 3 4 5 3 2" xfId="5112"/>
    <cellStyle name="level1a 3 3 4 5 3 2 2" xfId="5113"/>
    <cellStyle name="level1a 3 3 4 5 3 3" xfId="5114"/>
    <cellStyle name="level1a 3 3 4 5 3 3 2" xfId="5115"/>
    <cellStyle name="level1a 3 3 4 5 3 3 2 2" xfId="5116"/>
    <cellStyle name="level1a 3 3 4 5 3 4" xfId="5117"/>
    <cellStyle name="level1a 3 3 4 5 4" xfId="5118"/>
    <cellStyle name="level1a 3 3 4 5 4 2" xfId="5119"/>
    <cellStyle name="level1a 3 3 4 5 5" xfId="5120"/>
    <cellStyle name="level1a 3 3 4 5 5 2" xfId="5121"/>
    <cellStyle name="level1a 3 3 4 5 5 2 2" xfId="5122"/>
    <cellStyle name="level1a 3 3 4 5 6" xfId="5123"/>
    <cellStyle name="level1a 3 3 4 5 6 2" xfId="5124"/>
    <cellStyle name="level1a 3 3 4 6" xfId="5125"/>
    <cellStyle name="level1a 3 3 4 6 2" xfId="5126"/>
    <cellStyle name="level1a 3 3 4 6 2 2" xfId="5127"/>
    <cellStyle name="level1a 3 3 4 6 2 2 2" xfId="5128"/>
    <cellStyle name="level1a 3 3 4 6 2 3" xfId="5129"/>
    <cellStyle name="level1a 3 3 4 6 2 3 2" xfId="5130"/>
    <cellStyle name="level1a 3 3 4 6 2 3 2 2" xfId="5131"/>
    <cellStyle name="level1a 3 3 4 6 2 4" xfId="5132"/>
    <cellStyle name="level1a 3 3 4 6 3" xfId="5133"/>
    <cellStyle name="level1a 3 3 4 6 3 2" xfId="5134"/>
    <cellStyle name="level1a 3 3 4 6 3 2 2" xfId="5135"/>
    <cellStyle name="level1a 3 3 4 6 3 3" xfId="5136"/>
    <cellStyle name="level1a 3 3 4 6 3 3 2" xfId="5137"/>
    <cellStyle name="level1a 3 3 4 6 3 3 2 2" xfId="5138"/>
    <cellStyle name="level1a 3 3 4 6 3 4" xfId="5139"/>
    <cellStyle name="level1a 3 3 4 6 4" xfId="5140"/>
    <cellStyle name="level1a 3 3 4 6 4 2" xfId="5141"/>
    <cellStyle name="level1a 3 3 4 6 5" xfId="5142"/>
    <cellStyle name="level1a 3 3 4 6 5 2" xfId="5143"/>
    <cellStyle name="level1a 3 3 4 6 5 2 2" xfId="5144"/>
    <cellStyle name="level1a 3 3 4 6 6" xfId="5145"/>
    <cellStyle name="level1a 3 3 4 6 6 2" xfId="5146"/>
    <cellStyle name="level1a 3 3 4 7" xfId="5147"/>
    <cellStyle name="level1a 3 3 4 7 2" xfId="5148"/>
    <cellStyle name="level1a 3 3 4 7 2 2" xfId="5149"/>
    <cellStyle name="level1a 3 3 4 7 3" xfId="5150"/>
    <cellStyle name="level1a 3 3 4 7 3 2" xfId="5151"/>
    <cellStyle name="level1a 3 3 4 7 3 2 2" xfId="5152"/>
    <cellStyle name="level1a 3 3 4 7 4" xfId="5153"/>
    <cellStyle name="level1a 3 3 4 8" xfId="5154"/>
    <cellStyle name="level1a 3 3 4 8 2" xfId="5155"/>
    <cellStyle name="level1a 3 3 4 8 2 2" xfId="5156"/>
    <cellStyle name="level1a 3 3 4 8 3" xfId="5157"/>
    <cellStyle name="level1a 3 3 4 8 3 2" xfId="5158"/>
    <cellStyle name="level1a 3 3 4 8 3 2 2" xfId="5159"/>
    <cellStyle name="level1a 3 3 4 8 4" xfId="5160"/>
    <cellStyle name="level1a 3 3 4 9" xfId="5161"/>
    <cellStyle name="level1a 3 3 4 9 2" xfId="5162"/>
    <cellStyle name="level1a 3 3 4_STUD aligned by INSTIT" xfId="5163"/>
    <cellStyle name="level1a 3 3 5" xfId="5164"/>
    <cellStyle name="level1a 3 3 5 2" xfId="5165"/>
    <cellStyle name="level1a 3 3 5 2 2" xfId="5166"/>
    <cellStyle name="level1a 3 3 5 2 2 2" xfId="5167"/>
    <cellStyle name="level1a 3 3 5 2 3" xfId="5168"/>
    <cellStyle name="level1a 3 3 5 2 3 2" xfId="5169"/>
    <cellStyle name="level1a 3 3 5 2 3 2 2" xfId="5170"/>
    <cellStyle name="level1a 3 3 5 2 4" xfId="5171"/>
    <cellStyle name="level1a 3 3 5 3" xfId="5172"/>
    <cellStyle name="level1a 3 3 5 3 2" xfId="5173"/>
    <cellStyle name="level1a 3 3 5 3 2 2" xfId="5174"/>
    <cellStyle name="level1a 3 3 5 3 3" xfId="5175"/>
    <cellStyle name="level1a 3 3 5 3 3 2" xfId="5176"/>
    <cellStyle name="level1a 3 3 5 3 3 2 2" xfId="5177"/>
    <cellStyle name="level1a 3 3 5 3 4" xfId="5178"/>
    <cellStyle name="level1a 3 3 5 3 4 2" xfId="5179"/>
    <cellStyle name="level1a 3 3 5 4" xfId="5180"/>
    <cellStyle name="level1a 3 3 5 5" xfId="5181"/>
    <cellStyle name="level1a 3 3 5 5 2" xfId="5182"/>
    <cellStyle name="level1a 3 3 5 6" xfId="5183"/>
    <cellStyle name="level1a 3 3 5 6 2" xfId="5184"/>
    <cellStyle name="level1a 3 3 6" xfId="5185"/>
    <cellStyle name="level1a 3 3 6 2" xfId="5186"/>
    <cellStyle name="level1a 3 3 6 2 2" xfId="5187"/>
    <cellStyle name="level1a 3 3 6 2 2 2" xfId="5188"/>
    <cellStyle name="level1a 3 3 6 2 3" xfId="5189"/>
    <cellStyle name="level1a 3 3 6 2 3 2" xfId="5190"/>
    <cellStyle name="level1a 3 3 6 2 3 2 2" xfId="5191"/>
    <cellStyle name="level1a 3 3 6 2 4" xfId="5192"/>
    <cellStyle name="level1a 3 3 6 3" xfId="5193"/>
    <cellStyle name="level1a 3 3 6 3 2" xfId="5194"/>
    <cellStyle name="level1a 3 3 6 3 2 2" xfId="5195"/>
    <cellStyle name="level1a 3 3 6 3 3" xfId="5196"/>
    <cellStyle name="level1a 3 3 6 3 3 2" xfId="5197"/>
    <cellStyle name="level1a 3 3 6 3 3 2 2" xfId="5198"/>
    <cellStyle name="level1a 3 3 6 3 4" xfId="5199"/>
    <cellStyle name="level1a 3 3 6 3 4 2" xfId="5200"/>
    <cellStyle name="level1a 3 3 6 4" xfId="5201"/>
    <cellStyle name="level1a 3 3 6 5" xfId="5202"/>
    <cellStyle name="level1a 3 3 6 5 2" xfId="5203"/>
    <cellStyle name="level1a 3 3 6 6" xfId="5204"/>
    <cellStyle name="level1a 3 3 6 6 2" xfId="5205"/>
    <cellStyle name="level1a 3 3 6 6 2 2" xfId="5206"/>
    <cellStyle name="level1a 3 3 6 7" xfId="5207"/>
    <cellStyle name="level1a 3 3 6 7 2" xfId="5208"/>
    <cellStyle name="level1a 3 3 7" xfId="5209"/>
    <cellStyle name="level1a 3 3 7 2" xfId="5210"/>
    <cellStyle name="level1a 3 3 7 2 2" xfId="5211"/>
    <cellStyle name="level1a 3 3 7 2 2 2" xfId="5212"/>
    <cellStyle name="level1a 3 3 7 2 3" xfId="5213"/>
    <cellStyle name="level1a 3 3 7 2 3 2" xfId="5214"/>
    <cellStyle name="level1a 3 3 7 2 3 2 2" xfId="5215"/>
    <cellStyle name="level1a 3 3 7 2 4" xfId="5216"/>
    <cellStyle name="level1a 3 3 7 3" xfId="5217"/>
    <cellStyle name="level1a 3 3 7 3 2" xfId="5218"/>
    <cellStyle name="level1a 3 3 7 3 2 2" xfId="5219"/>
    <cellStyle name="level1a 3 3 7 3 3" xfId="5220"/>
    <cellStyle name="level1a 3 3 7 3 3 2" xfId="5221"/>
    <cellStyle name="level1a 3 3 7 3 3 2 2" xfId="5222"/>
    <cellStyle name="level1a 3 3 7 3 4" xfId="5223"/>
    <cellStyle name="level1a 3 3 7 3 4 2" xfId="5224"/>
    <cellStyle name="level1a 3 3 7 4" xfId="5225"/>
    <cellStyle name="level1a 3 3 7 5" xfId="5226"/>
    <cellStyle name="level1a 3 3 7 5 2" xfId="5227"/>
    <cellStyle name="level1a 3 3 7 5 2 2" xfId="5228"/>
    <cellStyle name="level1a 3 3 7 6" xfId="5229"/>
    <cellStyle name="level1a 3 3 7 6 2" xfId="5230"/>
    <cellStyle name="level1a 3 3 8" xfId="5231"/>
    <cellStyle name="level1a 3 3 8 2" xfId="5232"/>
    <cellStyle name="level1a 3 3 8 2 2" xfId="5233"/>
    <cellStyle name="level1a 3 3 8 2 2 2" xfId="5234"/>
    <cellStyle name="level1a 3 3 8 2 3" xfId="5235"/>
    <cellStyle name="level1a 3 3 8 2 3 2" xfId="5236"/>
    <cellStyle name="level1a 3 3 8 2 3 2 2" xfId="5237"/>
    <cellStyle name="level1a 3 3 8 2 4" xfId="5238"/>
    <cellStyle name="level1a 3 3 8 3" xfId="5239"/>
    <cellStyle name="level1a 3 3 8 3 2" xfId="5240"/>
    <cellStyle name="level1a 3 3 8 3 2 2" xfId="5241"/>
    <cellStyle name="level1a 3 3 8 3 3" xfId="5242"/>
    <cellStyle name="level1a 3 3 8 3 3 2" xfId="5243"/>
    <cellStyle name="level1a 3 3 8 3 3 2 2" xfId="5244"/>
    <cellStyle name="level1a 3 3 8 3 4" xfId="5245"/>
    <cellStyle name="level1a 3 3 8 3 4 2" xfId="5246"/>
    <cellStyle name="level1a 3 3 8 4" xfId="5247"/>
    <cellStyle name="level1a 3 3 8 5" xfId="5248"/>
    <cellStyle name="level1a 3 3 8 5 2" xfId="5249"/>
    <cellStyle name="level1a 3 3 8 6" xfId="5250"/>
    <cellStyle name="level1a 3 3 8 6 2" xfId="5251"/>
    <cellStyle name="level1a 3 3 8 6 2 2" xfId="5252"/>
    <cellStyle name="level1a 3 3 8 7" xfId="5253"/>
    <cellStyle name="level1a 3 3 8 7 2" xfId="5254"/>
    <cellStyle name="level1a 3 3 9" xfId="5255"/>
    <cellStyle name="level1a 3 3 9 2" xfId="5256"/>
    <cellStyle name="level1a 3 3 9 2 2" xfId="5257"/>
    <cellStyle name="level1a 3 3 9 2 2 2" xfId="5258"/>
    <cellStyle name="level1a 3 3 9 2 3" xfId="5259"/>
    <cellStyle name="level1a 3 3 9 2 3 2" xfId="5260"/>
    <cellStyle name="level1a 3 3 9 2 3 2 2" xfId="5261"/>
    <cellStyle name="level1a 3 3 9 2 4" xfId="5262"/>
    <cellStyle name="level1a 3 3 9 3" xfId="5263"/>
    <cellStyle name="level1a 3 3 9 3 2" xfId="5264"/>
    <cellStyle name="level1a 3 3 9 3 2 2" xfId="5265"/>
    <cellStyle name="level1a 3 3 9 3 3" xfId="5266"/>
    <cellStyle name="level1a 3 3 9 3 3 2" xfId="5267"/>
    <cellStyle name="level1a 3 3 9 3 3 2 2" xfId="5268"/>
    <cellStyle name="level1a 3 3 9 3 4" xfId="5269"/>
    <cellStyle name="level1a 3 3 9 4" xfId="5270"/>
    <cellStyle name="level1a 3 3 9 4 2" xfId="5271"/>
    <cellStyle name="level1a 3 3 9 5" xfId="5272"/>
    <cellStyle name="level1a 3 3 9 5 2" xfId="5273"/>
    <cellStyle name="level1a 3 3 9 5 2 2" xfId="5274"/>
    <cellStyle name="level1a 3 3 9 6" xfId="5275"/>
    <cellStyle name="level1a 3 3 9 6 2" xfId="5276"/>
    <cellStyle name="level1a 3 3_STUD aligned by INSTIT" xfId="5277"/>
    <cellStyle name="level1a 3 4" xfId="5278"/>
    <cellStyle name="level1a 3 4 10" xfId="5279"/>
    <cellStyle name="level1a 3 4 10 2" xfId="5280"/>
    <cellStyle name="level1a 3 4 2" xfId="5281"/>
    <cellStyle name="level1a 3 4 2 2" xfId="5282"/>
    <cellStyle name="level1a 3 4 2 2 2" xfId="5283"/>
    <cellStyle name="level1a 3 4 2 2 2 2" xfId="5284"/>
    <cellStyle name="level1a 3 4 2 2 2 2 2" xfId="5285"/>
    <cellStyle name="level1a 3 4 2 2 2 3" xfId="5286"/>
    <cellStyle name="level1a 3 4 2 2 2 3 2" xfId="5287"/>
    <cellStyle name="level1a 3 4 2 2 2 3 2 2" xfId="5288"/>
    <cellStyle name="level1a 3 4 2 2 2 4" xfId="5289"/>
    <cellStyle name="level1a 3 4 2 2 3" xfId="5290"/>
    <cellStyle name="level1a 3 4 2 2 3 2" xfId="5291"/>
    <cellStyle name="level1a 3 4 2 2 3 2 2" xfId="5292"/>
    <cellStyle name="level1a 3 4 2 2 3 3" xfId="5293"/>
    <cellStyle name="level1a 3 4 2 2 3 3 2" xfId="5294"/>
    <cellStyle name="level1a 3 4 2 2 3 3 2 2" xfId="5295"/>
    <cellStyle name="level1a 3 4 2 2 3 4" xfId="5296"/>
    <cellStyle name="level1a 3 4 2 2 3 4 2" xfId="5297"/>
    <cellStyle name="level1a 3 4 2 2 4" xfId="5298"/>
    <cellStyle name="level1a 3 4 2 2 5" xfId="5299"/>
    <cellStyle name="level1a 3 4 2 2 5 2" xfId="5300"/>
    <cellStyle name="level1a 3 4 2 2 6" xfId="5301"/>
    <cellStyle name="level1a 3 4 2 2 6 2" xfId="5302"/>
    <cellStyle name="level1a 3 4 2 3" xfId="5303"/>
    <cellStyle name="level1a 3 4 2 3 2" xfId="5304"/>
    <cellStyle name="level1a 3 4 2 3 2 2" xfId="5305"/>
    <cellStyle name="level1a 3 4 2 3 2 2 2" xfId="5306"/>
    <cellStyle name="level1a 3 4 2 3 2 3" xfId="5307"/>
    <cellStyle name="level1a 3 4 2 3 2 3 2" xfId="5308"/>
    <cellStyle name="level1a 3 4 2 3 2 3 2 2" xfId="5309"/>
    <cellStyle name="level1a 3 4 2 3 2 4" xfId="5310"/>
    <cellStyle name="level1a 3 4 2 3 3" xfId="5311"/>
    <cellStyle name="level1a 3 4 2 3 3 2" xfId="5312"/>
    <cellStyle name="level1a 3 4 2 3 3 2 2" xfId="5313"/>
    <cellStyle name="level1a 3 4 2 3 3 3" xfId="5314"/>
    <cellStyle name="level1a 3 4 2 3 3 3 2" xfId="5315"/>
    <cellStyle name="level1a 3 4 2 3 3 3 2 2" xfId="5316"/>
    <cellStyle name="level1a 3 4 2 3 3 4" xfId="5317"/>
    <cellStyle name="level1a 3 4 2 3 3 4 2" xfId="5318"/>
    <cellStyle name="level1a 3 4 2 3 4" xfId="5319"/>
    <cellStyle name="level1a 3 4 2 3 5" xfId="5320"/>
    <cellStyle name="level1a 3 4 2 3 5 2" xfId="5321"/>
    <cellStyle name="level1a 3 4 2 3 5 2 2" xfId="5322"/>
    <cellStyle name="level1a 3 4 2 3 6" xfId="5323"/>
    <cellStyle name="level1a 3 4 2 3 6 2" xfId="5324"/>
    <cellStyle name="level1a 3 4 2 4" xfId="5325"/>
    <cellStyle name="level1a 3 4 2 4 2" xfId="5326"/>
    <cellStyle name="level1a 3 4 2 4 2 2" xfId="5327"/>
    <cellStyle name="level1a 3 4 2 4 2 2 2" xfId="5328"/>
    <cellStyle name="level1a 3 4 2 4 2 3" xfId="5329"/>
    <cellStyle name="level1a 3 4 2 4 2 3 2" xfId="5330"/>
    <cellStyle name="level1a 3 4 2 4 2 3 2 2" xfId="5331"/>
    <cellStyle name="level1a 3 4 2 4 2 4" xfId="5332"/>
    <cellStyle name="level1a 3 4 2 4 3" xfId="5333"/>
    <cellStyle name="level1a 3 4 2 4 3 2" xfId="5334"/>
    <cellStyle name="level1a 3 4 2 4 3 2 2" xfId="5335"/>
    <cellStyle name="level1a 3 4 2 4 3 3" xfId="5336"/>
    <cellStyle name="level1a 3 4 2 4 3 3 2" xfId="5337"/>
    <cellStyle name="level1a 3 4 2 4 3 3 2 2" xfId="5338"/>
    <cellStyle name="level1a 3 4 2 4 3 4" xfId="5339"/>
    <cellStyle name="level1a 3 4 2 4 3 4 2" xfId="5340"/>
    <cellStyle name="level1a 3 4 2 4 4" xfId="5341"/>
    <cellStyle name="level1a 3 4 2 4 5" xfId="5342"/>
    <cellStyle name="level1a 3 4 2 4 5 2" xfId="5343"/>
    <cellStyle name="level1a 3 4 2 4 6" xfId="5344"/>
    <cellStyle name="level1a 3 4 2 4 6 2" xfId="5345"/>
    <cellStyle name="level1a 3 4 2 4 6 2 2" xfId="5346"/>
    <cellStyle name="level1a 3 4 2 4 7" xfId="5347"/>
    <cellStyle name="level1a 3 4 2 4 7 2" xfId="5348"/>
    <cellStyle name="level1a 3 4 2 5" xfId="5349"/>
    <cellStyle name="level1a 3 4 2 5 2" xfId="5350"/>
    <cellStyle name="level1a 3 4 2 5 2 2" xfId="5351"/>
    <cellStyle name="level1a 3 4 2 5 2 2 2" xfId="5352"/>
    <cellStyle name="level1a 3 4 2 5 2 3" xfId="5353"/>
    <cellStyle name="level1a 3 4 2 5 2 3 2" xfId="5354"/>
    <cellStyle name="level1a 3 4 2 5 2 3 2 2" xfId="5355"/>
    <cellStyle name="level1a 3 4 2 5 2 4" xfId="5356"/>
    <cellStyle name="level1a 3 4 2 5 3" xfId="5357"/>
    <cellStyle name="level1a 3 4 2 5 3 2" xfId="5358"/>
    <cellStyle name="level1a 3 4 2 5 3 2 2" xfId="5359"/>
    <cellStyle name="level1a 3 4 2 5 3 3" xfId="5360"/>
    <cellStyle name="level1a 3 4 2 5 3 3 2" xfId="5361"/>
    <cellStyle name="level1a 3 4 2 5 3 3 2 2" xfId="5362"/>
    <cellStyle name="level1a 3 4 2 5 3 4" xfId="5363"/>
    <cellStyle name="level1a 3 4 2 5 4" xfId="5364"/>
    <cellStyle name="level1a 3 4 2 5 4 2" xfId="5365"/>
    <cellStyle name="level1a 3 4 2 5 5" xfId="5366"/>
    <cellStyle name="level1a 3 4 2 5 5 2" xfId="5367"/>
    <cellStyle name="level1a 3 4 2 5 5 2 2" xfId="5368"/>
    <cellStyle name="level1a 3 4 2 5 6" xfId="5369"/>
    <cellStyle name="level1a 3 4 2 5 6 2" xfId="5370"/>
    <cellStyle name="level1a 3 4 2 6" xfId="5371"/>
    <cellStyle name="level1a 3 4 2 6 2" xfId="5372"/>
    <cellStyle name="level1a 3 4 2 6 2 2" xfId="5373"/>
    <cellStyle name="level1a 3 4 2 6 2 2 2" xfId="5374"/>
    <cellStyle name="level1a 3 4 2 6 2 3" xfId="5375"/>
    <cellStyle name="level1a 3 4 2 6 2 3 2" xfId="5376"/>
    <cellStyle name="level1a 3 4 2 6 2 3 2 2" xfId="5377"/>
    <cellStyle name="level1a 3 4 2 6 2 4" xfId="5378"/>
    <cellStyle name="level1a 3 4 2 6 3" xfId="5379"/>
    <cellStyle name="level1a 3 4 2 6 3 2" xfId="5380"/>
    <cellStyle name="level1a 3 4 2 6 3 2 2" xfId="5381"/>
    <cellStyle name="level1a 3 4 2 6 3 3" xfId="5382"/>
    <cellStyle name="level1a 3 4 2 6 3 3 2" xfId="5383"/>
    <cellStyle name="level1a 3 4 2 6 3 3 2 2" xfId="5384"/>
    <cellStyle name="level1a 3 4 2 6 3 4" xfId="5385"/>
    <cellStyle name="level1a 3 4 2 6 4" xfId="5386"/>
    <cellStyle name="level1a 3 4 2 6 4 2" xfId="5387"/>
    <cellStyle name="level1a 3 4 2 6 5" xfId="5388"/>
    <cellStyle name="level1a 3 4 2 6 5 2" xfId="5389"/>
    <cellStyle name="level1a 3 4 2 6 5 2 2" xfId="5390"/>
    <cellStyle name="level1a 3 4 2 6 6" xfId="5391"/>
    <cellStyle name="level1a 3 4 2 6 6 2" xfId="5392"/>
    <cellStyle name="level1a 3 4 2 7" xfId="5393"/>
    <cellStyle name="level1a 3 4 2 7 2" xfId="5394"/>
    <cellStyle name="level1a 3 4 2 7 2 2" xfId="5395"/>
    <cellStyle name="level1a 3 4 2 7 3" xfId="5396"/>
    <cellStyle name="level1a 3 4 2 7 3 2" xfId="5397"/>
    <cellStyle name="level1a 3 4 2 7 3 2 2" xfId="5398"/>
    <cellStyle name="level1a 3 4 2 7 4" xfId="5399"/>
    <cellStyle name="level1a 3 4 2 8" xfId="5400"/>
    <cellStyle name="level1a 3 4 2 8 2" xfId="5401"/>
    <cellStyle name="level1a 3 4 2_STUD aligned by INSTIT" xfId="5402"/>
    <cellStyle name="level1a 3 4 3" xfId="5403"/>
    <cellStyle name="level1a 3 4 3 2" xfId="5404"/>
    <cellStyle name="level1a 3 4 3 2 2" xfId="5405"/>
    <cellStyle name="level1a 3 4 3 2 2 2" xfId="5406"/>
    <cellStyle name="level1a 3 4 3 2 2 2 2" xfId="5407"/>
    <cellStyle name="level1a 3 4 3 2 2 3" xfId="5408"/>
    <cellStyle name="level1a 3 4 3 2 2 3 2" xfId="5409"/>
    <cellStyle name="level1a 3 4 3 2 2 3 2 2" xfId="5410"/>
    <cellStyle name="level1a 3 4 3 2 2 4" xfId="5411"/>
    <cellStyle name="level1a 3 4 3 2 3" xfId="5412"/>
    <cellStyle name="level1a 3 4 3 2 3 2" xfId="5413"/>
    <cellStyle name="level1a 3 4 3 2 3 2 2" xfId="5414"/>
    <cellStyle name="level1a 3 4 3 2 3 3" xfId="5415"/>
    <cellStyle name="level1a 3 4 3 2 3 3 2" xfId="5416"/>
    <cellStyle name="level1a 3 4 3 2 3 3 2 2" xfId="5417"/>
    <cellStyle name="level1a 3 4 3 2 3 4" xfId="5418"/>
    <cellStyle name="level1a 3 4 3 2 3 4 2" xfId="5419"/>
    <cellStyle name="level1a 3 4 3 2 4" xfId="5420"/>
    <cellStyle name="level1a 3 4 3 2 5" xfId="5421"/>
    <cellStyle name="level1a 3 4 3 2 5 2" xfId="5422"/>
    <cellStyle name="level1a 3 4 3 2 5 2 2" xfId="5423"/>
    <cellStyle name="level1a 3 4 3 2 6" xfId="5424"/>
    <cellStyle name="level1a 3 4 3 2 6 2" xfId="5425"/>
    <cellStyle name="level1a 3 4 3 3" xfId="5426"/>
    <cellStyle name="level1a 3 4 3 3 2" xfId="5427"/>
    <cellStyle name="level1a 3 4 3 3 2 2" xfId="5428"/>
    <cellStyle name="level1a 3 4 3 3 2 2 2" xfId="5429"/>
    <cellStyle name="level1a 3 4 3 3 2 3" xfId="5430"/>
    <cellStyle name="level1a 3 4 3 3 2 3 2" xfId="5431"/>
    <cellStyle name="level1a 3 4 3 3 2 3 2 2" xfId="5432"/>
    <cellStyle name="level1a 3 4 3 3 2 4" xfId="5433"/>
    <cellStyle name="level1a 3 4 3 3 3" xfId="5434"/>
    <cellStyle name="level1a 3 4 3 3 3 2" xfId="5435"/>
    <cellStyle name="level1a 3 4 3 3 3 2 2" xfId="5436"/>
    <cellStyle name="level1a 3 4 3 3 3 3" xfId="5437"/>
    <cellStyle name="level1a 3 4 3 3 3 3 2" xfId="5438"/>
    <cellStyle name="level1a 3 4 3 3 3 3 2 2" xfId="5439"/>
    <cellStyle name="level1a 3 4 3 3 3 4" xfId="5440"/>
    <cellStyle name="level1a 3 4 3 3 4" xfId="5441"/>
    <cellStyle name="level1a 3 4 3 3 4 2" xfId="5442"/>
    <cellStyle name="level1a 3 4 3 3 5" xfId="5443"/>
    <cellStyle name="level1a 3 4 3 3 5 2" xfId="5444"/>
    <cellStyle name="level1a 3 4 3 4" xfId="5445"/>
    <cellStyle name="level1a 3 4 3 4 2" xfId="5446"/>
    <cellStyle name="level1a 3 4 3 4 2 2" xfId="5447"/>
    <cellStyle name="level1a 3 4 3 4 2 2 2" xfId="5448"/>
    <cellStyle name="level1a 3 4 3 4 2 3" xfId="5449"/>
    <cellStyle name="level1a 3 4 3 4 2 3 2" xfId="5450"/>
    <cellStyle name="level1a 3 4 3 4 2 3 2 2" xfId="5451"/>
    <cellStyle name="level1a 3 4 3 4 2 4" xfId="5452"/>
    <cellStyle name="level1a 3 4 3 4 3" xfId="5453"/>
    <cellStyle name="level1a 3 4 3 4 3 2" xfId="5454"/>
    <cellStyle name="level1a 3 4 3 4 3 2 2" xfId="5455"/>
    <cellStyle name="level1a 3 4 3 4 3 3" xfId="5456"/>
    <cellStyle name="level1a 3 4 3 4 3 3 2" xfId="5457"/>
    <cellStyle name="level1a 3 4 3 4 3 3 2 2" xfId="5458"/>
    <cellStyle name="level1a 3 4 3 4 3 4" xfId="5459"/>
    <cellStyle name="level1a 3 4 3 4 4" xfId="5460"/>
    <cellStyle name="level1a 3 4 3 4 4 2" xfId="5461"/>
    <cellStyle name="level1a 3 4 3 4 5" xfId="5462"/>
    <cellStyle name="level1a 3 4 3 4 5 2" xfId="5463"/>
    <cellStyle name="level1a 3 4 3 4 5 2 2" xfId="5464"/>
    <cellStyle name="level1a 3 4 3 4 6" xfId="5465"/>
    <cellStyle name="level1a 3 4 3 4 6 2" xfId="5466"/>
    <cellStyle name="level1a 3 4 3 5" xfId="5467"/>
    <cellStyle name="level1a 3 4 3 5 2" xfId="5468"/>
    <cellStyle name="level1a 3 4 3 5 2 2" xfId="5469"/>
    <cellStyle name="level1a 3 4 3 5 2 2 2" xfId="5470"/>
    <cellStyle name="level1a 3 4 3 5 2 3" xfId="5471"/>
    <cellStyle name="level1a 3 4 3 5 2 3 2" xfId="5472"/>
    <cellStyle name="level1a 3 4 3 5 2 3 2 2" xfId="5473"/>
    <cellStyle name="level1a 3 4 3 5 2 4" xfId="5474"/>
    <cellStyle name="level1a 3 4 3 5 3" xfId="5475"/>
    <cellStyle name="level1a 3 4 3 5 3 2" xfId="5476"/>
    <cellStyle name="level1a 3 4 3 5 3 2 2" xfId="5477"/>
    <cellStyle name="level1a 3 4 3 5 3 3" xfId="5478"/>
    <cellStyle name="level1a 3 4 3 5 3 3 2" xfId="5479"/>
    <cellStyle name="level1a 3 4 3 5 3 3 2 2" xfId="5480"/>
    <cellStyle name="level1a 3 4 3 5 3 4" xfId="5481"/>
    <cellStyle name="level1a 3 4 3 5 4" xfId="5482"/>
    <cellStyle name="level1a 3 4 3 5 4 2" xfId="5483"/>
    <cellStyle name="level1a 3 4 3 5 5" xfId="5484"/>
    <cellStyle name="level1a 3 4 3 5 5 2" xfId="5485"/>
    <cellStyle name="level1a 3 4 3 5 5 2 2" xfId="5486"/>
    <cellStyle name="level1a 3 4 3 5 6" xfId="5487"/>
    <cellStyle name="level1a 3 4 3 5 6 2" xfId="5488"/>
    <cellStyle name="level1a 3 4 3 6" xfId="5489"/>
    <cellStyle name="level1a 3 4 3 6 2" xfId="5490"/>
    <cellStyle name="level1a 3 4 3 6 2 2" xfId="5491"/>
    <cellStyle name="level1a 3 4 3 6 2 2 2" xfId="5492"/>
    <cellStyle name="level1a 3 4 3 6 2 3" xfId="5493"/>
    <cellStyle name="level1a 3 4 3 6 2 3 2" xfId="5494"/>
    <cellStyle name="level1a 3 4 3 6 2 3 2 2" xfId="5495"/>
    <cellStyle name="level1a 3 4 3 6 2 4" xfId="5496"/>
    <cellStyle name="level1a 3 4 3 6 3" xfId="5497"/>
    <cellStyle name="level1a 3 4 3 6 3 2" xfId="5498"/>
    <cellStyle name="level1a 3 4 3 6 3 2 2" xfId="5499"/>
    <cellStyle name="level1a 3 4 3 6 3 3" xfId="5500"/>
    <cellStyle name="level1a 3 4 3 6 3 3 2" xfId="5501"/>
    <cellStyle name="level1a 3 4 3 6 3 3 2 2" xfId="5502"/>
    <cellStyle name="level1a 3 4 3 6 3 4" xfId="5503"/>
    <cellStyle name="level1a 3 4 3 6 4" xfId="5504"/>
    <cellStyle name="level1a 3 4 3 6 4 2" xfId="5505"/>
    <cellStyle name="level1a 3 4 3 6 5" xfId="5506"/>
    <cellStyle name="level1a 3 4 3 6 5 2" xfId="5507"/>
    <cellStyle name="level1a 3 4 3 6 5 2 2" xfId="5508"/>
    <cellStyle name="level1a 3 4 3 6 6" xfId="5509"/>
    <cellStyle name="level1a 3 4 3 6 6 2" xfId="5510"/>
    <cellStyle name="level1a 3 4 3 7" xfId="5511"/>
    <cellStyle name="level1a 3 4 3 7 2" xfId="5512"/>
    <cellStyle name="level1a 3 4 3 7 2 2" xfId="5513"/>
    <cellStyle name="level1a 3 4 3 7 3" xfId="5514"/>
    <cellStyle name="level1a 3 4 3 7 3 2" xfId="5515"/>
    <cellStyle name="level1a 3 4 3 7 3 2 2" xfId="5516"/>
    <cellStyle name="level1a 3 4 3 7 4" xfId="5517"/>
    <cellStyle name="level1a 3 4 3 8" xfId="5518"/>
    <cellStyle name="level1a 3 4 3 8 2" xfId="5519"/>
    <cellStyle name="level1a 3 4 3 8 2 2" xfId="5520"/>
    <cellStyle name="level1a 3 4 3 8 3" xfId="5521"/>
    <cellStyle name="level1a 3 4 3 8 3 2" xfId="5522"/>
    <cellStyle name="level1a 3 4 3 8 3 2 2" xfId="5523"/>
    <cellStyle name="level1a 3 4 3 8 4" xfId="5524"/>
    <cellStyle name="level1a 3 4 3 9" xfId="5525"/>
    <cellStyle name="level1a 3 4 3 9 2" xfId="5526"/>
    <cellStyle name="level1a 3 4 3_STUD aligned by INSTIT" xfId="5527"/>
    <cellStyle name="level1a 3 4 4" xfId="5528"/>
    <cellStyle name="level1a 3 4 4 2" xfId="5529"/>
    <cellStyle name="level1a 3 4 4 2 2" xfId="5530"/>
    <cellStyle name="level1a 3 4 4 2 2 2" xfId="5531"/>
    <cellStyle name="level1a 3 4 4 2 3" xfId="5532"/>
    <cellStyle name="level1a 3 4 4 2 3 2" xfId="5533"/>
    <cellStyle name="level1a 3 4 4 2 3 2 2" xfId="5534"/>
    <cellStyle name="level1a 3 4 4 2 4" xfId="5535"/>
    <cellStyle name="level1a 3 4 4 3" xfId="5536"/>
    <cellStyle name="level1a 3 4 4 3 2" xfId="5537"/>
    <cellStyle name="level1a 3 4 4 3 2 2" xfId="5538"/>
    <cellStyle name="level1a 3 4 4 3 3" xfId="5539"/>
    <cellStyle name="level1a 3 4 4 3 3 2" xfId="5540"/>
    <cellStyle name="level1a 3 4 4 3 3 2 2" xfId="5541"/>
    <cellStyle name="level1a 3 4 4 3 4" xfId="5542"/>
    <cellStyle name="level1a 3 4 4 3 4 2" xfId="5543"/>
    <cellStyle name="level1a 3 4 4 4" xfId="5544"/>
    <cellStyle name="level1a 3 4 4 5" xfId="5545"/>
    <cellStyle name="level1a 3 4 4 5 2" xfId="5546"/>
    <cellStyle name="level1a 3 4 4 6" xfId="5547"/>
    <cellStyle name="level1a 3 4 4 6 2" xfId="5548"/>
    <cellStyle name="level1a 3 4 5" xfId="5549"/>
    <cellStyle name="level1a 3 4 5 2" xfId="5550"/>
    <cellStyle name="level1a 3 4 5 2 2" xfId="5551"/>
    <cellStyle name="level1a 3 4 5 2 2 2" xfId="5552"/>
    <cellStyle name="level1a 3 4 5 2 3" xfId="5553"/>
    <cellStyle name="level1a 3 4 5 2 3 2" xfId="5554"/>
    <cellStyle name="level1a 3 4 5 2 3 2 2" xfId="5555"/>
    <cellStyle name="level1a 3 4 5 2 4" xfId="5556"/>
    <cellStyle name="level1a 3 4 5 3" xfId="5557"/>
    <cellStyle name="level1a 3 4 5 3 2" xfId="5558"/>
    <cellStyle name="level1a 3 4 5 3 2 2" xfId="5559"/>
    <cellStyle name="level1a 3 4 5 3 3" xfId="5560"/>
    <cellStyle name="level1a 3 4 5 3 3 2" xfId="5561"/>
    <cellStyle name="level1a 3 4 5 3 3 2 2" xfId="5562"/>
    <cellStyle name="level1a 3 4 5 3 4" xfId="5563"/>
    <cellStyle name="level1a 3 4 5 3 4 2" xfId="5564"/>
    <cellStyle name="level1a 3 4 5 4" xfId="5565"/>
    <cellStyle name="level1a 3 4 5 5" xfId="5566"/>
    <cellStyle name="level1a 3 4 5 5 2" xfId="5567"/>
    <cellStyle name="level1a 3 4 5 6" xfId="5568"/>
    <cellStyle name="level1a 3 4 5 6 2" xfId="5569"/>
    <cellStyle name="level1a 3 4 5 6 2 2" xfId="5570"/>
    <cellStyle name="level1a 3 4 5 7" xfId="5571"/>
    <cellStyle name="level1a 3 4 5 7 2" xfId="5572"/>
    <cellStyle name="level1a 3 4 6" xfId="5573"/>
    <cellStyle name="level1a 3 4 6 2" xfId="5574"/>
    <cellStyle name="level1a 3 4 6 2 2" xfId="5575"/>
    <cellStyle name="level1a 3 4 6 2 2 2" xfId="5576"/>
    <cellStyle name="level1a 3 4 6 2 3" xfId="5577"/>
    <cellStyle name="level1a 3 4 6 2 3 2" xfId="5578"/>
    <cellStyle name="level1a 3 4 6 2 3 2 2" xfId="5579"/>
    <cellStyle name="level1a 3 4 6 2 4" xfId="5580"/>
    <cellStyle name="level1a 3 4 6 3" xfId="5581"/>
    <cellStyle name="level1a 3 4 6 3 2" xfId="5582"/>
    <cellStyle name="level1a 3 4 6 3 2 2" xfId="5583"/>
    <cellStyle name="level1a 3 4 6 3 3" xfId="5584"/>
    <cellStyle name="level1a 3 4 6 3 3 2" xfId="5585"/>
    <cellStyle name="level1a 3 4 6 3 3 2 2" xfId="5586"/>
    <cellStyle name="level1a 3 4 6 3 4" xfId="5587"/>
    <cellStyle name="level1a 3 4 6 3 4 2" xfId="5588"/>
    <cellStyle name="level1a 3 4 6 4" xfId="5589"/>
    <cellStyle name="level1a 3 4 6 5" xfId="5590"/>
    <cellStyle name="level1a 3 4 6 5 2" xfId="5591"/>
    <cellStyle name="level1a 3 4 6 5 2 2" xfId="5592"/>
    <cellStyle name="level1a 3 4 6 6" xfId="5593"/>
    <cellStyle name="level1a 3 4 6 6 2" xfId="5594"/>
    <cellStyle name="level1a 3 4 7" xfId="5595"/>
    <cellStyle name="level1a 3 4 7 2" xfId="5596"/>
    <cellStyle name="level1a 3 4 7 2 2" xfId="5597"/>
    <cellStyle name="level1a 3 4 7 2 2 2" xfId="5598"/>
    <cellStyle name="level1a 3 4 7 2 3" xfId="5599"/>
    <cellStyle name="level1a 3 4 7 2 3 2" xfId="5600"/>
    <cellStyle name="level1a 3 4 7 2 3 2 2" xfId="5601"/>
    <cellStyle name="level1a 3 4 7 2 4" xfId="5602"/>
    <cellStyle name="level1a 3 4 7 3" xfId="5603"/>
    <cellStyle name="level1a 3 4 7 3 2" xfId="5604"/>
    <cellStyle name="level1a 3 4 7 3 2 2" xfId="5605"/>
    <cellStyle name="level1a 3 4 7 3 3" xfId="5606"/>
    <cellStyle name="level1a 3 4 7 3 3 2" xfId="5607"/>
    <cellStyle name="level1a 3 4 7 3 3 2 2" xfId="5608"/>
    <cellStyle name="level1a 3 4 7 3 4" xfId="5609"/>
    <cellStyle name="level1a 3 4 7 3 4 2" xfId="5610"/>
    <cellStyle name="level1a 3 4 7 4" xfId="5611"/>
    <cellStyle name="level1a 3 4 7 5" xfId="5612"/>
    <cellStyle name="level1a 3 4 7 5 2" xfId="5613"/>
    <cellStyle name="level1a 3 4 7 6" xfId="5614"/>
    <cellStyle name="level1a 3 4 7 6 2" xfId="5615"/>
    <cellStyle name="level1a 3 4 7 6 2 2" xfId="5616"/>
    <cellStyle name="level1a 3 4 7 7" xfId="5617"/>
    <cellStyle name="level1a 3 4 7 7 2" xfId="5618"/>
    <cellStyle name="level1a 3 4 8" xfId="5619"/>
    <cellStyle name="level1a 3 4 8 2" xfId="5620"/>
    <cellStyle name="level1a 3 4 8 2 2" xfId="5621"/>
    <cellStyle name="level1a 3 4 8 2 2 2" xfId="5622"/>
    <cellStyle name="level1a 3 4 8 2 3" xfId="5623"/>
    <cellStyle name="level1a 3 4 8 2 3 2" xfId="5624"/>
    <cellStyle name="level1a 3 4 8 2 3 2 2" xfId="5625"/>
    <cellStyle name="level1a 3 4 8 2 4" xfId="5626"/>
    <cellStyle name="level1a 3 4 8 3" xfId="5627"/>
    <cellStyle name="level1a 3 4 8 3 2" xfId="5628"/>
    <cellStyle name="level1a 3 4 8 3 2 2" xfId="5629"/>
    <cellStyle name="level1a 3 4 8 3 3" xfId="5630"/>
    <cellStyle name="level1a 3 4 8 3 3 2" xfId="5631"/>
    <cellStyle name="level1a 3 4 8 3 3 2 2" xfId="5632"/>
    <cellStyle name="level1a 3 4 8 3 4" xfId="5633"/>
    <cellStyle name="level1a 3 4 8 4" xfId="5634"/>
    <cellStyle name="level1a 3 4 8 4 2" xfId="5635"/>
    <cellStyle name="level1a 3 4 8 5" xfId="5636"/>
    <cellStyle name="level1a 3 4 8 5 2" xfId="5637"/>
    <cellStyle name="level1a 3 4 8 5 2 2" xfId="5638"/>
    <cellStyle name="level1a 3 4 8 6" xfId="5639"/>
    <cellStyle name="level1a 3 4 8 6 2" xfId="5640"/>
    <cellStyle name="level1a 3 4 9" xfId="5641"/>
    <cellStyle name="level1a 3 4 9 2" xfId="5642"/>
    <cellStyle name="level1a 3 4 9 2 2" xfId="5643"/>
    <cellStyle name="level1a 3 4 9 3" xfId="5644"/>
    <cellStyle name="level1a 3 4 9 3 2" xfId="5645"/>
    <cellStyle name="level1a 3 4 9 3 2 2" xfId="5646"/>
    <cellStyle name="level1a 3 4 9 4" xfId="5647"/>
    <cellStyle name="level1a 3 4_STUD aligned by INSTIT" xfId="5648"/>
    <cellStyle name="level1a 3 5" xfId="5649"/>
    <cellStyle name="level1a 3 5 2" xfId="5650"/>
    <cellStyle name="level1a 3 5 2 2" xfId="5651"/>
    <cellStyle name="level1a 3 5 2 2 2" xfId="5652"/>
    <cellStyle name="level1a 3 5 2 2 2 2" xfId="5653"/>
    <cellStyle name="level1a 3 5 2 2 3" xfId="5654"/>
    <cellStyle name="level1a 3 5 2 2 3 2" xfId="5655"/>
    <cellStyle name="level1a 3 5 2 2 3 2 2" xfId="5656"/>
    <cellStyle name="level1a 3 5 2 2 4" xfId="5657"/>
    <cellStyle name="level1a 3 5 2 3" xfId="5658"/>
    <cellStyle name="level1a 3 5 2 3 2" xfId="5659"/>
    <cellStyle name="level1a 3 5 2 3 2 2" xfId="5660"/>
    <cellStyle name="level1a 3 5 2 3 3" xfId="5661"/>
    <cellStyle name="level1a 3 5 2 3 3 2" xfId="5662"/>
    <cellStyle name="level1a 3 5 2 3 3 2 2" xfId="5663"/>
    <cellStyle name="level1a 3 5 2 3 4" xfId="5664"/>
    <cellStyle name="level1a 3 5 2 3 4 2" xfId="5665"/>
    <cellStyle name="level1a 3 5 2 4" xfId="5666"/>
    <cellStyle name="level1a 3 5 2 5" xfId="5667"/>
    <cellStyle name="level1a 3 5 2 5 2" xfId="5668"/>
    <cellStyle name="level1a 3 5 2 6" xfId="5669"/>
    <cellStyle name="level1a 3 5 2 6 2" xfId="5670"/>
    <cellStyle name="level1a 3 5 3" xfId="5671"/>
    <cellStyle name="level1a 3 5 3 2" xfId="5672"/>
    <cellStyle name="level1a 3 5 3 2 2" xfId="5673"/>
    <cellStyle name="level1a 3 5 3 2 2 2" xfId="5674"/>
    <cellStyle name="level1a 3 5 3 2 3" xfId="5675"/>
    <cellStyle name="level1a 3 5 3 2 3 2" xfId="5676"/>
    <cellStyle name="level1a 3 5 3 2 3 2 2" xfId="5677"/>
    <cellStyle name="level1a 3 5 3 2 4" xfId="5678"/>
    <cellStyle name="level1a 3 5 3 3" xfId="5679"/>
    <cellStyle name="level1a 3 5 3 3 2" xfId="5680"/>
    <cellStyle name="level1a 3 5 3 3 2 2" xfId="5681"/>
    <cellStyle name="level1a 3 5 3 3 3" xfId="5682"/>
    <cellStyle name="level1a 3 5 3 3 3 2" xfId="5683"/>
    <cellStyle name="level1a 3 5 3 3 3 2 2" xfId="5684"/>
    <cellStyle name="level1a 3 5 3 3 4" xfId="5685"/>
    <cellStyle name="level1a 3 5 3 3 4 2" xfId="5686"/>
    <cellStyle name="level1a 3 5 3 4" xfId="5687"/>
    <cellStyle name="level1a 3 5 3 5" xfId="5688"/>
    <cellStyle name="level1a 3 5 3 5 2" xfId="5689"/>
    <cellStyle name="level1a 3 5 3 5 2 2" xfId="5690"/>
    <cellStyle name="level1a 3 5 3 6" xfId="5691"/>
    <cellStyle name="level1a 3 5 3 6 2" xfId="5692"/>
    <cellStyle name="level1a 3 5 4" xfId="5693"/>
    <cellStyle name="level1a 3 5 4 2" xfId="5694"/>
    <cellStyle name="level1a 3 5 4 2 2" xfId="5695"/>
    <cellStyle name="level1a 3 5 4 2 2 2" xfId="5696"/>
    <cellStyle name="level1a 3 5 4 2 3" xfId="5697"/>
    <cellStyle name="level1a 3 5 4 2 3 2" xfId="5698"/>
    <cellStyle name="level1a 3 5 4 2 3 2 2" xfId="5699"/>
    <cellStyle name="level1a 3 5 4 2 4" xfId="5700"/>
    <cellStyle name="level1a 3 5 4 3" xfId="5701"/>
    <cellStyle name="level1a 3 5 4 3 2" xfId="5702"/>
    <cellStyle name="level1a 3 5 4 3 2 2" xfId="5703"/>
    <cellStyle name="level1a 3 5 4 3 3" xfId="5704"/>
    <cellStyle name="level1a 3 5 4 3 3 2" xfId="5705"/>
    <cellStyle name="level1a 3 5 4 3 3 2 2" xfId="5706"/>
    <cellStyle name="level1a 3 5 4 3 4" xfId="5707"/>
    <cellStyle name="level1a 3 5 4 3 4 2" xfId="5708"/>
    <cellStyle name="level1a 3 5 4 4" xfId="5709"/>
    <cellStyle name="level1a 3 5 4 5" xfId="5710"/>
    <cellStyle name="level1a 3 5 4 5 2" xfId="5711"/>
    <cellStyle name="level1a 3 5 4 6" xfId="5712"/>
    <cellStyle name="level1a 3 5 4 6 2" xfId="5713"/>
    <cellStyle name="level1a 3 5 4 6 2 2" xfId="5714"/>
    <cellStyle name="level1a 3 5 4 7" xfId="5715"/>
    <cellStyle name="level1a 3 5 4 7 2" xfId="5716"/>
    <cellStyle name="level1a 3 5 5" xfId="5717"/>
    <cellStyle name="level1a 3 5 5 2" xfId="5718"/>
    <cellStyle name="level1a 3 5 5 2 2" xfId="5719"/>
    <cellStyle name="level1a 3 5 5 2 2 2" xfId="5720"/>
    <cellStyle name="level1a 3 5 5 2 3" xfId="5721"/>
    <cellStyle name="level1a 3 5 5 2 3 2" xfId="5722"/>
    <cellStyle name="level1a 3 5 5 2 3 2 2" xfId="5723"/>
    <cellStyle name="level1a 3 5 5 2 4" xfId="5724"/>
    <cellStyle name="level1a 3 5 5 3" xfId="5725"/>
    <cellStyle name="level1a 3 5 5 3 2" xfId="5726"/>
    <cellStyle name="level1a 3 5 5 3 2 2" xfId="5727"/>
    <cellStyle name="level1a 3 5 5 3 3" xfId="5728"/>
    <cellStyle name="level1a 3 5 5 3 3 2" xfId="5729"/>
    <cellStyle name="level1a 3 5 5 3 3 2 2" xfId="5730"/>
    <cellStyle name="level1a 3 5 5 3 4" xfId="5731"/>
    <cellStyle name="level1a 3 5 5 4" xfId="5732"/>
    <cellStyle name="level1a 3 5 5 4 2" xfId="5733"/>
    <cellStyle name="level1a 3 5 5 5" xfId="5734"/>
    <cellStyle name="level1a 3 5 5 5 2" xfId="5735"/>
    <cellStyle name="level1a 3 5 5 5 2 2" xfId="5736"/>
    <cellStyle name="level1a 3 5 5 6" xfId="5737"/>
    <cellStyle name="level1a 3 5 5 6 2" xfId="5738"/>
    <cellStyle name="level1a 3 5 6" xfId="5739"/>
    <cellStyle name="level1a 3 5 6 2" xfId="5740"/>
    <cellStyle name="level1a 3 5 6 2 2" xfId="5741"/>
    <cellStyle name="level1a 3 5 6 2 2 2" xfId="5742"/>
    <cellStyle name="level1a 3 5 6 2 3" xfId="5743"/>
    <cellStyle name="level1a 3 5 6 2 3 2" xfId="5744"/>
    <cellStyle name="level1a 3 5 6 2 3 2 2" xfId="5745"/>
    <cellStyle name="level1a 3 5 6 2 4" xfId="5746"/>
    <cellStyle name="level1a 3 5 6 3" xfId="5747"/>
    <cellStyle name="level1a 3 5 6 3 2" xfId="5748"/>
    <cellStyle name="level1a 3 5 6 3 2 2" xfId="5749"/>
    <cellStyle name="level1a 3 5 6 3 3" xfId="5750"/>
    <cellStyle name="level1a 3 5 6 3 3 2" xfId="5751"/>
    <cellStyle name="level1a 3 5 6 3 3 2 2" xfId="5752"/>
    <cellStyle name="level1a 3 5 6 3 4" xfId="5753"/>
    <cellStyle name="level1a 3 5 6 4" xfId="5754"/>
    <cellStyle name="level1a 3 5 6 4 2" xfId="5755"/>
    <cellStyle name="level1a 3 5 6 5" xfId="5756"/>
    <cellStyle name="level1a 3 5 6 5 2" xfId="5757"/>
    <cellStyle name="level1a 3 5 6 5 2 2" xfId="5758"/>
    <cellStyle name="level1a 3 5 6 6" xfId="5759"/>
    <cellStyle name="level1a 3 5 6 6 2" xfId="5760"/>
    <cellStyle name="level1a 3 5 7" xfId="5761"/>
    <cellStyle name="level1a 3 5 7 2" xfId="5762"/>
    <cellStyle name="level1a 3 5 7 2 2" xfId="5763"/>
    <cellStyle name="level1a 3 5 7 3" xfId="5764"/>
    <cellStyle name="level1a 3 5 7 3 2" xfId="5765"/>
    <cellStyle name="level1a 3 5 7 3 2 2" xfId="5766"/>
    <cellStyle name="level1a 3 5 7 4" xfId="5767"/>
    <cellStyle name="level1a 3 5 8" xfId="5768"/>
    <cellStyle name="level1a 3 5 8 2" xfId="5769"/>
    <cellStyle name="level1a 3 5_STUD aligned by INSTIT" xfId="5770"/>
    <cellStyle name="level1a 3 6" xfId="5771"/>
    <cellStyle name="level1a 3 6 2" xfId="5772"/>
    <cellStyle name="level1a 3 6 2 2" xfId="5773"/>
    <cellStyle name="level1a 3 6 2 2 2" xfId="5774"/>
    <cellStyle name="level1a 3 6 2 2 2 2" xfId="5775"/>
    <cellStyle name="level1a 3 6 2 2 3" xfId="5776"/>
    <cellStyle name="level1a 3 6 2 2 3 2" xfId="5777"/>
    <cellStyle name="level1a 3 6 2 2 3 2 2" xfId="5778"/>
    <cellStyle name="level1a 3 6 2 2 4" xfId="5779"/>
    <cellStyle name="level1a 3 6 2 3" xfId="5780"/>
    <cellStyle name="level1a 3 6 2 3 2" xfId="5781"/>
    <cellStyle name="level1a 3 6 2 3 2 2" xfId="5782"/>
    <cellStyle name="level1a 3 6 2 3 3" xfId="5783"/>
    <cellStyle name="level1a 3 6 2 3 3 2" xfId="5784"/>
    <cellStyle name="level1a 3 6 2 3 3 2 2" xfId="5785"/>
    <cellStyle name="level1a 3 6 2 3 4" xfId="5786"/>
    <cellStyle name="level1a 3 6 2 3 4 2" xfId="5787"/>
    <cellStyle name="level1a 3 6 2 4" xfId="5788"/>
    <cellStyle name="level1a 3 6 2 5" xfId="5789"/>
    <cellStyle name="level1a 3 6 2 5 2" xfId="5790"/>
    <cellStyle name="level1a 3 6 2 6" xfId="5791"/>
    <cellStyle name="level1a 3 6 2 6 2" xfId="5792"/>
    <cellStyle name="level1a 3 6 2 6 2 2" xfId="5793"/>
    <cellStyle name="level1a 3 6 2 7" xfId="5794"/>
    <cellStyle name="level1a 3 6 2 7 2" xfId="5795"/>
    <cellStyle name="level1a 3 6 3" xfId="5796"/>
    <cellStyle name="level1a 3 6 3 2" xfId="5797"/>
    <cellStyle name="level1a 3 6 3 2 2" xfId="5798"/>
    <cellStyle name="level1a 3 6 3 2 2 2" xfId="5799"/>
    <cellStyle name="level1a 3 6 3 2 3" xfId="5800"/>
    <cellStyle name="level1a 3 6 3 2 3 2" xfId="5801"/>
    <cellStyle name="level1a 3 6 3 2 3 2 2" xfId="5802"/>
    <cellStyle name="level1a 3 6 3 2 4" xfId="5803"/>
    <cellStyle name="level1a 3 6 3 3" xfId="5804"/>
    <cellStyle name="level1a 3 6 3 3 2" xfId="5805"/>
    <cellStyle name="level1a 3 6 3 3 2 2" xfId="5806"/>
    <cellStyle name="level1a 3 6 3 3 3" xfId="5807"/>
    <cellStyle name="level1a 3 6 3 3 3 2" xfId="5808"/>
    <cellStyle name="level1a 3 6 3 3 3 2 2" xfId="5809"/>
    <cellStyle name="level1a 3 6 3 3 4" xfId="5810"/>
    <cellStyle name="level1a 3 6 3 3 4 2" xfId="5811"/>
    <cellStyle name="level1a 3 6 3 4" xfId="5812"/>
    <cellStyle name="level1a 3 6 3 5" xfId="5813"/>
    <cellStyle name="level1a 3 6 3 5 2" xfId="5814"/>
    <cellStyle name="level1a 3 6 4" xfId="5815"/>
    <cellStyle name="level1a 3 6 4 2" xfId="5816"/>
    <cellStyle name="level1a 3 6 4 2 2" xfId="5817"/>
    <cellStyle name="level1a 3 6 4 2 2 2" xfId="5818"/>
    <cellStyle name="level1a 3 6 4 2 3" xfId="5819"/>
    <cellStyle name="level1a 3 6 4 2 3 2" xfId="5820"/>
    <cellStyle name="level1a 3 6 4 2 3 2 2" xfId="5821"/>
    <cellStyle name="level1a 3 6 4 2 4" xfId="5822"/>
    <cellStyle name="level1a 3 6 4 3" xfId="5823"/>
    <cellStyle name="level1a 3 6 4 3 2" xfId="5824"/>
    <cellStyle name="level1a 3 6 4 3 2 2" xfId="5825"/>
    <cellStyle name="level1a 3 6 4 3 3" xfId="5826"/>
    <cellStyle name="level1a 3 6 4 3 3 2" xfId="5827"/>
    <cellStyle name="level1a 3 6 4 3 3 2 2" xfId="5828"/>
    <cellStyle name="level1a 3 6 4 3 4" xfId="5829"/>
    <cellStyle name="level1a 3 6 4 4" xfId="5830"/>
    <cellStyle name="level1a 3 6 4 4 2" xfId="5831"/>
    <cellStyle name="level1a 3 6 4 5" xfId="5832"/>
    <cellStyle name="level1a 3 6 4 5 2" xfId="5833"/>
    <cellStyle name="level1a 3 6 4 5 2 2" xfId="5834"/>
    <cellStyle name="level1a 3 6 4 6" xfId="5835"/>
    <cellStyle name="level1a 3 6 4 6 2" xfId="5836"/>
    <cellStyle name="level1a 3 6 5" xfId="5837"/>
    <cellStyle name="level1a 3 6 5 2" xfId="5838"/>
    <cellStyle name="level1a 3 6 5 2 2" xfId="5839"/>
    <cellStyle name="level1a 3 6 5 2 2 2" xfId="5840"/>
    <cellStyle name="level1a 3 6 5 2 3" xfId="5841"/>
    <cellStyle name="level1a 3 6 5 2 3 2" xfId="5842"/>
    <cellStyle name="level1a 3 6 5 2 3 2 2" xfId="5843"/>
    <cellStyle name="level1a 3 6 5 2 4" xfId="5844"/>
    <cellStyle name="level1a 3 6 5 3" xfId="5845"/>
    <cellStyle name="level1a 3 6 5 3 2" xfId="5846"/>
    <cellStyle name="level1a 3 6 5 3 2 2" xfId="5847"/>
    <cellStyle name="level1a 3 6 5 3 3" xfId="5848"/>
    <cellStyle name="level1a 3 6 5 3 3 2" xfId="5849"/>
    <cellStyle name="level1a 3 6 5 3 3 2 2" xfId="5850"/>
    <cellStyle name="level1a 3 6 5 3 4" xfId="5851"/>
    <cellStyle name="level1a 3 6 5 4" xfId="5852"/>
    <cellStyle name="level1a 3 6 5 4 2" xfId="5853"/>
    <cellStyle name="level1a 3 6 5 5" xfId="5854"/>
    <cellStyle name="level1a 3 6 5 5 2" xfId="5855"/>
    <cellStyle name="level1a 3 6 5 5 2 2" xfId="5856"/>
    <cellStyle name="level1a 3 6 5 6" xfId="5857"/>
    <cellStyle name="level1a 3 6 5 6 2" xfId="5858"/>
    <cellStyle name="level1a 3 6 6" xfId="5859"/>
    <cellStyle name="level1a 3 6 6 2" xfId="5860"/>
    <cellStyle name="level1a 3 6 6 2 2" xfId="5861"/>
    <cellStyle name="level1a 3 6 6 2 2 2" xfId="5862"/>
    <cellStyle name="level1a 3 6 6 2 3" xfId="5863"/>
    <cellStyle name="level1a 3 6 6 2 3 2" xfId="5864"/>
    <cellStyle name="level1a 3 6 6 2 3 2 2" xfId="5865"/>
    <cellStyle name="level1a 3 6 6 2 4" xfId="5866"/>
    <cellStyle name="level1a 3 6 6 3" xfId="5867"/>
    <cellStyle name="level1a 3 6 6 3 2" xfId="5868"/>
    <cellStyle name="level1a 3 6 6 3 2 2" xfId="5869"/>
    <cellStyle name="level1a 3 6 6 3 3" xfId="5870"/>
    <cellStyle name="level1a 3 6 6 3 3 2" xfId="5871"/>
    <cellStyle name="level1a 3 6 6 3 3 2 2" xfId="5872"/>
    <cellStyle name="level1a 3 6 6 3 4" xfId="5873"/>
    <cellStyle name="level1a 3 6 6 4" xfId="5874"/>
    <cellStyle name="level1a 3 6 6 4 2" xfId="5875"/>
    <cellStyle name="level1a 3 6 6 5" xfId="5876"/>
    <cellStyle name="level1a 3 6 6 5 2" xfId="5877"/>
    <cellStyle name="level1a 3 6 6 5 2 2" xfId="5878"/>
    <cellStyle name="level1a 3 6 6 6" xfId="5879"/>
    <cellStyle name="level1a 3 6 6 6 2" xfId="5880"/>
    <cellStyle name="level1a 3 6 7" xfId="5881"/>
    <cellStyle name="level1a 3 6 7 2" xfId="5882"/>
    <cellStyle name="level1a 3 6 7 2 2" xfId="5883"/>
    <cellStyle name="level1a 3 6 7 3" xfId="5884"/>
    <cellStyle name="level1a 3 6 7 3 2" xfId="5885"/>
    <cellStyle name="level1a 3 6 7 3 2 2" xfId="5886"/>
    <cellStyle name="level1a 3 6 7 4" xfId="5887"/>
    <cellStyle name="level1a 3 6 8" xfId="5888"/>
    <cellStyle name="level1a 3 6 8 2" xfId="5889"/>
    <cellStyle name="level1a 3 6 8 2 2" xfId="5890"/>
    <cellStyle name="level1a 3 6 8 3" xfId="5891"/>
    <cellStyle name="level1a 3 6 8 3 2" xfId="5892"/>
    <cellStyle name="level1a 3 6 8 3 2 2" xfId="5893"/>
    <cellStyle name="level1a 3 6 8 4" xfId="5894"/>
    <cellStyle name="level1a 3 6 9" xfId="5895"/>
    <cellStyle name="level1a 3 6 9 2" xfId="5896"/>
    <cellStyle name="level1a 3 6_STUD aligned by INSTIT" xfId="5897"/>
    <cellStyle name="level1a 3 7" xfId="5898"/>
    <cellStyle name="level1a 3 7 2" xfId="5899"/>
    <cellStyle name="level1a 3 7 2 2" xfId="5900"/>
    <cellStyle name="level1a 3 7 2 2 2" xfId="5901"/>
    <cellStyle name="level1a 3 7 2 3" xfId="5902"/>
    <cellStyle name="level1a 3 7 2 3 2" xfId="5903"/>
    <cellStyle name="level1a 3 7 2 3 2 2" xfId="5904"/>
    <cellStyle name="level1a 3 7 2 4" xfId="5905"/>
    <cellStyle name="level1a 3 7 3" xfId="5906"/>
    <cellStyle name="level1a 3 7 3 2" xfId="5907"/>
    <cellStyle name="level1a 3 7 3 2 2" xfId="5908"/>
    <cellStyle name="level1a 3 7 3 3" xfId="5909"/>
    <cellStyle name="level1a 3 7 3 3 2" xfId="5910"/>
    <cellStyle name="level1a 3 7 3 3 2 2" xfId="5911"/>
    <cellStyle name="level1a 3 7 3 4" xfId="5912"/>
    <cellStyle name="level1a 3 7 3 4 2" xfId="5913"/>
    <cellStyle name="level1a 3 7 4" xfId="5914"/>
    <cellStyle name="level1a 3 7 5" xfId="5915"/>
    <cellStyle name="level1a 3 7 5 2" xfId="5916"/>
    <cellStyle name="level1a 3 7 6" xfId="5917"/>
    <cellStyle name="level1a 3 7 6 2" xfId="5918"/>
    <cellStyle name="level1a 3 8" xfId="5919"/>
    <cellStyle name="level1a 3 8 2" xfId="5920"/>
    <cellStyle name="level1a 3 8 2 2" xfId="5921"/>
    <cellStyle name="level1a 3 8 2 2 2" xfId="5922"/>
    <cellStyle name="level1a 3 8 2 3" xfId="5923"/>
    <cellStyle name="level1a 3 8 2 3 2" xfId="5924"/>
    <cellStyle name="level1a 3 8 2 3 2 2" xfId="5925"/>
    <cellStyle name="level1a 3 8 2 4" xfId="5926"/>
    <cellStyle name="level1a 3 8 3" xfId="5927"/>
    <cellStyle name="level1a 3 8 3 2" xfId="5928"/>
    <cellStyle name="level1a 3 8 3 2 2" xfId="5929"/>
    <cellStyle name="level1a 3 8 3 3" xfId="5930"/>
    <cellStyle name="level1a 3 8 3 3 2" xfId="5931"/>
    <cellStyle name="level1a 3 8 3 3 2 2" xfId="5932"/>
    <cellStyle name="level1a 3 8 3 4" xfId="5933"/>
    <cellStyle name="level1a 3 8 3 4 2" xfId="5934"/>
    <cellStyle name="level1a 3 8 4" xfId="5935"/>
    <cellStyle name="level1a 3 8 5" xfId="5936"/>
    <cellStyle name="level1a 3 8 5 2" xfId="5937"/>
    <cellStyle name="level1a 3 8 6" xfId="5938"/>
    <cellStyle name="level1a 3 8 6 2" xfId="5939"/>
    <cellStyle name="level1a 3 8 6 2 2" xfId="5940"/>
    <cellStyle name="level1a 3 8 7" xfId="5941"/>
    <cellStyle name="level1a 3 8 7 2" xfId="5942"/>
    <cellStyle name="level1a 3 9" xfId="5943"/>
    <cellStyle name="level1a 3 9 2" xfId="5944"/>
    <cellStyle name="level1a 3 9 2 2" xfId="5945"/>
    <cellStyle name="level1a 3 9 2 2 2" xfId="5946"/>
    <cellStyle name="level1a 3 9 2 3" xfId="5947"/>
    <cellStyle name="level1a 3 9 2 3 2" xfId="5948"/>
    <cellStyle name="level1a 3 9 2 3 2 2" xfId="5949"/>
    <cellStyle name="level1a 3 9 2 4" xfId="5950"/>
    <cellStyle name="level1a 3 9 3" xfId="5951"/>
    <cellStyle name="level1a 3 9 3 2" xfId="5952"/>
    <cellStyle name="level1a 3 9 3 2 2" xfId="5953"/>
    <cellStyle name="level1a 3 9 3 3" xfId="5954"/>
    <cellStyle name="level1a 3 9 3 3 2" xfId="5955"/>
    <cellStyle name="level1a 3 9 3 3 2 2" xfId="5956"/>
    <cellStyle name="level1a 3 9 3 4" xfId="5957"/>
    <cellStyle name="level1a 3 9 3 4 2" xfId="5958"/>
    <cellStyle name="level1a 3 9 4" xfId="5959"/>
    <cellStyle name="level1a 3 9 5" xfId="5960"/>
    <cellStyle name="level1a 3 9 5 2" xfId="5961"/>
    <cellStyle name="level1a 3 9 5 2 2" xfId="5962"/>
    <cellStyle name="level1a 3 9 6" xfId="5963"/>
    <cellStyle name="level1a 3 9 6 2" xfId="5964"/>
    <cellStyle name="level1a 3_STUD aligned by INSTIT" xfId="5965"/>
    <cellStyle name="level1a 4" xfId="5966"/>
    <cellStyle name="level1a 4 10" xfId="5967"/>
    <cellStyle name="level1a 4 10 2" xfId="5968"/>
    <cellStyle name="level1a 4 2" xfId="5969"/>
    <cellStyle name="level1a 4 2 2" xfId="5970"/>
    <cellStyle name="level1a 4 2 2 2" xfId="5971"/>
    <cellStyle name="level1a 4 2 2 2 2" xfId="5972"/>
    <cellStyle name="level1a 4 2 2 2 2 2" xfId="5973"/>
    <cellStyle name="level1a 4 2 2 2 3" xfId="5974"/>
    <cellStyle name="level1a 4 2 2 2 3 2" xfId="5975"/>
    <cellStyle name="level1a 4 2 2 2 3 2 2" xfId="5976"/>
    <cellStyle name="level1a 4 2 2 2 4" xfId="5977"/>
    <cellStyle name="level1a 4 2 2 3" xfId="5978"/>
    <cellStyle name="level1a 4 2 2 3 2" xfId="5979"/>
    <cellStyle name="level1a 4 2 2 3 2 2" xfId="5980"/>
    <cellStyle name="level1a 4 2 2 3 3" xfId="5981"/>
    <cellStyle name="level1a 4 2 2 3 3 2" xfId="5982"/>
    <cellStyle name="level1a 4 2 2 3 3 2 2" xfId="5983"/>
    <cellStyle name="level1a 4 2 2 3 4" xfId="5984"/>
    <cellStyle name="level1a 4 2 2 3 4 2" xfId="5985"/>
    <cellStyle name="level1a 4 2 2 4" xfId="5986"/>
    <cellStyle name="level1a 4 2 2 5" xfId="5987"/>
    <cellStyle name="level1a 4 2 2 5 2" xfId="5988"/>
    <cellStyle name="level1a 4 2 2 6" xfId="5989"/>
    <cellStyle name="level1a 4 2 2 6 2" xfId="5990"/>
    <cellStyle name="level1a 4 2 3" xfId="5991"/>
    <cellStyle name="level1a 4 2 3 2" xfId="5992"/>
    <cellStyle name="level1a 4 2 3 2 2" xfId="5993"/>
    <cellStyle name="level1a 4 2 3 2 2 2" xfId="5994"/>
    <cellStyle name="level1a 4 2 3 2 3" xfId="5995"/>
    <cellStyle name="level1a 4 2 3 2 3 2" xfId="5996"/>
    <cellStyle name="level1a 4 2 3 2 3 2 2" xfId="5997"/>
    <cellStyle name="level1a 4 2 3 2 4" xfId="5998"/>
    <cellStyle name="level1a 4 2 3 3" xfId="5999"/>
    <cellStyle name="level1a 4 2 3 3 2" xfId="6000"/>
    <cellStyle name="level1a 4 2 3 3 2 2" xfId="6001"/>
    <cellStyle name="level1a 4 2 3 3 3" xfId="6002"/>
    <cellStyle name="level1a 4 2 3 3 3 2" xfId="6003"/>
    <cellStyle name="level1a 4 2 3 3 3 2 2" xfId="6004"/>
    <cellStyle name="level1a 4 2 3 3 4" xfId="6005"/>
    <cellStyle name="level1a 4 2 3 3 4 2" xfId="6006"/>
    <cellStyle name="level1a 4 2 3 4" xfId="6007"/>
    <cellStyle name="level1a 4 2 3 5" xfId="6008"/>
    <cellStyle name="level1a 4 2 3 5 2" xfId="6009"/>
    <cellStyle name="level1a 4 2 3 5 2 2" xfId="6010"/>
    <cellStyle name="level1a 4 2 3 6" xfId="6011"/>
    <cellStyle name="level1a 4 2 3 6 2" xfId="6012"/>
    <cellStyle name="level1a 4 2 4" xfId="6013"/>
    <cellStyle name="level1a 4 2 4 2" xfId="6014"/>
    <cellStyle name="level1a 4 2 4 2 2" xfId="6015"/>
    <cellStyle name="level1a 4 2 4 2 2 2" xfId="6016"/>
    <cellStyle name="level1a 4 2 4 2 3" xfId="6017"/>
    <cellStyle name="level1a 4 2 4 2 3 2" xfId="6018"/>
    <cellStyle name="level1a 4 2 4 2 3 2 2" xfId="6019"/>
    <cellStyle name="level1a 4 2 4 2 4" xfId="6020"/>
    <cellStyle name="level1a 4 2 4 3" xfId="6021"/>
    <cellStyle name="level1a 4 2 4 3 2" xfId="6022"/>
    <cellStyle name="level1a 4 2 4 3 2 2" xfId="6023"/>
    <cellStyle name="level1a 4 2 4 3 3" xfId="6024"/>
    <cellStyle name="level1a 4 2 4 3 3 2" xfId="6025"/>
    <cellStyle name="level1a 4 2 4 3 3 2 2" xfId="6026"/>
    <cellStyle name="level1a 4 2 4 3 4" xfId="6027"/>
    <cellStyle name="level1a 4 2 4 3 4 2" xfId="6028"/>
    <cellStyle name="level1a 4 2 4 4" xfId="6029"/>
    <cellStyle name="level1a 4 2 4 5" xfId="6030"/>
    <cellStyle name="level1a 4 2 4 5 2" xfId="6031"/>
    <cellStyle name="level1a 4 2 4 6" xfId="6032"/>
    <cellStyle name="level1a 4 2 4 6 2" xfId="6033"/>
    <cellStyle name="level1a 4 2 4 6 2 2" xfId="6034"/>
    <cellStyle name="level1a 4 2 4 7" xfId="6035"/>
    <cellStyle name="level1a 4 2 4 7 2" xfId="6036"/>
    <cellStyle name="level1a 4 2 5" xfId="6037"/>
    <cellStyle name="level1a 4 2 5 2" xfId="6038"/>
    <cellStyle name="level1a 4 2 5 2 2" xfId="6039"/>
    <cellStyle name="level1a 4 2 5 2 2 2" xfId="6040"/>
    <cellStyle name="level1a 4 2 5 2 3" xfId="6041"/>
    <cellStyle name="level1a 4 2 5 2 3 2" xfId="6042"/>
    <cellStyle name="level1a 4 2 5 2 3 2 2" xfId="6043"/>
    <cellStyle name="level1a 4 2 5 2 4" xfId="6044"/>
    <cellStyle name="level1a 4 2 5 3" xfId="6045"/>
    <cellStyle name="level1a 4 2 5 3 2" xfId="6046"/>
    <cellStyle name="level1a 4 2 5 3 2 2" xfId="6047"/>
    <cellStyle name="level1a 4 2 5 3 3" xfId="6048"/>
    <cellStyle name="level1a 4 2 5 3 3 2" xfId="6049"/>
    <cellStyle name="level1a 4 2 5 3 3 2 2" xfId="6050"/>
    <cellStyle name="level1a 4 2 5 3 4" xfId="6051"/>
    <cellStyle name="level1a 4 2 5 4" xfId="6052"/>
    <cellStyle name="level1a 4 2 5 4 2" xfId="6053"/>
    <cellStyle name="level1a 4 2 5 5" xfId="6054"/>
    <cellStyle name="level1a 4 2 5 5 2" xfId="6055"/>
    <cellStyle name="level1a 4 2 5 5 2 2" xfId="6056"/>
    <cellStyle name="level1a 4 2 5 6" xfId="6057"/>
    <cellStyle name="level1a 4 2 5 6 2" xfId="6058"/>
    <cellStyle name="level1a 4 2 6" xfId="6059"/>
    <cellStyle name="level1a 4 2 6 2" xfId="6060"/>
    <cellStyle name="level1a 4 2 6 2 2" xfId="6061"/>
    <cellStyle name="level1a 4 2 6 2 2 2" xfId="6062"/>
    <cellStyle name="level1a 4 2 6 2 3" xfId="6063"/>
    <cellStyle name="level1a 4 2 6 2 3 2" xfId="6064"/>
    <cellStyle name="level1a 4 2 6 2 3 2 2" xfId="6065"/>
    <cellStyle name="level1a 4 2 6 2 4" xfId="6066"/>
    <cellStyle name="level1a 4 2 6 3" xfId="6067"/>
    <cellStyle name="level1a 4 2 6 3 2" xfId="6068"/>
    <cellStyle name="level1a 4 2 6 3 2 2" xfId="6069"/>
    <cellStyle name="level1a 4 2 6 3 3" xfId="6070"/>
    <cellStyle name="level1a 4 2 6 3 3 2" xfId="6071"/>
    <cellStyle name="level1a 4 2 6 3 3 2 2" xfId="6072"/>
    <cellStyle name="level1a 4 2 6 3 4" xfId="6073"/>
    <cellStyle name="level1a 4 2 6 4" xfId="6074"/>
    <cellStyle name="level1a 4 2 6 4 2" xfId="6075"/>
    <cellStyle name="level1a 4 2 6 5" xfId="6076"/>
    <cellStyle name="level1a 4 2 6 5 2" xfId="6077"/>
    <cellStyle name="level1a 4 2 6 5 2 2" xfId="6078"/>
    <cellStyle name="level1a 4 2 6 6" xfId="6079"/>
    <cellStyle name="level1a 4 2 6 6 2" xfId="6080"/>
    <cellStyle name="level1a 4 2 7" xfId="6081"/>
    <cellStyle name="level1a 4 2 7 2" xfId="6082"/>
    <cellStyle name="level1a 4 2 7 2 2" xfId="6083"/>
    <cellStyle name="level1a 4 2 7 3" xfId="6084"/>
    <cellStyle name="level1a 4 2 7 3 2" xfId="6085"/>
    <cellStyle name="level1a 4 2 7 3 2 2" xfId="6086"/>
    <cellStyle name="level1a 4 2 7 4" xfId="6087"/>
    <cellStyle name="level1a 4 2 8" xfId="6088"/>
    <cellStyle name="level1a 4 2 8 2" xfId="6089"/>
    <cellStyle name="level1a 4 2_STUD aligned by INSTIT" xfId="6090"/>
    <cellStyle name="level1a 4 3" xfId="6091"/>
    <cellStyle name="level1a 4 3 2" xfId="6092"/>
    <cellStyle name="level1a 4 3 2 2" xfId="6093"/>
    <cellStyle name="level1a 4 3 2 2 2" xfId="6094"/>
    <cellStyle name="level1a 4 3 2 2 2 2" xfId="6095"/>
    <cellStyle name="level1a 4 3 2 2 3" xfId="6096"/>
    <cellStyle name="level1a 4 3 2 2 3 2" xfId="6097"/>
    <cellStyle name="level1a 4 3 2 2 3 2 2" xfId="6098"/>
    <cellStyle name="level1a 4 3 2 2 4" xfId="6099"/>
    <cellStyle name="level1a 4 3 2 3" xfId="6100"/>
    <cellStyle name="level1a 4 3 2 3 2" xfId="6101"/>
    <cellStyle name="level1a 4 3 2 3 2 2" xfId="6102"/>
    <cellStyle name="level1a 4 3 2 3 3" xfId="6103"/>
    <cellStyle name="level1a 4 3 2 3 3 2" xfId="6104"/>
    <cellStyle name="level1a 4 3 2 3 3 2 2" xfId="6105"/>
    <cellStyle name="level1a 4 3 2 3 4" xfId="6106"/>
    <cellStyle name="level1a 4 3 2 3 4 2" xfId="6107"/>
    <cellStyle name="level1a 4 3 2 4" xfId="6108"/>
    <cellStyle name="level1a 4 3 2 5" xfId="6109"/>
    <cellStyle name="level1a 4 3 2 5 2" xfId="6110"/>
    <cellStyle name="level1a 4 3 2 5 2 2" xfId="6111"/>
    <cellStyle name="level1a 4 3 2 6" xfId="6112"/>
    <cellStyle name="level1a 4 3 2 6 2" xfId="6113"/>
    <cellStyle name="level1a 4 3 3" xfId="6114"/>
    <cellStyle name="level1a 4 3 3 2" xfId="6115"/>
    <cellStyle name="level1a 4 3 3 2 2" xfId="6116"/>
    <cellStyle name="level1a 4 3 3 2 2 2" xfId="6117"/>
    <cellStyle name="level1a 4 3 3 2 3" xfId="6118"/>
    <cellStyle name="level1a 4 3 3 2 3 2" xfId="6119"/>
    <cellStyle name="level1a 4 3 3 2 3 2 2" xfId="6120"/>
    <cellStyle name="level1a 4 3 3 2 4" xfId="6121"/>
    <cellStyle name="level1a 4 3 3 3" xfId="6122"/>
    <cellStyle name="level1a 4 3 3 3 2" xfId="6123"/>
    <cellStyle name="level1a 4 3 3 3 2 2" xfId="6124"/>
    <cellStyle name="level1a 4 3 3 3 3" xfId="6125"/>
    <cellStyle name="level1a 4 3 3 3 3 2" xfId="6126"/>
    <cellStyle name="level1a 4 3 3 3 3 2 2" xfId="6127"/>
    <cellStyle name="level1a 4 3 3 3 4" xfId="6128"/>
    <cellStyle name="level1a 4 3 3 4" xfId="6129"/>
    <cellStyle name="level1a 4 3 3 4 2" xfId="6130"/>
    <cellStyle name="level1a 4 3 3 5" xfId="6131"/>
    <cellStyle name="level1a 4 3 3 5 2" xfId="6132"/>
    <cellStyle name="level1a 4 3 4" xfId="6133"/>
    <cellStyle name="level1a 4 3 4 2" xfId="6134"/>
    <cellStyle name="level1a 4 3 4 2 2" xfId="6135"/>
    <cellStyle name="level1a 4 3 4 2 2 2" xfId="6136"/>
    <cellStyle name="level1a 4 3 4 2 3" xfId="6137"/>
    <cellStyle name="level1a 4 3 4 2 3 2" xfId="6138"/>
    <cellStyle name="level1a 4 3 4 2 3 2 2" xfId="6139"/>
    <cellStyle name="level1a 4 3 4 2 4" xfId="6140"/>
    <cellStyle name="level1a 4 3 4 3" xfId="6141"/>
    <cellStyle name="level1a 4 3 4 3 2" xfId="6142"/>
    <cellStyle name="level1a 4 3 4 3 2 2" xfId="6143"/>
    <cellStyle name="level1a 4 3 4 3 3" xfId="6144"/>
    <cellStyle name="level1a 4 3 4 3 3 2" xfId="6145"/>
    <cellStyle name="level1a 4 3 4 3 3 2 2" xfId="6146"/>
    <cellStyle name="level1a 4 3 4 3 4" xfId="6147"/>
    <cellStyle name="level1a 4 3 4 4" xfId="6148"/>
    <cellStyle name="level1a 4 3 4 4 2" xfId="6149"/>
    <cellStyle name="level1a 4 3 4 5" xfId="6150"/>
    <cellStyle name="level1a 4 3 4 5 2" xfId="6151"/>
    <cellStyle name="level1a 4 3 4 5 2 2" xfId="6152"/>
    <cellStyle name="level1a 4 3 4 6" xfId="6153"/>
    <cellStyle name="level1a 4 3 4 6 2" xfId="6154"/>
    <cellStyle name="level1a 4 3 5" xfId="6155"/>
    <cellStyle name="level1a 4 3 5 2" xfId="6156"/>
    <cellStyle name="level1a 4 3 5 2 2" xfId="6157"/>
    <cellStyle name="level1a 4 3 5 2 2 2" xfId="6158"/>
    <cellStyle name="level1a 4 3 5 2 3" xfId="6159"/>
    <cellStyle name="level1a 4 3 5 2 3 2" xfId="6160"/>
    <cellStyle name="level1a 4 3 5 2 3 2 2" xfId="6161"/>
    <cellStyle name="level1a 4 3 5 2 4" xfId="6162"/>
    <cellStyle name="level1a 4 3 5 3" xfId="6163"/>
    <cellStyle name="level1a 4 3 5 3 2" xfId="6164"/>
    <cellStyle name="level1a 4 3 5 3 2 2" xfId="6165"/>
    <cellStyle name="level1a 4 3 5 3 3" xfId="6166"/>
    <cellStyle name="level1a 4 3 5 3 3 2" xfId="6167"/>
    <cellStyle name="level1a 4 3 5 3 3 2 2" xfId="6168"/>
    <cellStyle name="level1a 4 3 5 3 4" xfId="6169"/>
    <cellStyle name="level1a 4 3 5 4" xfId="6170"/>
    <cellStyle name="level1a 4 3 5 4 2" xfId="6171"/>
    <cellStyle name="level1a 4 3 5 5" xfId="6172"/>
    <cellStyle name="level1a 4 3 5 5 2" xfId="6173"/>
    <cellStyle name="level1a 4 3 5 5 2 2" xfId="6174"/>
    <cellStyle name="level1a 4 3 5 6" xfId="6175"/>
    <cellStyle name="level1a 4 3 5 6 2" xfId="6176"/>
    <cellStyle name="level1a 4 3 6" xfId="6177"/>
    <cellStyle name="level1a 4 3 6 2" xfId="6178"/>
    <cellStyle name="level1a 4 3 6 2 2" xfId="6179"/>
    <cellStyle name="level1a 4 3 6 2 2 2" xfId="6180"/>
    <cellStyle name="level1a 4 3 6 2 3" xfId="6181"/>
    <cellStyle name="level1a 4 3 6 2 3 2" xfId="6182"/>
    <cellStyle name="level1a 4 3 6 2 3 2 2" xfId="6183"/>
    <cellStyle name="level1a 4 3 6 2 4" xfId="6184"/>
    <cellStyle name="level1a 4 3 6 3" xfId="6185"/>
    <cellStyle name="level1a 4 3 6 3 2" xfId="6186"/>
    <cellStyle name="level1a 4 3 6 3 2 2" xfId="6187"/>
    <cellStyle name="level1a 4 3 6 3 3" xfId="6188"/>
    <cellStyle name="level1a 4 3 6 3 3 2" xfId="6189"/>
    <cellStyle name="level1a 4 3 6 3 3 2 2" xfId="6190"/>
    <cellStyle name="level1a 4 3 6 3 4" xfId="6191"/>
    <cellStyle name="level1a 4 3 6 4" xfId="6192"/>
    <cellStyle name="level1a 4 3 6 4 2" xfId="6193"/>
    <cellStyle name="level1a 4 3 6 5" xfId="6194"/>
    <cellStyle name="level1a 4 3 6 5 2" xfId="6195"/>
    <cellStyle name="level1a 4 3 6 5 2 2" xfId="6196"/>
    <cellStyle name="level1a 4 3 6 6" xfId="6197"/>
    <cellStyle name="level1a 4 3 6 6 2" xfId="6198"/>
    <cellStyle name="level1a 4 3 7" xfId="6199"/>
    <cellStyle name="level1a 4 3 7 2" xfId="6200"/>
    <cellStyle name="level1a 4 3 7 2 2" xfId="6201"/>
    <cellStyle name="level1a 4 3 7 3" xfId="6202"/>
    <cellStyle name="level1a 4 3 7 3 2" xfId="6203"/>
    <cellStyle name="level1a 4 3 7 3 2 2" xfId="6204"/>
    <cellStyle name="level1a 4 3 7 4" xfId="6205"/>
    <cellStyle name="level1a 4 3 8" xfId="6206"/>
    <cellStyle name="level1a 4 3 8 2" xfId="6207"/>
    <cellStyle name="level1a 4 3 8 2 2" xfId="6208"/>
    <cellStyle name="level1a 4 3 8 3" xfId="6209"/>
    <cellStyle name="level1a 4 3 8 3 2" xfId="6210"/>
    <cellStyle name="level1a 4 3 8 3 2 2" xfId="6211"/>
    <cellStyle name="level1a 4 3 8 4" xfId="6212"/>
    <cellStyle name="level1a 4 3 9" xfId="6213"/>
    <cellStyle name="level1a 4 3 9 2" xfId="6214"/>
    <cellStyle name="level1a 4 3_STUD aligned by INSTIT" xfId="6215"/>
    <cellStyle name="level1a 4 4" xfId="6216"/>
    <cellStyle name="level1a 4 4 2" xfId="6217"/>
    <cellStyle name="level1a 4 4 2 2" xfId="6218"/>
    <cellStyle name="level1a 4 4 2 2 2" xfId="6219"/>
    <cellStyle name="level1a 4 4 2 3" xfId="6220"/>
    <cellStyle name="level1a 4 4 2 3 2" xfId="6221"/>
    <cellStyle name="level1a 4 4 2 3 2 2" xfId="6222"/>
    <cellStyle name="level1a 4 4 2 4" xfId="6223"/>
    <cellStyle name="level1a 4 4 3" xfId="6224"/>
    <cellStyle name="level1a 4 4 3 2" xfId="6225"/>
    <cellStyle name="level1a 4 4 3 2 2" xfId="6226"/>
    <cellStyle name="level1a 4 4 3 3" xfId="6227"/>
    <cellStyle name="level1a 4 4 3 3 2" xfId="6228"/>
    <cellStyle name="level1a 4 4 3 3 2 2" xfId="6229"/>
    <cellStyle name="level1a 4 4 3 4" xfId="6230"/>
    <cellStyle name="level1a 4 4 3 4 2" xfId="6231"/>
    <cellStyle name="level1a 4 4 4" xfId="6232"/>
    <cellStyle name="level1a 4 4 5" xfId="6233"/>
    <cellStyle name="level1a 4 4 5 2" xfId="6234"/>
    <cellStyle name="level1a 4 4 6" xfId="6235"/>
    <cellStyle name="level1a 4 4 6 2" xfId="6236"/>
    <cellStyle name="level1a 4 5" xfId="6237"/>
    <cellStyle name="level1a 4 5 2" xfId="6238"/>
    <cellStyle name="level1a 4 5 2 2" xfId="6239"/>
    <cellStyle name="level1a 4 5 2 2 2" xfId="6240"/>
    <cellStyle name="level1a 4 5 2 3" xfId="6241"/>
    <cellStyle name="level1a 4 5 2 3 2" xfId="6242"/>
    <cellStyle name="level1a 4 5 2 3 2 2" xfId="6243"/>
    <cellStyle name="level1a 4 5 2 4" xfId="6244"/>
    <cellStyle name="level1a 4 5 3" xfId="6245"/>
    <cellStyle name="level1a 4 5 3 2" xfId="6246"/>
    <cellStyle name="level1a 4 5 3 2 2" xfId="6247"/>
    <cellStyle name="level1a 4 5 3 3" xfId="6248"/>
    <cellStyle name="level1a 4 5 3 3 2" xfId="6249"/>
    <cellStyle name="level1a 4 5 3 3 2 2" xfId="6250"/>
    <cellStyle name="level1a 4 5 3 4" xfId="6251"/>
    <cellStyle name="level1a 4 5 3 4 2" xfId="6252"/>
    <cellStyle name="level1a 4 5 4" xfId="6253"/>
    <cellStyle name="level1a 4 5 5" xfId="6254"/>
    <cellStyle name="level1a 4 5 5 2" xfId="6255"/>
    <cellStyle name="level1a 4 5 6" xfId="6256"/>
    <cellStyle name="level1a 4 5 6 2" xfId="6257"/>
    <cellStyle name="level1a 4 5 6 2 2" xfId="6258"/>
    <cellStyle name="level1a 4 5 7" xfId="6259"/>
    <cellStyle name="level1a 4 5 7 2" xfId="6260"/>
    <cellStyle name="level1a 4 6" xfId="6261"/>
    <cellStyle name="level1a 4 6 2" xfId="6262"/>
    <cellStyle name="level1a 4 6 2 2" xfId="6263"/>
    <cellStyle name="level1a 4 6 2 2 2" xfId="6264"/>
    <cellStyle name="level1a 4 6 2 3" xfId="6265"/>
    <cellStyle name="level1a 4 6 2 3 2" xfId="6266"/>
    <cellStyle name="level1a 4 6 2 3 2 2" xfId="6267"/>
    <cellStyle name="level1a 4 6 2 4" xfId="6268"/>
    <cellStyle name="level1a 4 6 3" xfId="6269"/>
    <cellStyle name="level1a 4 6 3 2" xfId="6270"/>
    <cellStyle name="level1a 4 6 3 2 2" xfId="6271"/>
    <cellStyle name="level1a 4 6 3 3" xfId="6272"/>
    <cellStyle name="level1a 4 6 3 3 2" xfId="6273"/>
    <cellStyle name="level1a 4 6 3 3 2 2" xfId="6274"/>
    <cellStyle name="level1a 4 6 3 4" xfId="6275"/>
    <cellStyle name="level1a 4 6 3 4 2" xfId="6276"/>
    <cellStyle name="level1a 4 6 4" xfId="6277"/>
    <cellStyle name="level1a 4 6 5" xfId="6278"/>
    <cellStyle name="level1a 4 6 5 2" xfId="6279"/>
    <cellStyle name="level1a 4 6 5 2 2" xfId="6280"/>
    <cellStyle name="level1a 4 6 6" xfId="6281"/>
    <cellStyle name="level1a 4 6 6 2" xfId="6282"/>
    <cellStyle name="level1a 4 7" xfId="6283"/>
    <cellStyle name="level1a 4 7 2" xfId="6284"/>
    <cellStyle name="level1a 4 7 2 2" xfId="6285"/>
    <cellStyle name="level1a 4 7 2 2 2" xfId="6286"/>
    <cellStyle name="level1a 4 7 2 3" xfId="6287"/>
    <cellStyle name="level1a 4 7 2 3 2" xfId="6288"/>
    <cellStyle name="level1a 4 7 2 3 2 2" xfId="6289"/>
    <cellStyle name="level1a 4 7 2 4" xfId="6290"/>
    <cellStyle name="level1a 4 7 3" xfId="6291"/>
    <cellStyle name="level1a 4 7 3 2" xfId="6292"/>
    <cellStyle name="level1a 4 7 3 2 2" xfId="6293"/>
    <cellStyle name="level1a 4 7 3 3" xfId="6294"/>
    <cellStyle name="level1a 4 7 3 3 2" xfId="6295"/>
    <cellStyle name="level1a 4 7 3 3 2 2" xfId="6296"/>
    <cellStyle name="level1a 4 7 3 4" xfId="6297"/>
    <cellStyle name="level1a 4 7 3 4 2" xfId="6298"/>
    <cellStyle name="level1a 4 7 4" xfId="6299"/>
    <cellStyle name="level1a 4 7 5" xfId="6300"/>
    <cellStyle name="level1a 4 7 5 2" xfId="6301"/>
    <cellStyle name="level1a 4 7 6" xfId="6302"/>
    <cellStyle name="level1a 4 7 6 2" xfId="6303"/>
    <cellStyle name="level1a 4 7 6 2 2" xfId="6304"/>
    <cellStyle name="level1a 4 7 7" xfId="6305"/>
    <cellStyle name="level1a 4 7 7 2" xfId="6306"/>
    <cellStyle name="level1a 4 8" xfId="6307"/>
    <cellStyle name="level1a 4 8 2" xfId="6308"/>
    <cellStyle name="level1a 4 8 2 2" xfId="6309"/>
    <cellStyle name="level1a 4 8 2 2 2" xfId="6310"/>
    <cellStyle name="level1a 4 8 2 3" xfId="6311"/>
    <cellStyle name="level1a 4 8 2 3 2" xfId="6312"/>
    <cellStyle name="level1a 4 8 2 3 2 2" xfId="6313"/>
    <cellStyle name="level1a 4 8 2 4" xfId="6314"/>
    <cellStyle name="level1a 4 8 3" xfId="6315"/>
    <cellStyle name="level1a 4 8 3 2" xfId="6316"/>
    <cellStyle name="level1a 4 8 3 2 2" xfId="6317"/>
    <cellStyle name="level1a 4 8 3 3" xfId="6318"/>
    <cellStyle name="level1a 4 8 3 3 2" xfId="6319"/>
    <cellStyle name="level1a 4 8 3 3 2 2" xfId="6320"/>
    <cellStyle name="level1a 4 8 3 4" xfId="6321"/>
    <cellStyle name="level1a 4 8 4" xfId="6322"/>
    <cellStyle name="level1a 4 8 4 2" xfId="6323"/>
    <cellStyle name="level1a 4 8 5" xfId="6324"/>
    <cellStyle name="level1a 4 8 5 2" xfId="6325"/>
    <cellStyle name="level1a 4 8 5 2 2" xfId="6326"/>
    <cellStyle name="level1a 4 8 6" xfId="6327"/>
    <cellStyle name="level1a 4 8 6 2" xfId="6328"/>
    <cellStyle name="level1a 4 9" xfId="6329"/>
    <cellStyle name="level1a 4 9 2" xfId="6330"/>
    <cellStyle name="level1a 4 9 2 2" xfId="6331"/>
    <cellStyle name="level1a 4 9 3" xfId="6332"/>
    <cellStyle name="level1a 4 9 3 2" xfId="6333"/>
    <cellStyle name="level1a 4 9 3 2 2" xfId="6334"/>
    <cellStyle name="level1a 4 9 4" xfId="6335"/>
    <cellStyle name="level1a 4_STUD aligned by INSTIT" xfId="6336"/>
    <cellStyle name="level1a 5" xfId="6337"/>
    <cellStyle name="level1a 5 2" xfId="6338"/>
    <cellStyle name="level1a 5 2 2" xfId="6339"/>
    <cellStyle name="level1a 5 2 2 2" xfId="6340"/>
    <cellStyle name="level1a 5 2 2 2 2" xfId="6341"/>
    <cellStyle name="level1a 5 2 2 3" xfId="6342"/>
    <cellStyle name="level1a 5 2 2 3 2" xfId="6343"/>
    <cellStyle name="level1a 5 2 2 3 2 2" xfId="6344"/>
    <cellStyle name="level1a 5 2 2 4" xfId="6345"/>
    <cellStyle name="level1a 5 2 3" xfId="6346"/>
    <cellStyle name="level1a 5 2 3 2" xfId="6347"/>
    <cellStyle name="level1a 5 2 3 2 2" xfId="6348"/>
    <cellStyle name="level1a 5 2 3 3" xfId="6349"/>
    <cellStyle name="level1a 5 2 3 3 2" xfId="6350"/>
    <cellStyle name="level1a 5 2 3 3 2 2" xfId="6351"/>
    <cellStyle name="level1a 5 2 3 4" xfId="6352"/>
    <cellStyle name="level1a 5 2 3 4 2" xfId="6353"/>
    <cellStyle name="level1a 5 2 4" xfId="6354"/>
    <cellStyle name="level1a 5 2 5" xfId="6355"/>
    <cellStyle name="level1a 5 2 5 2" xfId="6356"/>
    <cellStyle name="level1a 5 2 6" xfId="6357"/>
    <cellStyle name="level1a 5 2 6 2" xfId="6358"/>
    <cellStyle name="level1a 5 3" xfId="6359"/>
    <cellStyle name="level1a 5 3 2" xfId="6360"/>
    <cellStyle name="level1a 5 3 2 2" xfId="6361"/>
    <cellStyle name="level1a 5 3 2 2 2" xfId="6362"/>
    <cellStyle name="level1a 5 3 2 3" xfId="6363"/>
    <cellStyle name="level1a 5 3 2 3 2" xfId="6364"/>
    <cellStyle name="level1a 5 3 2 3 2 2" xfId="6365"/>
    <cellStyle name="level1a 5 3 2 4" xfId="6366"/>
    <cellStyle name="level1a 5 3 3" xfId="6367"/>
    <cellStyle name="level1a 5 3 3 2" xfId="6368"/>
    <cellStyle name="level1a 5 3 3 2 2" xfId="6369"/>
    <cellStyle name="level1a 5 3 3 3" xfId="6370"/>
    <cellStyle name="level1a 5 3 3 3 2" xfId="6371"/>
    <cellStyle name="level1a 5 3 3 3 2 2" xfId="6372"/>
    <cellStyle name="level1a 5 3 3 4" xfId="6373"/>
    <cellStyle name="level1a 5 3 3 4 2" xfId="6374"/>
    <cellStyle name="level1a 5 3 4" xfId="6375"/>
    <cellStyle name="level1a 5 3 5" xfId="6376"/>
    <cellStyle name="level1a 5 3 5 2" xfId="6377"/>
    <cellStyle name="level1a 5 3 5 2 2" xfId="6378"/>
    <cellStyle name="level1a 5 3 6" xfId="6379"/>
    <cellStyle name="level1a 5 3 6 2" xfId="6380"/>
    <cellStyle name="level1a 5 4" xfId="6381"/>
    <cellStyle name="level1a 5 4 2" xfId="6382"/>
    <cellStyle name="level1a 5 4 2 2" xfId="6383"/>
    <cellStyle name="level1a 5 4 2 2 2" xfId="6384"/>
    <cellStyle name="level1a 5 4 2 3" xfId="6385"/>
    <cellStyle name="level1a 5 4 2 3 2" xfId="6386"/>
    <cellStyle name="level1a 5 4 2 3 2 2" xfId="6387"/>
    <cellStyle name="level1a 5 4 2 4" xfId="6388"/>
    <cellStyle name="level1a 5 4 3" xfId="6389"/>
    <cellStyle name="level1a 5 4 3 2" xfId="6390"/>
    <cellStyle name="level1a 5 4 3 2 2" xfId="6391"/>
    <cellStyle name="level1a 5 4 3 3" xfId="6392"/>
    <cellStyle name="level1a 5 4 3 3 2" xfId="6393"/>
    <cellStyle name="level1a 5 4 3 3 2 2" xfId="6394"/>
    <cellStyle name="level1a 5 4 3 4" xfId="6395"/>
    <cellStyle name="level1a 5 4 3 4 2" xfId="6396"/>
    <cellStyle name="level1a 5 4 4" xfId="6397"/>
    <cellStyle name="level1a 5 4 5" xfId="6398"/>
    <cellStyle name="level1a 5 4 5 2" xfId="6399"/>
    <cellStyle name="level1a 5 4 6" xfId="6400"/>
    <cellStyle name="level1a 5 4 6 2" xfId="6401"/>
    <cellStyle name="level1a 5 4 6 2 2" xfId="6402"/>
    <cellStyle name="level1a 5 4 7" xfId="6403"/>
    <cellStyle name="level1a 5 4 7 2" xfId="6404"/>
    <cellStyle name="level1a 5 5" xfId="6405"/>
    <cellStyle name="level1a 5 5 2" xfId="6406"/>
    <cellStyle name="level1a 5 5 2 2" xfId="6407"/>
    <cellStyle name="level1a 5 5 2 2 2" xfId="6408"/>
    <cellStyle name="level1a 5 5 2 3" xfId="6409"/>
    <cellStyle name="level1a 5 5 2 3 2" xfId="6410"/>
    <cellStyle name="level1a 5 5 2 3 2 2" xfId="6411"/>
    <cellStyle name="level1a 5 5 2 4" xfId="6412"/>
    <cellStyle name="level1a 5 5 3" xfId="6413"/>
    <cellStyle name="level1a 5 5 3 2" xfId="6414"/>
    <cellStyle name="level1a 5 5 3 2 2" xfId="6415"/>
    <cellStyle name="level1a 5 5 3 3" xfId="6416"/>
    <cellStyle name="level1a 5 5 3 3 2" xfId="6417"/>
    <cellStyle name="level1a 5 5 3 3 2 2" xfId="6418"/>
    <cellStyle name="level1a 5 5 3 4" xfId="6419"/>
    <cellStyle name="level1a 5 5 4" xfId="6420"/>
    <cellStyle name="level1a 5 5 4 2" xfId="6421"/>
    <cellStyle name="level1a 5 5 5" xfId="6422"/>
    <cellStyle name="level1a 5 5 5 2" xfId="6423"/>
    <cellStyle name="level1a 5 5 5 2 2" xfId="6424"/>
    <cellStyle name="level1a 5 5 6" xfId="6425"/>
    <cellStyle name="level1a 5 5 6 2" xfId="6426"/>
    <cellStyle name="level1a 5 6" xfId="6427"/>
    <cellStyle name="level1a 5 6 2" xfId="6428"/>
    <cellStyle name="level1a 5 6 2 2" xfId="6429"/>
    <cellStyle name="level1a 5 6 2 2 2" xfId="6430"/>
    <cellStyle name="level1a 5 6 2 3" xfId="6431"/>
    <cellStyle name="level1a 5 6 2 3 2" xfId="6432"/>
    <cellStyle name="level1a 5 6 2 3 2 2" xfId="6433"/>
    <cellStyle name="level1a 5 6 2 4" xfId="6434"/>
    <cellStyle name="level1a 5 6 3" xfId="6435"/>
    <cellStyle name="level1a 5 6 3 2" xfId="6436"/>
    <cellStyle name="level1a 5 6 3 2 2" xfId="6437"/>
    <cellStyle name="level1a 5 6 3 3" xfId="6438"/>
    <cellStyle name="level1a 5 6 3 3 2" xfId="6439"/>
    <cellStyle name="level1a 5 6 3 3 2 2" xfId="6440"/>
    <cellStyle name="level1a 5 6 3 4" xfId="6441"/>
    <cellStyle name="level1a 5 6 4" xfId="6442"/>
    <cellStyle name="level1a 5 6 4 2" xfId="6443"/>
    <cellStyle name="level1a 5 6 5" xfId="6444"/>
    <cellStyle name="level1a 5 6 5 2" xfId="6445"/>
    <cellStyle name="level1a 5 6 5 2 2" xfId="6446"/>
    <cellStyle name="level1a 5 6 6" xfId="6447"/>
    <cellStyle name="level1a 5 6 6 2" xfId="6448"/>
    <cellStyle name="level1a 5 7" xfId="6449"/>
    <cellStyle name="level1a 5 7 2" xfId="6450"/>
    <cellStyle name="level1a 5 7 2 2" xfId="6451"/>
    <cellStyle name="level1a 5 7 3" xfId="6452"/>
    <cellStyle name="level1a 5 7 3 2" xfId="6453"/>
    <cellStyle name="level1a 5 7 3 2 2" xfId="6454"/>
    <cellStyle name="level1a 5 7 4" xfId="6455"/>
    <cellStyle name="level1a 5 8" xfId="6456"/>
    <cellStyle name="level1a 5 8 2" xfId="6457"/>
    <cellStyle name="level1a 5_STUD aligned by INSTIT" xfId="6458"/>
    <cellStyle name="level1a 6" xfId="6459"/>
    <cellStyle name="level1a 6 2" xfId="6460"/>
    <cellStyle name="level1a 6 2 2" xfId="6461"/>
    <cellStyle name="level1a 6 2 2 2" xfId="6462"/>
    <cellStyle name="level1a 6 2 2 2 2" xfId="6463"/>
    <cellStyle name="level1a 6 2 2 3" xfId="6464"/>
    <cellStyle name="level1a 6 2 2 3 2" xfId="6465"/>
    <cellStyle name="level1a 6 2 2 3 2 2" xfId="6466"/>
    <cellStyle name="level1a 6 2 2 4" xfId="6467"/>
    <cellStyle name="level1a 6 2 3" xfId="6468"/>
    <cellStyle name="level1a 6 2 3 2" xfId="6469"/>
    <cellStyle name="level1a 6 2 3 2 2" xfId="6470"/>
    <cellStyle name="level1a 6 2 3 3" xfId="6471"/>
    <cellStyle name="level1a 6 2 3 3 2" xfId="6472"/>
    <cellStyle name="level1a 6 2 3 3 2 2" xfId="6473"/>
    <cellStyle name="level1a 6 2 3 4" xfId="6474"/>
    <cellStyle name="level1a 6 2 3 4 2" xfId="6475"/>
    <cellStyle name="level1a 6 2 4" xfId="6476"/>
    <cellStyle name="level1a 6 2 5" xfId="6477"/>
    <cellStyle name="level1a 6 2 5 2" xfId="6478"/>
    <cellStyle name="level1a 6 2 6" xfId="6479"/>
    <cellStyle name="level1a 6 2 6 2" xfId="6480"/>
    <cellStyle name="level1a 6 2 6 2 2" xfId="6481"/>
    <cellStyle name="level1a 6 2 7" xfId="6482"/>
    <cellStyle name="level1a 6 2 7 2" xfId="6483"/>
    <cellStyle name="level1a 6 3" xfId="6484"/>
    <cellStyle name="level1a 6 3 2" xfId="6485"/>
    <cellStyle name="level1a 6 3 2 2" xfId="6486"/>
    <cellStyle name="level1a 6 3 2 2 2" xfId="6487"/>
    <cellStyle name="level1a 6 3 2 3" xfId="6488"/>
    <cellStyle name="level1a 6 3 2 3 2" xfId="6489"/>
    <cellStyle name="level1a 6 3 2 3 2 2" xfId="6490"/>
    <cellStyle name="level1a 6 3 2 4" xfId="6491"/>
    <cellStyle name="level1a 6 3 3" xfId="6492"/>
    <cellStyle name="level1a 6 3 3 2" xfId="6493"/>
    <cellStyle name="level1a 6 3 3 2 2" xfId="6494"/>
    <cellStyle name="level1a 6 3 3 3" xfId="6495"/>
    <cellStyle name="level1a 6 3 3 3 2" xfId="6496"/>
    <cellStyle name="level1a 6 3 3 3 2 2" xfId="6497"/>
    <cellStyle name="level1a 6 3 3 4" xfId="6498"/>
    <cellStyle name="level1a 6 3 3 4 2" xfId="6499"/>
    <cellStyle name="level1a 6 3 4" xfId="6500"/>
    <cellStyle name="level1a 6 3 5" xfId="6501"/>
    <cellStyle name="level1a 6 3 5 2" xfId="6502"/>
    <cellStyle name="level1a 6 4" xfId="6503"/>
    <cellStyle name="level1a 6 4 2" xfId="6504"/>
    <cellStyle name="level1a 6 4 2 2" xfId="6505"/>
    <cellStyle name="level1a 6 4 2 2 2" xfId="6506"/>
    <cellStyle name="level1a 6 4 2 3" xfId="6507"/>
    <cellStyle name="level1a 6 4 2 3 2" xfId="6508"/>
    <cellStyle name="level1a 6 4 2 3 2 2" xfId="6509"/>
    <cellStyle name="level1a 6 4 2 4" xfId="6510"/>
    <cellStyle name="level1a 6 4 3" xfId="6511"/>
    <cellStyle name="level1a 6 4 3 2" xfId="6512"/>
    <cellStyle name="level1a 6 4 3 2 2" xfId="6513"/>
    <cellStyle name="level1a 6 4 3 3" xfId="6514"/>
    <cellStyle name="level1a 6 4 3 3 2" xfId="6515"/>
    <cellStyle name="level1a 6 4 3 3 2 2" xfId="6516"/>
    <cellStyle name="level1a 6 4 3 4" xfId="6517"/>
    <cellStyle name="level1a 6 4 4" xfId="6518"/>
    <cellStyle name="level1a 6 4 4 2" xfId="6519"/>
    <cellStyle name="level1a 6 4 5" xfId="6520"/>
    <cellStyle name="level1a 6 4 5 2" xfId="6521"/>
    <cellStyle name="level1a 6 4 5 2 2" xfId="6522"/>
    <cellStyle name="level1a 6 4 6" xfId="6523"/>
    <cellStyle name="level1a 6 4 6 2" xfId="6524"/>
    <cellStyle name="level1a 6 5" xfId="6525"/>
    <cellStyle name="level1a 6 5 2" xfId="6526"/>
    <cellStyle name="level1a 6 5 2 2" xfId="6527"/>
    <cellStyle name="level1a 6 5 2 2 2" xfId="6528"/>
    <cellStyle name="level1a 6 5 2 3" xfId="6529"/>
    <cellStyle name="level1a 6 5 2 3 2" xfId="6530"/>
    <cellStyle name="level1a 6 5 2 3 2 2" xfId="6531"/>
    <cellStyle name="level1a 6 5 2 4" xfId="6532"/>
    <cellStyle name="level1a 6 5 3" xfId="6533"/>
    <cellStyle name="level1a 6 5 3 2" xfId="6534"/>
    <cellStyle name="level1a 6 5 3 2 2" xfId="6535"/>
    <cellStyle name="level1a 6 5 3 3" xfId="6536"/>
    <cellStyle name="level1a 6 5 3 3 2" xfId="6537"/>
    <cellStyle name="level1a 6 5 3 3 2 2" xfId="6538"/>
    <cellStyle name="level1a 6 5 3 4" xfId="6539"/>
    <cellStyle name="level1a 6 5 4" xfId="6540"/>
    <cellStyle name="level1a 6 5 4 2" xfId="6541"/>
    <cellStyle name="level1a 6 5 5" xfId="6542"/>
    <cellStyle name="level1a 6 5 5 2" xfId="6543"/>
    <cellStyle name="level1a 6 5 5 2 2" xfId="6544"/>
    <cellStyle name="level1a 6 5 6" xfId="6545"/>
    <cellStyle name="level1a 6 5 6 2" xfId="6546"/>
    <cellStyle name="level1a 6 6" xfId="6547"/>
    <cellStyle name="level1a 6 6 2" xfId="6548"/>
    <cellStyle name="level1a 6 6 2 2" xfId="6549"/>
    <cellStyle name="level1a 6 6 2 2 2" xfId="6550"/>
    <cellStyle name="level1a 6 6 2 3" xfId="6551"/>
    <cellStyle name="level1a 6 6 2 3 2" xfId="6552"/>
    <cellStyle name="level1a 6 6 2 3 2 2" xfId="6553"/>
    <cellStyle name="level1a 6 6 2 4" xfId="6554"/>
    <cellStyle name="level1a 6 6 3" xfId="6555"/>
    <cellStyle name="level1a 6 6 3 2" xfId="6556"/>
    <cellStyle name="level1a 6 6 3 2 2" xfId="6557"/>
    <cellStyle name="level1a 6 6 3 3" xfId="6558"/>
    <cellStyle name="level1a 6 6 3 3 2" xfId="6559"/>
    <cellStyle name="level1a 6 6 3 3 2 2" xfId="6560"/>
    <cellStyle name="level1a 6 6 3 4" xfId="6561"/>
    <cellStyle name="level1a 6 6 4" xfId="6562"/>
    <cellStyle name="level1a 6 6 4 2" xfId="6563"/>
    <cellStyle name="level1a 6 6 5" xfId="6564"/>
    <cellStyle name="level1a 6 6 5 2" xfId="6565"/>
    <cellStyle name="level1a 6 6 5 2 2" xfId="6566"/>
    <cellStyle name="level1a 6 6 6" xfId="6567"/>
    <cellStyle name="level1a 6 6 6 2" xfId="6568"/>
    <cellStyle name="level1a 6 7" xfId="6569"/>
    <cellStyle name="level1a 6 7 2" xfId="6570"/>
    <cellStyle name="level1a 6 7 2 2" xfId="6571"/>
    <cellStyle name="level1a 6 7 3" xfId="6572"/>
    <cellStyle name="level1a 6 7 3 2" xfId="6573"/>
    <cellStyle name="level1a 6 7 3 2 2" xfId="6574"/>
    <cellStyle name="level1a 6 7 4" xfId="6575"/>
    <cellStyle name="level1a 6 8" xfId="6576"/>
    <cellStyle name="level1a 6 8 2" xfId="6577"/>
    <cellStyle name="level1a 6 8 2 2" xfId="6578"/>
    <cellStyle name="level1a 6 8 3" xfId="6579"/>
    <cellStyle name="level1a 6 8 3 2" xfId="6580"/>
    <cellStyle name="level1a 6 8 3 2 2" xfId="6581"/>
    <cellStyle name="level1a 6 8 4" xfId="6582"/>
    <cellStyle name="level1a 6 9" xfId="6583"/>
    <cellStyle name="level1a 6 9 2" xfId="6584"/>
    <cellStyle name="level1a 6_STUD aligned by INSTIT" xfId="6585"/>
    <cellStyle name="level1a 7" xfId="6586"/>
    <cellStyle name="level1a 7 2" xfId="6587"/>
    <cellStyle name="level1a 7 2 2" xfId="6588"/>
    <cellStyle name="level1a 7 2 2 2" xfId="6589"/>
    <cellStyle name="level1a 7 2 3" xfId="6590"/>
    <cellStyle name="level1a 7 2 3 2" xfId="6591"/>
    <cellStyle name="level1a 7 2 3 2 2" xfId="6592"/>
    <cellStyle name="level1a 7 2 4" xfId="6593"/>
    <cellStyle name="level1a 7 3" xfId="6594"/>
    <cellStyle name="level1a 7 3 2" xfId="6595"/>
    <cellStyle name="level1a 7 3 2 2" xfId="6596"/>
    <cellStyle name="level1a 7 3 3" xfId="6597"/>
    <cellStyle name="level1a 7 3 3 2" xfId="6598"/>
    <cellStyle name="level1a 7 3 3 2 2" xfId="6599"/>
    <cellStyle name="level1a 7 3 4" xfId="6600"/>
    <cellStyle name="level1a 7 3 4 2" xfId="6601"/>
    <cellStyle name="level1a 7 4" xfId="6602"/>
    <cellStyle name="level1a 7 5" xfId="6603"/>
    <cellStyle name="level1a 7 5 2" xfId="6604"/>
    <cellStyle name="level1a 7 6" xfId="6605"/>
    <cellStyle name="level1a 7 6 2" xfId="6606"/>
    <cellStyle name="level1a 8" xfId="6607"/>
    <cellStyle name="level1a 8 2" xfId="6608"/>
    <cellStyle name="level1a 8 2 2" xfId="6609"/>
    <cellStyle name="level1a 8 2 2 2" xfId="6610"/>
    <cellStyle name="level1a 8 2 3" xfId="6611"/>
    <cellStyle name="level1a 8 2 3 2" xfId="6612"/>
    <cellStyle name="level1a 8 2 3 2 2" xfId="6613"/>
    <cellStyle name="level1a 8 2 4" xfId="6614"/>
    <cellStyle name="level1a 8 3" xfId="6615"/>
    <cellStyle name="level1a 8 3 2" xfId="6616"/>
    <cellStyle name="level1a 8 3 2 2" xfId="6617"/>
    <cellStyle name="level1a 8 3 3" xfId="6618"/>
    <cellStyle name="level1a 8 3 3 2" xfId="6619"/>
    <cellStyle name="level1a 8 3 3 2 2" xfId="6620"/>
    <cellStyle name="level1a 8 3 4" xfId="6621"/>
    <cellStyle name="level1a 8 3 4 2" xfId="6622"/>
    <cellStyle name="level1a 8 4" xfId="6623"/>
    <cellStyle name="level1a 8 5" xfId="6624"/>
    <cellStyle name="level1a 8 5 2" xfId="6625"/>
    <cellStyle name="level1a 8 6" xfId="6626"/>
    <cellStyle name="level1a 8 6 2" xfId="6627"/>
    <cellStyle name="level1a 8 6 2 2" xfId="6628"/>
    <cellStyle name="level1a 8 7" xfId="6629"/>
    <cellStyle name="level1a 8 7 2" xfId="6630"/>
    <cellStyle name="level1a 9" xfId="6631"/>
    <cellStyle name="level1a 9 2" xfId="6632"/>
    <cellStyle name="level1a 9 2 2" xfId="6633"/>
    <cellStyle name="level1a 9 2 2 2" xfId="6634"/>
    <cellStyle name="level1a 9 2 3" xfId="6635"/>
    <cellStyle name="level1a 9 2 3 2" xfId="6636"/>
    <cellStyle name="level1a 9 2 3 2 2" xfId="6637"/>
    <cellStyle name="level1a 9 2 4" xfId="6638"/>
    <cellStyle name="level1a 9 3" xfId="6639"/>
    <cellStyle name="level1a 9 3 2" xfId="6640"/>
    <cellStyle name="level1a 9 3 2 2" xfId="6641"/>
    <cellStyle name="level1a 9 3 3" xfId="6642"/>
    <cellStyle name="level1a 9 3 3 2" xfId="6643"/>
    <cellStyle name="level1a 9 3 3 2 2" xfId="6644"/>
    <cellStyle name="level1a 9 3 4" xfId="6645"/>
    <cellStyle name="level1a 9 3 4 2" xfId="6646"/>
    <cellStyle name="level1a 9 4" xfId="6647"/>
    <cellStyle name="level1a 9 5" xfId="6648"/>
    <cellStyle name="level1a 9 5 2" xfId="6649"/>
    <cellStyle name="level1a 9 5 2 2" xfId="6650"/>
    <cellStyle name="level1a 9 6" xfId="6651"/>
    <cellStyle name="level1a 9 6 2" xfId="6652"/>
    <cellStyle name="level1a_STUD aligned by INSTIT" xfId="6653"/>
    <cellStyle name="level2" xfId="35"/>
    <cellStyle name="level2 2" xfId="56"/>
    <cellStyle name="level2a" xfId="36"/>
    <cellStyle name="level2a 10" xfId="6654"/>
    <cellStyle name="level2a 2" xfId="57"/>
    <cellStyle name="level2a 2 10" xfId="6655"/>
    <cellStyle name="level2a 2 2" xfId="6656"/>
    <cellStyle name="level2a 2 2 2" xfId="6657"/>
    <cellStyle name="level2a 2 2 2 2" xfId="6658"/>
    <cellStyle name="level2a 2 2 2 2 2" xfId="6659"/>
    <cellStyle name="level2a 2 2 2 2 2 2" xfId="6660"/>
    <cellStyle name="level2a 2 2 2 2 3" xfId="6661"/>
    <cellStyle name="level2a 2 2 2 2 3 2" xfId="6662"/>
    <cellStyle name="level2a 2 2 2 3" xfId="6663"/>
    <cellStyle name="level2a 2 2 2 3 2" xfId="6664"/>
    <cellStyle name="level2a 2 2 2_STUD aligned by INSTIT" xfId="6665"/>
    <cellStyle name="level2a 2 2 3" xfId="6666"/>
    <cellStyle name="level2a 2 2 3 2" xfId="6667"/>
    <cellStyle name="level2a 2 2 3 2 2" xfId="6668"/>
    <cellStyle name="level2a 2 2 3 2 2 2" xfId="6669"/>
    <cellStyle name="level2a 2 2 3 2 3" xfId="6670"/>
    <cellStyle name="level2a 2 2 3 2 3 2" xfId="6671"/>
    <cellStyle name="level2a 2 2 3 2 4" xfId="6672"/>
    <cellStyle name="level2a 2 2 3 3" xfId="6673"/>
    <cellStyle name="level2a 2 2 3 3 2" xfId="6674"/>
    <cellStyle name="level2a 2 2 3 3 2 2" xfId="6675"/>
    <cellStyle name="level2a 2 2 3 3 3" xfId="6676"/>
    <cellStyle name="level2a 2 2 3 3 3 2" xfId="6677"/>
    <cellStyle name="level2a 2 2 3 3 4" xfId="6678"/>
    <cellStyle name="level2a 2 2 3 3 4 2" xfId="6679"/>
    <cellStyle name="level2a 2 2 3 3 5" xfId="6680"/>
    <cellStyle name="level2a 2 2 3 4" xfId="6681"/>
    <cellStyle name="level2a 2 2 3 4 2" xfId="6682"/>
    <cellStyle name="level2a 2 2 4" xfId="6683"/>
    <cellStyle name="level2a 2 2 4 2" xfId="6684"/>
    <cellStyle name="level2a 2 2 4 2 2" xfId="6685"/>
    <cellStyle name="level2a 2 2 4 3" xfId="6686"/>
    <cellStyle name="level2a 2 2 4 3 2" xfId="6687"/>
    <cellStyle name="level2a 2 2 4 4" xfId="6688"/>
    <cellStyle name="level2a 2 2 5" xfId="6689"/>
    <cellStyle name="level2a 2 2 5 2" xfId="6690"/>
    <cellStyle name="level2a 2 2 5 2 2" xfId="6691"/>
    <cellStyle name="level2a 2 2 5 3" xfId="6692"/>
    <cellStyle name="level2a 2 2 6" xfId="6693"/>
    <cellStyle name="level2a 2 2 6 2" xfId="6694"/>
    <cellStyle name="level2a 2 2_STUD aligned by INSTIT" xfId="6695"/>
    <cellStyle name="level2a 2 3" xfId="6696"/>
    <cellStyle name="level2a 2 3 2" xfId="6697"/>
    <cellStyle name="level2a 2 3 2 2" xfId="6698"/>
    <cellStyle name="level2a 2 3 2 2 2" xfId="6699"/>
    <cellStyle name="level2a 2 3 2 2 2 2" xfId="6700"/>
    <cellStyle name="level2a 2 3 2 2 3" xfId="6701"/>
    <cellStyle name="level2a 2 3 2 2 3 2" xfId="6702"/>
    <cellStyle name="level2a 2 3 2 3" xfId="6703"/>
    <cellStyle name="level2a 2 3 2 3 2" xfId="6704"/>
    <cellStyle name="level2a 2 3 2_STUD aligned by INSTIT" xfId="6705"/>
    <cellStyle name="level2a 2 3 3" xfId="6706"/>
    <cellStyle name="level2a 2 3 3 2" xfId="6707"/>
    <cellStyle name="level2a 2 3 3 2 2" xfId="6708"/>
    <cellStyle name="level2a 2 3 3 2 2 2" xfId="6709"/>
    <cellStyle name="level2a 2 3 3 2 3" xfId="6710"/>
    <cellStyle name="level2a 2 3 3 2 3 2" xfId="6711"/>
    <cellStyle name="level2a 2 3 3 2 4" xfId="6712"/>
    <cellStyle name="level2a 2 3 3 3" xfId="6713"/>
    <cellStyle name="level2a 2 3 3 3 2" xfId="6714"/>
    <cellStyle name="level2a 2 3 3 3 2 2" xfId="6715"/>
    <cellStyle name="level2a 2 3 3 3 3" xfId="6716"/>
    <cellStyle name="level2a 2 3 3 3 3 2" xfId="6717"/>
    <cellStyle name="level2a 2 3 3 3 4" xfId="6718"/>
    <cellStyle name="level2a 2 3 3 3 4 2" xfId="6719"/>
    <cellStyle name="level2a 2 3 3 3 5" xfId="6720"/>
    <cellStyle name="level2a 2 3 3 4" xfId="6721"/>
    <cellStyle name="level2a 2 3 3 4 2" xfId="6722"/>
    <cellStyle name="level2a 2 3 4" xfId="6723"/>
    <cellStyle name="level2a 2 3 4 2" xfId="6724"/>
    <cellStyle name="level2a 2 3 4 2 2" xfId="6725"/>
    <cellStyle name="level2a 2 3 4 3" xfId="6726"/>
    <cellStyle name="level2a 2 3 4 3 2" xfId="6727"/>
    <cellStyle name="level2a 2 3 4 4" xfId="6728"/>
    <cellStyle name="level2a 2 3 5" xfId="6729"/>
    <cellStyle name="level2a 2 3 5 2" xfId="6730"/>
    <cellStyle name="level2a 2 3 5 2 2" xfId="6731"/>
    <cellStyle name="level2a 2 3 5 3" xfId="6732"/>
    <cellStyle name="level2a 2 3 6" xfId="6733"/>
    <cellStyle name="level2a 2 3 6 2" xfId="6734"/>
    <cellStyle name="level2a 2 3_STUD aligned by INSTIT" xfId="6735"/>
    <cellStyle name="level2a 2 4" xfId="6736"/>
    <cellStyle name="level2a 2 4 2" xfId="6737"/>
    <cellStyle name="level2a 2 4 2 2" xfId="6738"/>
    <cellStyle name="level2a 2 4 3" xfId="6739"/>
    <cellStyle name="level2a 2 5" xfId="6740"/>
    <cellStyle name="level2a 2 5 2" xfId="6741"/>
    <cellStyle name="level2a 2 6" xfId="6742"/>
    <cellStyle name="level2a 2 7" xfId="6743"/>
    <cellStyle name="level2a 2 8" xfId="6744"/>
    <cellStyle name="level2a 2 9" xfId="6745"/>
    <cellStyle name="level2a 2_STUD aligned by INSTIT" xfId="6746"/>
    <cellStyle name="level2a 3" xfId="6747"/>
    <cellStyle name="level2a 3 2" xfId="6748"/>
    <cellStyle name="level2a 3 2 2" xfId="6749"/>
    <cellStyle name="level2a 3 2 2 2" xfId="6750"/>
    <cellStyle name="level2a 3 2 2 2 2" xfId="6751"/>
    <cellStyle name="level2a 3 2 2 3" xfId="6752"/>
    <cellStyle name="level2a 3 2 2 3 2" xfId="6753"/>
    <cellStyle name="level2a 3 2 3" xfId="6754"/>
    <cellStyle name="level2a 3 2 3 2" xfId="6755"/>
    <cellStyle name="level2a 3 2_STUD aligned by INSTIT" xfId="6756"/>
    <cellStyle name="level2a 3 3" xfId="6757"/>
    <cellStyle name="level2a 3 3 2" xfId="6758"/>
    <cellStyle name="level2a 3 3 2 2" xfId="6759"/>
    <cellStyle name="level2a 3 3 2 2 2" xfId="6760"/>
    <cellStyle name="level2a 3 3 2 3" xfId="6761"/>
    <cellStyle name="level2a 3 3 2 3 2" xfId="6762"/>
    <cellStyle name="level2a 3 3 2 4" xfId="6763"/>
    <cellStyle name="level2a 3 3 3" xfId="6764"/>
    <cellStyle name="level2a 3 3 3 2" xfId="6765"/>
    <cellStyle name="level2a 3 3 3 2 2" xfId="6766"/>
    <cellStyle name="level2a 3 3 3 3" xfId="6767"/>
    <cellStyle name="level2a 3 3 3 3 2" xfId="6768"/>
    <cellStyle name="level2a 3 3 3 4" xfId="6769"/>
    <cellStyle name="level2a 3 3 3 4 2" xfId="6770"/>
    <cellStyle name="level2a 3 3 3 5" xfId="6771"/>
    <cellStyle name="level2a 3 3 4" xfId="6772"/>
    <cellStyle name="level2a 3 3 4 2" xfId="6773"/>
    <cellStyle name="level2a 3 4" xfId="6774"/>
    <cellStyle name="level2a 3 4 2" xfId="6775"/>
    <cellStyle name="level2a 3 4 2 2" xfId="6776"/>
    <cellStyle name="level2a 3 4 3" xfId="6777"/>
    <cellStyle name="level2a 3 4 3 2" xfId="6778"/>
    <cellStyle name="level2a 3 4 4" xfId="6779"/>
    <cellStyle name="level2a 3 5" xfId="6780"/>
    <cellStyle name="level2a 3 5 2" xfId="6781"/>
    <cellStyle name="level2a 3 5 2 2" xfId="6782"/>
    <cellStyle name="level2a 3 5 3" xfId="6783"/>
    <cellStyle name="level2a 3 6" xfId="6784"/>
    <cellStyle name="level2a 3 6 2" xfId="6785"/>
    <cellStyle name="level2a 3_STUD aligned by INSTIT" xfId="6786"/>
    <cellStyle name="level2a 4" xfId="6787"/>
    <cellStyle name="level2a 4 2" xfId="6788"/>
    <cellStyle name="level2a 4 2 2" xfId="6789"/>
    <cellStyle name="level2a 4 2 2 2" xfId="6790"/>
    <cellStyle name="level2a 4 2 2 2 2" xfId="6791"/>
    <cellStyle name="level2a 4 2 2 3" xfId="6792"/>
    <cellStyle name="level2a 4 2 2 3 2" xfId="6793"/>
    <cellStyle name="level2a 4 2 3" xfId="6794"/>
    <cellStyle name="level2a 4 2 3 2" xfId="6795"/>
    <cellStyle name="level2a 4 2_STUD aligned by INSTIT" xfId="6796"/>
    <cellStyle name="level2a 4 3" xfId="6797"/>
    <cellStyle name="level2a 4 3 2" xfId="6798"/>
    <cellStyle name="level2a 4 3 2 2" xfId="6799"/>
    <cellStyle name="level2a 4 3 2 2 2" xfId="6800"/>
    <cellStyle name="level2a 4 3 2 3" xfId="6801"/>
    <cellStyle name="level2a 4 3 2 3 2" xfId="6802"/>
    <cellStyle name="level2a 4 3 2 4" xfId="6803"/>
    <cellStyle name="level2a 4 3 3" xfId="6804"/>
    <cellStyle name="level2a 4 3 3 2" xfId="6805"/>
    <cellStyle name="level2a 4 3 3 2 2" xfId="6806"/>
    <cellStyle name="level2a 4 3 3 3" xfId="6807"/>
    <cellStyle name="level2a 4 3 3 3 2" xfId="6808"/>
    <cellStyle name="level2a 4 3 3 4" xfId="6809"/>
    <cellStyle name="level2a 4 3 3 4 2" xfId="6810"/>
    <cellStyle name="level2a 4 3 3 5" xfId="6811"/>
    <cellStyle name="level2a 4 3 4" xfId="6812"/>
    <cellStyle name="level2a 4 3 4 2" xfId="6813"/>
    <cellStyle name="level2a 4 4" xfId="6814"/>
    <cellStyle name="level2a 4 4 2" xfId="6815"/>
    <cellStyle name="level2a 4 4 2 2" xfId="6816"/>
    <cellStyle name="level2a 4 4 3" xfId="6817"/>
    <cellStyle name="level2a 4 4 3 2" xfId="6818"/>
    <cellStyle name="level2a 4 4 4" xfId="6819"/>
    <cellStyle name="level2a 4 5" xfId="6820"/>
    <cellStyle name="level2a 4 5 2" xfId="6821"/>
    <cellStyle name="level2a 4 5 2 2" xfId="6822"/>
    <cellStyle name="level2a 4 5 3" xfId="6823"/>
    <cellStyle name="level2a 4 6" xfId="6824"/>
    <cellStyle name="level2a 4 6 2" xfId="6825"/>
    <cellStyle name="level2a 4_STUD aligned by INSTIT" xfId="6826"/>
    <cellStyle name="level2a 5" xfId="6827"/>
    <cellStyle name="level2a 5 2" xfId="6828"/>
    <cellStyle name="level2a 5 2 2" xfId="6829"/>
    <cellStyle name="level2a 5 3" xfId="6830"/>
    <cellStyle name="level2a 6" xfId="6831"/>
    <cellStyle name="level2a 6 2" xfId="6832"/>
    <cellStyle name="level2a 7" xfId="6833"/>
    <cellStyle name="level2a 8" xfId="6834"/>
    <cellStyle name="level2a 9" xfId="6835"/>
    <cellStyle name="level2a_STUD aligned by INSTIT" xfId="6836"/>
    <cellStyle name="level3" xfId="9"/>
    <cellStyle name="level3 2" xfId="37"/>
    <cellStyle name="level3 2 2" xfId="62"/>
    <cellStyle name="level3 2 2 2" xfId="6837"/>
    <cellStyle name="level3 2 2 2 2" xfId="6838"/>
    <cellStyle name="level3 2 2 2 2 2" xfId="6839"/>
    <cellStyle name="level3 2 2 2 2 2 2" xfId="6840"/>
    <cellStyle name="level3 2 2 2 2 2 2 2" xfId="6841"/>
    <cellStyle name="level3 2 2 2 2 2 3" xfId="6842"/>
    <cellStyle name="level3 2 2 2 2 3" xfId="6843"/>
    <cellStyle name="level3 2 2 2 2 3 2" xfId="6844"/>
    <cellStyle name="level3 2 2 2 2 3 2 2" xfId="6845"/>
    <cellStyle name="level3 2 2 2 2 3 3" xfId="6846"/>
    <cellStyle name="level3 2 2 2 2 4" xfId="6847"/>
    <cellStyle name="level3 2 2 2 2 4 2" xfId="6848"/>
    <cellStyle name="level3 2 2 2 2 5" xfId="6849"/>
    <cellStyle name="level3 2 2 2 3" xfId="6850"/>
    <cellStyle name="level3 2 2 2 3 2" xfId="6851"/>
    <cellStyle name="level3 2 2 2 3 2 2" xfId="6852"/>
    <cellStyle name="level3 2 2 2 3 3" xfId="6853"/>
    <cellStyle name="level3 2 2 3" xfId="6854"/>
    <cellStyle name="level3 2 2 3 2" xfId="6855"/>
    <cellStyle name="level3 2 2 3 2 2" xfId="6856"/>
    <cellStyle name="level3 2 2 3 2 2 2" xfId="6857"/>
    <cellStyle name="level3 2 2 3 2 3" xfId="6858"/>
    <cellStyle name="level3 2 2 3 3" xfId="6859"/>
    <cellStyle name="level3 2 2 3 3 2" xfId="6860"/>
    <cellStyle name="level3 2 2 3 3 2 2" xfId="6861"/>
    <cellStyle name="level3 2 2 3 3 3" xfId="6862"/>
    <cellStyle name="level3 2 2 4" xfId="6863"/>
    <cellStyle name="level3 2 2 4 2" xfId="6864"/>
    <cellStyle name="level3 2 2 4 2 2" xfId="6865"/>
    <cellStyle name="level3 2 2 4 3" xfId="6866"/>
    <cellStyle name="level3 2 2 5" xfId="6867"/>
    <cellStyle name="level3 2 3" xfId="6868"/>
    <cellStyle name="level3 2 3 2" xfId="6869"/>
    <cellStyle name="level3 2 3 2 2" xfId="6870"/>
    <cellStyle name="level3 2 3 2 2 2" xfId="6871"/>
    <cellStyle name="level3 2 3 2 2 2 2" xfId="6872"/>
    <cellStyle name="level3 2 3 2 2 3" xfId="6873"/>
    <cellStyle name="level3 2 3 2 3" xfId="6874"/>
    <cellStyle name="level3 2 3 2 3 2" xfId="6875"/>
    <cellStyle name="level3 2 3 2 3 2 2" xfId="6876"/>
    <cellStyle name="level3 2 3 2 3 3" xfId="6877"/>
    <cellStyle name="level3 2 3 3" xfId="6878"/>
    <cellStyle name="level3 2 3 3 2" xfId="6879"/>
    <cellStyle name="level3 2 3 3 2 2" xfId="6880"/>
    <cellStyle name="level3 2 3 3 2 2 2" xfId="6881"/>
    <cellStyle name="level3 2 3 3 2 3" xfId="6882"/>
    <cellStyle name="level3 2 3 3 3" xfId="6883"/>
    <cellStyle name="level3 2 3 3 3 2" xfId="6884"/>
    <cellStyle name="level3 2 3 3 3 2 2" xfId="6885"/>
    <cellStyle name="level3 2 3 3 3 3" xfId="6886"/>
    <cellStyle name="level3 2 3 3 4" xfId="6887"/>
    <cellStyle name="level3 2 3 3 4 2" xfId="6888"/>
    <cellStyle name="level3 2 3 3 5" xfId="6889"/>
    <cellStyle name="level3 2 3 4" xfId="6890"/>
    <cellStyle name="level3 2 3 4 2" xfId="6891"/>
    <cellStyle name="level3 2 3 4 2 2" xfId="6892"/>
    <cellStyle name="level3 2 3 4 3" xfId="6893"/>
    <cellStyle name="level3 2 4" xfId="6894"/>
    <cellStyle name="level3 2 4 2" xfId="6895"/>
    <cellStyle name="level3 2 4 2 2" xfId="6896"/>
    <cellStyle name="level3 2 4 2 2 2" xfId="6897"/>
    <cellStyle name="level3 2 4 2 3" xfId="6898"/>
    <cellStyle name="level3 2 4 3" xfId="6899"/>
    <cellStyle name="level3 2 4 3 2" xfId="6900"/>
    <cellStyle name="level3 2 4 3 2 2" xfId="6901"/>
    <cellStyle name="level3 2 4 3 3" xfId="6902"/>
    <cellStyle name="level3 2 4 4" xfId="6903"/>
    <cellStyle name="level3 2 4 4 2" xfId="6904"/>
    <cellStyle name="level3 2 4 5" xfId="6905"/>
    <cellStyle name="level3 2 5" xfId="6906"/>
    <cellStyle name="level3 2 5 2" xfId="6907"/>
    <cellStyle name="level3 2 5 2 2" xfId="6908"/>
    <cellStyle name="level3 2 5 3" xfId="6909"/>
    <cellStyle name="level3 2 6" xfId="6910"/>
    <cellStyle name="level3 3" xfId="54"/>
    <cellStyle name="level3 3 2" xfId="6911"/>
    <cellStyle name="level3 3 2 2" xfId="6912"/>
    <cellStyle name="level3 3 2 2 2" xfId="6913"/>
    <cellStyle name="level3 3 2 2 2 2" xfId="6914"/>
    <cellStyle name="level3 3 2 2 2 2 2" xfId="6915"/>
    <cellStyle name="level3 3 2 2 2 3" xfId="6916"/>
    <cellStyle name="level3 3 2 2 3" xfId="6917"/>
    <cellStyle name="level3 3 2 2 3 2" xfId="6918"/>
    <cellStyle name="level3 3 2 2 3 2 2" xfId="6919"/>
    <cellStyle name="level3 3 2 2 3 3" xfId="6920"/>
    <cellStyle name="level3 3 2 2 4" xfId="6921"/>
    <cellStyle name="level3 3 2 2 4 2" xfId="6922"/>
    <cellStyle name="level3 3 2 2 5" xfId="6923"/>
    <cellStyle name="level3 3 2 3" xfId="6924"/>
    <cellStyle name="level3 3 2 3 2" xfId="6925"/>
    <cellStyle name="level3 3 2 3 2 2" xfId="6926"/>
    <cellStyle name="level3 3 2 3 3" xfId="6927"/>
    <cellStyle name="level3 3 3" xfId="6928"/>
    <cellStyle name="level3 3 3 2" xfId="6929"/>
    <cellStyle name="level3 3 3 2 2" xfId="6930"/>
    <cellStyle name="level3 3 3 2 2 2" xfId="6931"/>
    <cellStyle name="level3 3 3 2 3" xfId="6932"/>
    <cellStyle name="level3 3 3 3" xfId="6933"/>
    <cellStyle name="level3 3 3 3 2" xfId="6934"/>
    <cellStyle name="level3 3 3 3 2 2" xfId="6935"/>
    <cellStyle name="level3 3 3 3 3" xfId="6936"/>
    <cellStyle name="level3 3 4" xfId="6937"/>
    <cellStyle name="level3 3 4 2" xfId="6938"/>
    <cellStyle name="level3 3 4 2 2" xfId="6939"/>
    <cellStyle name="level3 3 4 3" xfId="6940"/>
    <cellStyle name="level3 3 5" xfId="6941"/>
    <cellStyle name="level3 4" xfId="6942"/>
    <cellStyle name="level3 4 2" xfId="6943"/>
    <cellStyle name="level3 4 2 2" xfId="6944"/>
    <cellStyle name="level3 4 2 2 2" xfId="6945"/>
    <cellStyle name="level3 4 2 2 2 2" xfId="6946"/>
    <cellStyle name="level3 4 2 2 3" xfId="6947"/>
    <cellStyle name="level3 4 2 3" xfId="6948"/>
    <cellStyle name="level3 4 2 3 2" xfId="6949"/>
    <cellStyle name="level3 4 2 3 2 2" xfId="6950"/>
    <cellStyle name="level3 4 2 3 3" xfId="6951"/>
    <cellStyle name="level3 4 3" xfId="6952"/>
    <cellStyle name="level3 4 3 2" xfId="6953"/>
    <cellStyle name="level3 4 3 2 2" xfId="6954"/>
    <cellStyle name="level3 4 3 2 2 2" xfId="6955"/>
    <cellStyle name="level3 4 3 2 3" xfId="6956"/>
    <cellStyle name="level3 4 3 3" xfId="6957"/>
    <cellStyle name="level3 4 3 3 2" xfId="6958"/>
    <cellStyle name="level3 4 3 3 2 2" xfId="6959"/>
    <cellStyle name="level3 4 3 3 3" xfId="6960"/>
    <cellStyle name="level3 4 3 4" xfId="6961"/>
    <cellStyle name="level3 4 3 4 2" xfId="6962"/>
    <cellStyle name="level3 4 3 5" xfId="6963"/>
    <cellStyle name="level3 4 4" xfId="6964"/>
    <cellStyle name="level3 4 4 2" xfId="6965"/>
    <cellStyle name="level3 4 4 2 2" xfId="6966"/>
    <cellStyle name="level3 4 4 3" xfId="6967"/>
    <cellStyle name="level3 5" xfId="6968"/>
    <cellStyle name="level3 5 2" xfId="6969"/>
    <cellStyle name="level3 5 2 2" xfId="6970"/>
    <cellStyle name="level3 5 2 2 2" xfId="6971"/>
    <cellStyle name="level3 5 2 3" xfId="6972"/>
    <cellStyle name="level3 5 3" xfId="6973"/>
    <cellStyle name="level3 5 3 2" xfId="6974"/>
    <cellStyle name="level3 5 3 2 2" xfId="6975"/>
    <cellStyle name="level3 5 3 3" xfId="6976"/>
    <cellStyle name="level3 5 4" xfId="6977"/>
    <cellStyle name="level3 5 4 2" xfId="6978"/>
    <cellStyle name="level3 5 5" xfId="6979"/>
    <cellStyle name="level3 6" xfId="6980"/>
    <cellStyle name="level3 6 2" xfId="6981"/>
    <cellStyle name="level3 6 2 2" xfId="6982"/>
    <cellStyle name="level3 6 3" xfId="6983"/>
    <cellStyle name="level3 7" xfId="6984"/>
    <cellStyle name="level3 8" xfId="6985"/>
    <cellStyle name="level3 9" xfId="6986"/>
    <cellStyle name="level3_STUD aligned by INSTIT" xfId="6987"/>
    <cellStyle name="Normal" xfId="0" builtinId="0"/>
    <cellStyle name="Normal 10" xfId="100"/>
    <cellStyle name="Normal 10 2" xfId="6988"/>
    <cellStyle name="Normal 10 2 2" xfId="39218"/>
    <cellStyle name="Normal 10 3" xfId="6989"/>
    <cellStyle name="Normal 10 4" xfId="6990"/>
    <cellStyle name="Normal 11" xfId="101"/>
    <cellStyle name="Normal 11 2" xfId="63"/>
    <cellStyle name="Normal 11 3" xfId="6991"/>
    <cellStyle name="Normal 11 3 2" xfId="6992"/>
    <cellStyle name="Normal 11 3 3" xfId="6993"/>
    <cellStyle name="Normal 11 4" xfId="6994"/>
    <cellStyle name="Normal 11 5" xfId="6995"/>
    <cellStyle name="Normal 11 6" xfId="6996"/>
    <cellStyle name="Normal 11 7" xfId="6997"/>
    <cellStyle name="Normal 11_STUD aligned by INSTIT" xfId="6998"/>
    <cellStyle name="Normal 12" xfId="99"/>
    <cellStyle name="Normal 12 2" xfId="6999"/>
    <cellStyle name="Normal 12 3" xfId="7000"/>
    <cellStyle name="Normal 13" xfId="7001"/>
    <cellStyle name="Normal 13 2" xfId="7002"/>
    <cellStyle name="Normal 13 2 2" xfId="7003"/>
    <cellStyle name="Normal 13 3" xfId="7004"/>
    <cellStyle name="Normal 13 4" xfId="7005"/>
    <cellStyle name="Normal 13 5" xfId="7006"/>
    <cellStyle name="Normal 14" xfId="7007"/>
    <cellStyle name="Normal 14 2" xfId="7008"/>
    <cellStyle name="Normal 14 3" xfId="7009"/>
    <cellStyle name="Normal 15" xfId="7010"/>
    <cellStyle name="Normal 15 2" xfId="7011"/>
    <cellStyle name="Normal 15 3" xfId="7012"/>
    <cellStyle name="Normal 15 4" xfId="7013"/>
    <cellStyle name="Normal 16" xfId="7014"/>
    <cellStyle name="Normal 16 2" xfId="7015"/>
    <cellStyle name="Normal 16 3" xfId="7016"/>
    <cellStyle name="Normal 17" xfId="7017"/>
    <cellStyle name="Normal 17 2" xfId="7018"/>
    <cellStyle name="Normal 17 3" xfId="7019"/>
    <cellStyle name="Normal 18" xfId="7020"/>
    <cellStyle name="Normal 18 2" xfId="7021"/>
    <cellStyle name="Normal 18 3" xfId="7022"/>
    <cellStyle name="Normal 19" xfId="7023"/>
    <cellStyle name="Normal 19 2" xfId="7024"/>
    <cellStyle name="Normal 19 3" xfId="7025"/>
    <cellStyle name="Normal 2" xfId="1"/>
    <cellStyle name="Normal 2 2" xfId="38"/>
    <cellStyle name="Normal 2 2 2" xfId="71"/>
    <cellStyle name="Normal 2 2 2 2" xfId="39219"/>
    <cellStyle name="Normal 2 2 3" xfId="7026"/>
    <cellStyle name="Normal 2 3" xfId="7"/>
    <cellStyle name="Normal 2 3 2" xfId="7027"/>
    <cellStyle name="Normal 2_STUD aligned by INSTIT" xfId="7028"/>
    <cellStyle name="Normal 20" xfId="7029"/>
    <cellStyle name="Normal 21" xfId="7030"/>
    <cellStyle name="Normal 22" xfId="7031"/>
    <cellStyle name="Normal 23" xfId="7032"/>
    <cellStyle name="Normal 24" xfId="7033"/>
    <cellStyle name="Normal 25" xfId="7034"/>
    <cellStyle name="Normal 26" xfId="7035"/>
    <cellStyle name="Normal 27" xfId="7036"/>
    <cellStyle name="Normal 28" xfId="7037"/>
    <cellStyle name="Normal 29" xfId="7038"/>
    <cellStyle name="Normal 3" xfId="4"/>
    <cellStyle name="Normal 3 2" xfId="18"/>
    <cellStyle name="Normal 3 2 2" xfId="72"/>
    <cellStyle name="Normal 3 2 2 2" xfId="7039"/>
    <cellStyle name="Normal 3 2 3" xfId="7040"/>
    <cellStyle name="Normal 3 2 4" xfId="7041"/>
    <cellStyle name="Normal 3 3" xfId="48"/>
    <cellStyle name="Normal 3 3 2" xfId="39220"/>
    <cellStyle name="Normal 3 4" xfId="59"/>
    <cellStyle name="Normal 3 5" xfId="7042"/>
    <cellStyle name="Normal 3 6" xfId="7043"/>
    <cellStyle name="Normal 4" xfId="39"/>
    <cellStyle name="Normal 4 2" xfId="47"/>
    <cellStyle name="Normal 4 2 10" xfId="7044"/>
    <cellStyle name="Normal 4 2 2" xfId="102"/>
    <cellStyle name="Normal 4 2 2 10" xfId="7045"/>
    <cellStyle name="Normal 4 2 2 2" xfId="7046"/>
    <cellStyle name="Normal 4 2 2 2 2" xfId="7047"/>
    <cellStyle name="Normal 4 2 2 2 2 2" xfId="7048"/>
    <cellStyle name="Normal 4 2 2 2 2 3" xfId="7049"/>
    <cellStyle name="Normal 4 2 2 2 3" xfId="7050"/>
    <cellStyle name="Normal 4 2 2 2 4" xfId="7051"/>
    <cellStyle name="Normal 4 2 2 2 5" xfId="7052"/>
    <cellStyle name="Normal 4 2 2 2_STUD aligned by INSTIT" xfId="7053"/>
    <cellStyle name="Normal 4 2 2 3" xfId="7054"/>
    <cellStyle name="Normal 4 2 2 3 2" xfId="7055"/>
    <cellStyle name="Normal 4 2 2 3 3" xfId="7056"/>
    <cellStyle name="Normal 4 2 2 4" xfId="7057"/>
    <cellStyle name="Normal 4 2 2 5" xfId="7058"/>
    <cellStyle name="Normal 4 2 2 6" xfId="7059"/>
    <cellStyle name="Normal 4 2 2 7" xfId="7060"/>
    <cellStyle name="Normal 4 2 2 8" xfId="7061"/>
    <cellStyle name="Normal 4 2 2 9" xfId="7062"/>
    <cellStyle name="Normal 4 2 2_STUD aligned by INSTIT" xfId="7063"/>
    <cellStyle name="Normal 4 2 3" xfId="7064"/>
    <cellStyle name="Normal 4 2 3 2" xfId="7065"/>
    <cellStyle name="Normal 4 2 3 2 2" xfId="7066"/>
    <cellStyle name="Normal 4 2 3 2 3" xfId="7067"/>
    <cellStyle name="Normal 4 2 3 3" xfId="7068"/>
    <cellStyle name="Normal 4 2 3 4" xfId="7069"/>
    <cellStyle name="Normal 4 2 3 5" xfId="7070"/>
    <cellStyle name="Normal 4 2 3_STUD aligned by INSTIT" xfId="7071"/>
    <cellStyle name="Normal 4 2 4" xfId="7072"/>
    <cellStyle name="Normal 4 2 4 2" xfId="7073"/>
    <cellStyle name="Normal 4 2 4 3" xfId="7074"/>
    <cellStyle name="Normal 4 2 5" xfId="7075"/>
    <cellStyle name="Normal 4 2 6" xfId="7076"/>
    <cellStyle name="Normal 4 2 7" xfId="7077"/>
    <cellStyle name="Normal 4 2 8" xfId="7078"/>
    <cellStyle name="Normal 4 2 9" xfId="7079"/>
    <cellStyle name="Normal 4 2_STUD aligned by INSTIT" xfId="7080"/>
    <cellStyle name="Normal 4 3" xfId="103"/>
    <cellStyle name="Normal 4 4" xfId="7081"/>
    <cellStyle name="Normal 4 5" xfId="7082"/>
    <cellStyle name="Normal 4 6" xfId="7083"/>
    <cellStyle name="Normal 5" xfId="5"/>
    <cellStyle name="Normal 5 2" xfId="93"/>
    <cellStyle name="Normal 5 3" xfId="104"/>
    <cellStyle name="Normal 6" xfId="64"/>
    <cellStyle name="Normal 6 10" xfId="7084"/>
    <cellStyle name="Normal 6 2" xfId="65"/>
    <cellStyle name="Normal 6 2 10" xfId="7085"/>
    <cellStyle name="Normal 6 2 2" xfId="105"/>
    <cellStyle name="Normal 6 2 2 10" xfId="7086"/>
    <cellStyle name="Normal 6 2 2 2" xfId="7087"/>
    <cellStyle name="Normal 6 2 2 2 2" xfId="7088"/>
    <cellStyle name="Normal 6 2 2 2 2 2" xfId="7089"/>
    <cellStyle name="Normal 6 2 2 2 2 3" xfId="7090"/>
    <cellStyle name="Normal 6 2 2 2 3" xfId="7091"/>
    <cellStyle name="Normal 6 2 2 2 4" xfId="7092"/>
    <cellStyle name="Normal 6 2 2 2 5" xfId="7093"/>
    <cellStyle name="Normal 6 2 2 2_STUD aligned by INSTIT" xfId="7094"/>
    <cellStyle name="Normal 6 2 2 3" xfId="7095"/>
    <cellStyle name="Normal 6 2 2 3 2" xfId="7096"/>
    <cellStyle name="Normal 6 2 2 3 3" xfId="7097"/>
    <cellStyle name="Normal 6 2 2 4" xfId="7098"/>
    <cellStyle name="Normal 6 2 2 5" xfId="7099"/>
    <cellStyle name="Normal 6 2 2 6" xfId="7100"/>
    <cellStyle name="Normal 6 2 2 7" xfId="7101"/>
    <cellStyle name="Normal 6 2 2 8" xfId="7102"/>
    <cellStyle name="Normal 6 2 2 9" xfId="7103"/>
    <cellStyle name="Normal 6 2 2_STUD aligned by INSTIT" xfId="7104"/>
    <cellStyle name="Normal 6 2 3" xfId="7105"/>
    <cellStyle name="Normal 6 2 3 2" xfId="7106"/>
    <cellStyle name="Normal 6 2 3 2 2" xfId="7107"/>
    <cellStyle name="Normal 6 2 3 2 3" xfId="7108"/>
    <cellStyle name="Normal 6 2 3 3" xfId="7109"/>
    <cellStyle name="Normal 6 2 3 4" xfId="7110"/>
    <cellStyle name="Normal 6 2 3 5" xfId="7111"/>
    <cellStyle name="Normal 6 2 3_STUD aligned by INSTIT" xfId="7112"/>
    <cellStyle name="Normal 6 2 4" xfId="7113"/>
    <cellStyle name="Normal 6 2 4 2" xfId="7114"/>
    <cellStyle name="Normal 6 2 4 3" xfId="7115"/>
    <cellStyle name="Normal 6 2 5" xfId="7116"/>
    <cellStyle name="Normal 6 2 6" xfId="7117"/>
    <cellStyle name="Normal 6 2 7" xfId="7118"/>
    <cellStyle name="Normal 6 2 8" xfId="7119"/>
    <cellStyle name="Normal 6 2 9" xfId="7120"/>
    <cellStyle name="Normal 6 2_STUD aligned by INSTIT" xfId="7121"/>
    <cellStyle name="Normal 6 3" xfId="106"/>
    <cellStyle name="Normal 6 3 10" xfId="7122"/>
    <cellStyle name="Normal 6 3 2" xfId="7123"/>
    <cellStyle name="Normal 6 3 2 2" xfId="7124"/>
    <cellStyle name="Normal 6 3 2 2 2" xfId="7125"/>
    <cellStyle name="Normal 6 3 2 2 3" xfId="7126"/>
    <cellStyle name="Normal 6 3 2 3" xfId="7127"/>
    <cellStyle name="Normal 6 3 2 4" xfId="7128"/>
    <cellStyle name="Normal 6 3 2 5" xfId="7129"/>
    <cellStyle name="Normal 6 3 2_STUD aligned by INSTIT" xfId="7130"/>
    <cellStyle name="Normal 6 3 3" xfId="7131"/>
    <cellStyle name="Normal 6 3 3 2" xfId="7132"/>
    <cellStyle name="Normal 6 3 3 3" xfId="7133"/>
    <cellStyle name="Normal 6 3 4" xfId="7134"/>
    <cellStyle name="Normal 6 3 5" xfId="7135"/>
    <cellStyle name="Normal 6 3 6" xfId="7136"/>
    <cellStyle name="Normal 6 3 7" xfId="7137"/>
    <cellStyle name="Normal 6 3 8" xfId="7138"/>
    <cellStyle name="Normal 6 3 9" xfId="7139"/>
    <cellStyle name="Normal 6 3_STUD aligned by INSTIT" xfId="7140"/>
    <cellStyle name="Normal 6 4" xfId="7141"/>
    <cellStyle name="Normal 6 4 2" xfId="7142"/>
    <cellStyle name="Normal 6 4 2 2" xfId="7143"/>
    <cellStyle name="Normal 6 4 2 3" xfId="7144"/>
    <cellStyle name="Normal 6 4 3" xfId="7145"/>
    <cellStyle name="Normal 6 4 4" xfId="7146"/>
    <cellStyle name="Normal 6 4 5" xfId="7147"/>
    <cellStyle name="Normal 6 4_STUD aligned by INSTIT" xfId="7148"/>
    <cellStyle name="Normal 6 5" xfId="7149"/>
    <cellStyle name="Normal 6 5 2" xfId="7150"/>
    <cellStyle name="Normal 6 5 3" xfId="7151"/>
    <cellStyle name="Normal 6 6" xfId="7152"/>
    <cellStyle name="Normal 6 7" xfId="7153"/>
    <cellStyle name="Normal 6 8" xfId="7154"/>
    <cellStyle name="Normal 6 9" xfId="7155"/>
    <cellStyle name="Normal 6_STUD aligned by INSTIT" xfId="7156"/>
    <cellStyle name="Normal 7" xfId="66"/>
    <cellStyle name="Normal 8" xfId="67"/>
    <cellStyle name="Normal 8 10" xfId="7157"/>
    <cellStyle name="Normal 8 2" xfId="107"/>
    <cellStyle name="Normal 8 2 10" xfId="7158"/>
    <cellStyle name="Normal 8 2 2" xfId="7159"/>
    <cellStyle name="Normal 8 2 2 2" xfId="7160"/>
    <cellStyle name="Normal 8 2 2 2 2" xfId="7161"/>
    <cellStyle name="Normal 8 2 2 2 3" xfId="7162"/>
    <cellStyle name="Normal 8 2 2 3" xfId="7163"/>
    <cellStyle name="Normal 8 2 2 4" xfId="7164"/>
    <cellStyle name="Normal 8 2 2 5" xfId="7165"/>
    <cellStyle name="Normal 8 2 2_STUD aligned by INSTIT" xfId="7166"/>
    <cellStyle name="Normal 8 2 3" xfId="7167"/>
    <cellStyle name="Normal 8 2 3 2" xfId="7168"/>
    <cellStyle name="Normal 8 2 3 3" xfId="7169"/>
    <cellStyle name="Normal 8 2 4" xfId="7170"/>
    <cellStyle name="Normal 8 2 5" xfId="7171"/>
    <cellStyle name="Normal 8 2 6" xfId="7172"/>
    <cellStyle name="Normal 8 2 7" xfId="7173"/>
    <cellStyle name="Normal 8 2 8" xfId="7174"/>
    <cellStyle name="Normal 8 2 9" xfId="7175"/>
    <cellStyle name="Normal 8 2_STUD aligned by INSTIT" xfId="7176"/>
    <cellStyle name="Normal 8 3" xfId="7177"/>
    <cellStyle name="Normal 8 3 2" xfId="7178"/>
    <cellStyle name="Normal 8 3 2 2" xfId="7179"/>
    <cellStyle name="Normal 8 3 2 3" xfId="7180"/>
    <cellStyle name="Normal 8 3 3" xfId="7181"/>
    <cellStyle name="Normal 8 3 4" xfId="7182"/>
    <cellStyle name="Normal 8 3 5" xfId="7183"/>
    <cellStyle name="Normal 8 3_STUD aligned by INSTIT" xfId="7184"/>
    <cellStyle name="Normal 8 4" xfId="7185"/>
    <cellStyle name="Normal 8 4 2" xfId="7186"/>
    <cellStyle name="Normal 8 4 3" xfId="7187"/>
    <cellStyle name="Normal 8 5" xfId="7188"/>
    <cellStyle name="Normal 8 6" xfId="7189"/>
    <cellStyle name="Normal 8 7" xfId="7190"/>
    <cellStyle name="Normal 8 8" xfId="7191"/>
    <cellStyle name="Normal 8 9" xfId="7192"/>
    <cellStyle name="Normal 8_STUD aligned by INSTIT" xfId="7193"/>
    <cellStyle name="Normal 9" xfId="68"/>
    <cellStyle name="Normal_Sheet1" xfId="2"/>
    <cellStyle name="Percent 2" xfId="39221"/>
    <cellStyle name="row" xfId="10"/>
    <cellStyle name="row 10" xfId="7194"/>
    <cellStyle name="row 11" xfId="7195"/>
    <cellStyle name="row 12" xfId="7196"/>
    <cellStyle name="row 13" xfId="7197"/>
    <cellStyle name="row 14" xfId="7198"/>
    <cellStyle name="row 15" xfId="7199"/>
    <cellStyle name="row 2" xfId="15"/>
    <cellStyle name="row 2 10" xfId="7200"/>
    <cellStyle name="row 2 10 2" xfId="7201"/>
    <cellStyle name="row 2 10 2 2" xfId="7202"/>
    <cellStyle name="row 2 10 3" xfId="7203"/>
    <cellStyle name="row 2 10 3 2" xfId="7204"/>
    <cellStyle name="row 2 10 4" xfId="7205"/>
    <cellStyle name="row 2 10 5" xfId="7206"/>
    <cellStyle name="row 2 10 6" xfId="7207"/>
    <cellStyle name="row 2 10 7" xfId="7208"/>
    <cellStyle name="row 2 11" xfId="7209"/>
    <cellStyle name="row 2 11 2" xfId="7210"/>
    <cellStyle name="row 2 11 2 2" xfId="7211"/>
    <cellStyle name="row 2 11 3" xfId="7212"/>
    <cellStyle name="row 2 11 3 2" xfId="7213"/>
    <cellStyle name="row 2 11 4" xfId="7214"/>
    <cellStyle name="row 2 11 5" xfId="7215"/>
    <cellStyle name="row 2 11 6" xfId="7216"/>
    <cellStyle name="row 2 11 7" xfId="7217"/>
    <cellStyle name="row 2 12" xfId="7218"/>
    <cellStyle name="row 2 13" xfId="7219"/>
    <cellStyle name="row 2 14" xfId="7220"/>
    <cellStyle name="row 2 15" xfId="7221"/>
    <cellStyle name="row 2 16" xfId="7222"/>
    <cellStyle name="row 2 17" xfId="7223"/>
    <cellStyle name="row 2 2" xfId="50"/>
    <cellStyle name="row 2 2 2" xfId="7224"/>
    <cellStyle name="row 2 2 2 2" xfId="7225"/>
    <cellStyle name="row 2 2 2 2 2" xfId="7226"/>
    <cellStyle name="row 2 2 2 2 3" xfId="7227"/>
    <cellStyle name="row 2 2 2 2 4" xfId="7228"/>
    <cellStyle name="row 2 2 2 2 5" xfId="7229"/>
    <cellStyle name="row 2 2 2 3" xfId="7230"/>
    <cellStyle name="row 2 2 2 4" xfId="7231"/>
    <cellStyle name="row 2 2 2 5" xfId="7232"/>
    <cellStyle name="row 2 2 2 6" xfId="7233"/>
    <cellStyle name="row 2 2 2_STUD aligned by INSTIT" xfId="7234"/>
    <cellStyle name="row 2 2 3" xfId="7235"/>
    <cellStyle name="row 2 2 3 2" xfId="7236"/>
    <cellStyle name="row 2 2 3 3" xfId="7237"/>
    <cellStyle name="row 2 2 3 4" xfId="7238"/>
    <cellStyle name="row 2 2 3 5" xfId="7239"/>
    <cellStyle name="row 2 2 4" xfId="7240"/>
    <cellStyle name="row 2 2 5" xfId="7241"/>
    <cellStyle name="row 2 2 6" xfId="7242"/>
    <cellStyle name="row 2 2 7" xfId="7243"/>
    <cellStyle name="row 2 2 8" xfId="7244"/>
    <cellStyle name="row 2 2 9" xfId="7245"/>
    <cellStyle name="row 2 2_STUD aligned by INSTIT" xfId="7246"/>
    <cellStyle name="row 2 3" xfId="7247"/>
    <cellStyle name="row 2 3 2" xfId="7248"/>
    <cellStyle name="row 2 3 2 2" xfId="7249"/>
    <cellStyle name="row 2 3 2 3" xfId="7250"/>
    <cellStyle name="row 2 3 2 4" xfId="7251"/>
    <cellStyle name="row 2 3 2 5" xfId="7252"/>
    <cellStyle name="row 2 3 3" xfId="7253"/>
    <cellStyle name="row 2 3 4" xfId="7254"/>
    <cellStyle name="row 2 3 5" xfId="7255"/>
    <cellStyle name="row 2 3 6" xfId="7256"/>
    <cellStyle name="row 2 3_STUD aligned by INSTIT" xfId="7257"/>
    <cellStyle name="row 2 4" xfId="7258"/>
    <cellStyle name="row 2 4 10" xfId="7259"/>
    <cellStyle name="row 2 4 2" xfId="7260"/>
    <cellStyle name="row 2 4 2 2" xfId="7261"/>
    <cellStyle name="row 2 4 2 3" xfId="7262"/>
    <cellStyle name="row 2 4 2 4" xfId="7263"/>
    <cellStyle name="row 2 4 2 5" xfId="7264"/>
    <cellStyle name="row 2 4 3" xfId="7265"/>
    <cellStyle name="row 2 4 3 2" xfId="7266"/>
    <cellStyle name="row 2 4 3 2 2" xfId="7267"/>
    <cellStyle name="row 2 4 3 3" xfId="7268"/>
    <cellStyle name="row 2 4 3 3 2" xfId="7269"/>
    <cellStyle name="row 2 4 3 4" xfId="7270"/>
    <cellStyle name="row 2 4 3 5" xfId="7271"/>
    <cellStyle name="row 2 4 3 6" xfId="7272"/>
    <cellStyle name="row 2 4 3 7" xfId="7273"/>
    <cellStyle name="row 2 4 4" xfId="7274"/>
    <cellStyle name="row 2 4 4 2" xfId="7275"/>
    <cellStyle name="row 2 4 4 2 2" xfId="7276"/>
    <cellStyle name="row 2 4 4 3" xfId="7277"/>
    <cellStyle name="row 2 4 4 3 2" xfId="7278"/>
    <cellStyle name="row 2 4 4 4" xfId="7279"/>
    <cellStyle name="row 2 4 4 5" xfId="7280"/>
    <cellStyle name="row 2 4 4 6" xfId="7281"/>
    <cellStyle name="row 2 4 4 7" xfId="7282"/>
    <cellStyle name="row 2 4 5" xfId="7283"/>
    <cellStyle name="row 2 4 5 2" xfId="7284"/>
    <cellStyle name="row 2 4 5 2 2" xfId="7285"/>
    <cellStyle name="row 2 4 5 3" xfId="7286"/>
    <cellStyle name="row 2 4 5 3 2" xfId="7287"/>
    <cellStyle name="row 2 4 5 4" xfId="7288"/>
    <cellStyle name="row 2 4 5 5" xfId="7289"/>
    <cellStyle name="row 2 4 5 6" xfId="7290"/>
    <cellStyle name="row 2 4 5 7" xfId="7291"/>
    <cellStyle name="row 2 4 6" xfId="7292"/>
    <cellStyle name="row 2 4 6 2" xfId="7293"/>
    <cellStyle name="row 2 4 6 2 2" xfId="7294"/>
    <cellStyle name="row 2 4 6 3" xfId="7295"/>
    <cellStyle name="row 2 4 6 3 2" xfId="7296"/>
    <cellStyle name="row 2 4 6 4" xfId="7297"/>
    <cellStyle name="row 2 4 6 5" xfId="7298"/>
    <cellStyle name="row 2 4 6 6" xfId="7299"/>
    <cellStyle name="row 2 4 6 7" xfId="7300"/>
    <cellStyle name="row 2 4 7" xfId="7301"/>
    <cellStyle name="row 2 4 8" xfId="7302"/>
    <cellStyle name="row 2 4 9" xfId="7303"/>
    <cellStyle name="row 2 4_STUD aligned by INSTIT" xfId="7304"/>
    <cellStyle name="row 2 5" xfId="7305"/>
    <cellStyle name="row 2 5 10" xfId="7306"/>
    <cellStyle name="row 2 5 11" xfId="7307"/>
    <cellStyle name="row 2 5 2" xfId="7308"/>
    <cellStyle name="row 2 5 2 2" xfId="7309"/>
    <cellStyle name="row 2 5 2 2 2" xfId="7310"/>
    <cellStyle name="row 2 5 2 3" xfId="7311"/>
    <cellStyle name="row 2 5 2 3 2" xfId="7312"/>
    <cellStyle name="row 2 5 2 4" xfId="7313"/>
    <cellStyle name="row 2 5 2 5" xfId="7314"/>
    <cellStyle name="row 2 5 2 6" xfId="7315"/>
    <cellStyle name="row 2 5 3" xfId="7316"/>
    <cellStyle name="row 2 5 3 2" xfId="7317"/>
    <cellStyle name="row 2 5 3 2 2" xfId="7318"/>
    <cellStyle name="row 2 5 3 3" xfId="7319"/>
    <cellStyle name="row 2 5 3 3 2" xfId="7320"/>
    <cellStyle name="row 2 5 3 4" xfId="7321"/>
    <cellStyle name="row 2 5 3 5" xfId="7322"/>
    <cellStyle name="row 2 5 3 6" xfId="7323"/>
    <cellStyle name="row 2 5 3 7" xfId="7324"/>
    <cellStyle name="row 2 5 3 8" xfId="7325"/>
    <cellStyle name="row 2 5 4" xfId="7326"/>
    <cellStyle name="row 2 5 4 2" xfId="7327"/>
    <cellStyle name="row 2 5 4 2 2" xfId="7328"/>
    <cellStyle name="row 2 5 4 3" xfId="7329"/>
    <cellStyle name="row 2 5 4 3 2" xfId="7330"/>
    <cellStyle name="row 2 5 4 4" xfId="7331"/>
    <cellStyle name="row 2 5 4 5" xfId="7332"/>
    <cellStyle name="row 2 5 4 6" xfId="7333"/>
    <cellStyle name="row 2 5 4 7" xfId="7334"/>
    <cellStyle name="row 2 5 5" xfId="7335"/>
    <cellStyle name="row 2 5 5 2" xfId="7336"/>
    <cellStyle name="row 2 5 5 2 2" xfId="7337"/>
    <cellStyle name="row 2 5 5 3" xfId="7338"/>
    <cellStyle name="row 2 5 5 3 2" xfId="7339"/>
    <cellStyle name="row 2 5 5 4" xfId="7340"/>
    <cellStyle name="row 2 5 5 5" xfId="7341"/>
    <cellStyle name="row 2 5 5 6" xfId="7342"/>
    <cellStyle name="row 2 5 5 7" xfId="7343"/>
    <cellStyle name="row 2 5 6" xfId="7344"/>
    <cellStyle name="row 2 5 6 2" xfId="7345"/>
    <cellStyle name="row 2 5 6 2 2" xfId="7346"/>
    <cellStyle name="row 2 5 6 3" xfId="7347"/>
    <cellStyle name="row 2 5 6 3 2" xfId="7348"/>
    <cellStyle name="row 2 5 6 4" xfId="7349"/>
    <cellStyle name="row 2 5 6 5" xfId="7350"/>
    <cellStyle name="row 2 5 6 6" xfId="7351"/>
    <cellStyle name="row 2 5 6 7" xfId="7352"/>
    <cellStyle name="row 2 5 7" xfId="7353"/>
    <cellStyle name="row 2 5 7 2" xfId="7354"/>
    <cellStyle name="row 2 5 8" xfId="7355"/>
    <cellStyle name="row 2 5 8 2" xfId="7356"/>
    <cellStyle name="row 2 5 9" xfId="7357"/>
    <cellStyle name="row 2 5_STUD aligned by INSTIT" xfId="7358"/>
    <cellStyle name="row 2 6" xfId="7359"/>
    <cellStyle name="row 2 6 10" xfId="7360"/>
    <cellStyle name="row 2 6 11" xfId="7361"/>
    <cellStyle name="row 2 6 2" xfId="7362"/>
    <cellStyle name="row 2 6 2 2" xfId="7363"/>
    <cellStyle name="row 2 6 2 2 2" xfId="7364"/>
    <cellStyle name="row 2 6 2 3" xfId="7365"/>
    <cellStyle name="row 2 6 2 3 2" xfId="7366"/>
    <cellStyle name="row 2 6 2 4" xfId="7367"/>
    <cellStyle name="row 2 6 2 5" xfId="7368"/>
    <cellStyle name="row 2 6 2 6" xfId="7369"/>
    <cellStyle name="row 2 6 3" xfId="7370"/>
    <cellStyle name="row 2 6 3 2" xfId="7371"/>
    <cellStyle name="row 2 6 3 2 2" xfId="7372"/>
    <cellStyle name="row 2 6 3 3" xfId="7373"/>
    <cellStyle name="row 2 6 3 3 2" xfId="7374"/>
    <cellStyle name="row 2 6 3 4" xfId="7375"/>
    <cellStyle name="row 2 6 3 5" xfId="7376"/>
    <cellStyle name="row 2 6 3 6" xfId="7377"/>
    <cellStyle name="row 2 6 3 7" xfId="7378"/>
    <cellStyle name="row 2 6 3 8" xfId="7379"/>
    <cellStyle name="row 2 6 4" xfId="7380"/>
    <cellStyle name="row 2 6 4 2" xfId="7381"/>
    <cellStyle name="row 2 6 4 2 2" xfId="7382"/>
    <cellStyle name="row 2 6 4 3" xfId="7383"/>
    <cellStyle name="row 2 6 4 3 2" xfId="7384"/>
    <cellStyle name="row 2 6 4 4" xfId="7385"/>
    <cellStyle name="row 2 6 4 5" xfId="7386"/>
    <cellStyle name="row 2 6 4 6" xfId="7387"/>
    <cellStyle name="row 2 6 4 7" xfId="7388"/>
    <cellStyle name="row 2 6 5" xfId="7389"/>
    <cellStyle name="row 2 6 5 2" xfId="7390"/>
    <cellStyle name="row 2 6 5 2 2" xfId="7391"/>
    <cellStyle name="row 2 6 5 3" xfId="7392"/>
    <cellStyle name="row 2 6 5 3 2" xfId="7393"/>
    <cellStyle name="row 2 6 5 4" xfId="7394"/>
    <cellStyle name="row 2 6 5 5" xfId="7395"/>
    <cellStyle name="row 2 6 5 6" xfId="7396"/>
    <cellStyle name="row 2 6 5 7" xfId="7397"/>
    <cellStyle name="row 2 6 6" xfId="7398"/>
    <cellStyle name="row 2 6 6 2" xfId="7399"/>
    <cellStyle name="row 2 6 6 2 2" xfId="7400"/>
    <cellStyle name="row 2 6 6 3" xfId="7401"/>
    <cellStyle name="row 2 6 6 3 2" xfId="7402"/>
    <cellStyle name="row 2 6 6 4" xfId="7403"/>
    <cellStyle name="row 2 6 6 5" xfId="7404"/>
    <cellStyle name="row 2 6 6 6" xfId="7405"/>
    <cellStyle name="row 2 6 6 7" xfId="7406"/>
    <cellStyle name="row 2 6 7" xfId="7407"/>
    <cellStyle name="row 2 6 7 2" xfId="7408"/>
    <cellStyle name="row 2 6 8" xfId="7409"/>
    <cellStyle name="row 2 6 8 2" xfId="7410"/>
    <cellStyle name="row 2 6 9" xfId="7411"/>
    <cellStyle name="row 2 6_STUD aligned by INSTIT" xfId="7412"/>
    <cellStyle name="row 2 7" xfId="7413"/>
    <cellStyle name="row 2 7 2" xfId="7414"/>
    <cellStyle name="row 2 7 3" xfId="7415"/>
    <cellStyle name="row 2 7 4" xfId="7416"/>
    <cellStyle name="row 2 7 5" xfId="7417"/>
    <cellStyle name="row 2 8" xfId="7418"/>
    <cellStyle name="row 2 8 2" xfId="7419"/>
    <cellStyle name="row 2 8 2 2" xfId="7420"/>
    <cellStyle name="row 2 8 3" xfId="7421"/>
    <cellStyle name="row 2 8 3 2" xfId="7422"/>
    <cellStyle name="row 2 8 4" xfId="7423"/>
    <cellStyle name="row 2 8 5" xfId="7424"/>
    <cellStyle name="row 2 8 6" xfId="7425"/>
    <cellStyle name="row 2 8 7" xfId="7426"/>
    <cellStyle name="row 2 9" xfId="7427"/>
    <cellStyle name="row 2 9 2" xfId="7428"/>
    <cellStyle name="row 2 9 2 2" xfId="7429"/>
    <cellStyle name="row 2 9 3" xfId="7430"/>
    <cellStyle name="row 2 9 3 2" xfId="7431"/>
    <cellStyle name="row 2 9 4" xfId="7432"/>
    <cellStyle name="row 2 9 5" xfId="7433"/>
    <cellStyle name="row 2 9 6" xfId="7434"/>
    <cellStyle name="row 2 9 7" xfId="7435"/>
    <cellStyle name="row 2_STUD aligned by INSTIT" xfId="7436"/>
    <cellStyle name="row 3" xfId="40"/>
    <cellStyle name="row 3 10" xfId="7437"/>
    <cellStyle name="row 3 2" xfId="7438"/>
    <cellStyle name="row 3 2 2" xfId="7439"/>
    <cellStyle name="row 3 2 2 2" xfId="7440"/>
    <cellStyle name="row 3 2 2 3" xfId="7441"/>
    <cellStyle name="row 3 2 2 4" xfId="7442"/>
    <cellStyle name="row 3 2 2 5" xfId="7443"/>
    <cellStyle name="row 3 2 3" xfId="7444"/>
    <cellStyle name="row 3 2 4" xfId="7445"/>
    <cellStyle name="row 3 2 5" xfId="7446"/>
    <cellStyle name="row 3 2 6" xfId="7447"/>
    <cellStyle name="row 3 2_STUD aligned by INSTIT" xfId="7448"/>
    <cellStyle name="row 3 3" xfId="7449"/>
    <cellStyle name="row 3 3 2" xfId="7450"/>
    <cellStyle name="row 3 3 3" xfId="7451"/>
    <cellStyle name="row 3 3 4" xfId="7452"/>
    <cellStyle name="row 3 3 5" xfId="7453"/>
    <cellStyle name="row 3 4" xfId="7454"/>
    <cellStyle name="row 3 4 2" xfId="7455"/>
    <cellStyle name="row 3 5" xfId="7456"/>
    <cellStyle name="row 3 6" xfId="7457"/>
    <cellStyle name="row 3 7" xfId="7458"/>
    <cellStyle name="row 3 8" xfId="7459"/>
    <cellStyle name="row 3 9" xfId="7460"/>
    <cellStyle name="row 3_STUD aligned by INSTIT" xfId="7461"/>
    <cellStyle name="row 4" xfId="53"/>
    <cellStyle name="row 4 10" xfId="7462"/>
    <cellStyle name="row 4 2" xfId="7463"/>
    <cellStyle name="row 4 2 2" xfId="7464"/>
    <cellStyle name="row 4 2 2 2" xfId="7465"/>
    <cellStyle name="row 4 2 2 3" xfId="7466"/>
    <cellStyle name="row 4 2 2 4" xfId="7467"/>
    <cellStyle name="row 4 2 2 5" xfId="7468"/>
    <cellStyle name="row 4 2 3" xfId="7469"/>
    <cellStyle name="row 4 2 4" xfId="7470"/>
    <cellStyle name="row 4 2 5" xfId="7471"/>
    <cellStyle name="row 4 2 6" xfId="7472"/>
    <cellStyle name="row 4 2_STUD aligned by INSTIT" xfId="7473"/>
    <cellStyle name="row 4 3" xfId="7474"/>
    <cellStyle name="row 4 3 2" xfId="7475"/>
    <cellStyle name="row 4 3 3" xfId="7476"/>
    <cellStyle name="row 4 3 4" xfId="7477"/>
    <cellStyle name="row 4 3 5" xfId="7478"/>
    <cellStyle name="row 4 4" xfId="7479"/>
    <cellStyle name="row 4 4 2" xfId="7480"/>
    <cellStyle name="row 4 5" xfId="7481"/>
    <cellStyle name="row 4 6" xfId="7482"/>
    <cellStyle name="row 4 7" xfId="7483"/>
    <cellStyle name="row 4 8" xfId="7484"/>
    <cellStyle name="row 4 9" xfId="7485"/>
    <cellStyle name="row 4_STUD aligned by INSTIT" xfId="7486"/>
    <cellStyle name="row 5" xfId="7487"/>
    <cellStyle name="row 5 10" xfId="7488"/>
    <cellStyle name="row 5 2" xfId="7489"/>
    <cellStyle name="row 5 2 2" xfId="7490"/>
    <cellStyle name="row 5 2 3" xfId="7491"/>
    <cellStyle name="row 5 2 4" xfId="7492"/>
    <cellStyle name="row 5 2 5" xfId="7493"/>
    <cellStyle name="row 5 3" xfId="7494"/>
    <cellStyle name="row 5 3 2" xfId="7495"/>
    <cellStyle name="row 5 3 2 2" xfId="7496"/>
    <cellStyle name="row 5 3 3" xfId="7497"/>
    <cellStyle name="row 5 3 3 2" xfId="7498"/>
    <cellStyle name="row 5 3 4" xfId="7499"/>
    <cellStyle name="row 5 3 5" xfId="7500"/>
    <cellStyle name="row 5 3 6" xfId="7501"/>
    <cellStyle name="row 5 3 7" xfId="7502"/>
    <cellStyle name="row 5 4" xfId="7503"/>
    <cellStyle name="row 5 4 2" xfId="7504"/>
    <cellStyle name="row 5 4 2 2" xfId="7505"/>
    <cellStyle name="row 5 4 3" xfId="7506"/>
    <cellStyle name="row 5 4 3 2" xfId="7507"/>
    <cellStyle name="row 5 4 4" xfId="7508"/>
    <cellStyle name="row 5 4 5" xfId="7509"/>
    <cellStyle name="row 5 4 6" xfId="7510"/>
    <cellStyle name="row 5 4 7" xfId="7511"/>
    <cellStyle name="row 5 5" xfId="7512"/>
    <cellStyle name="row 5 5 2" xfId="7513"/>
    <cellStyle name="row 5 5 2 2" xfId="7514"/>
    <cellStyle name="row 5 5 3" xfId="7515"/>
    <cellStyle name="row 5 5 3 2" xfId="7516"/>
    <cellStyle name="row 5 5 4" xfId="7517"/>
    <cellStyle name="row 5 5 5" xfId="7518"/>
    <cellStyle name="row 5 5 6" xfId="7519"/>
    <cellStyle name="row 5 5 7" xfId="7520"/>
    <cellStyle name="row 5 6" xfId="7521"/>
    <cellStyle name="row 5 6 2" xfId="7522"/>
    <cellStyle name="row 5 6 2 2" xfId="7523"/>
    <cellStyle name="row 5 6 3" xfId="7524"/>
    <cellStyle name="row 5 6 3 2" xfId="7525"/>
    <cellStyle name="row 5 6 4" xfId="7526"/>
    <cellStyle name="row 5 6 5" xfId="7527"/>
    <cellStyle name="row 5 6 6" xfId="7528"/>
    <cellStyle name="row 5 6 7" xfId="7529"/>
    <cellStyle name="row 5 7" xfId="7530"/>
    <cellStyle name="row 5 8" xfId="7531"/>
    <cellStyle name="row 5 9" xfId="7532"/>
    <cellStyle name="row 5_STUD aligned by INSTIT" xfId="7533"/>
    <cellStyle name="row 6" xfId="7534"/>
    <cellStyle name="row 6 10" xfId="7535"/>
    <cellStyle name="row 6 11" xfId="7536"/>
    <cellStyle name="row 6 2" xfId="7537"/>
    <cellStyle name="row 6 2 2" xfId="7538"/>
    <cellStyle name="row 6 2 2 2" xfId="7539"/>
    <cellStyle name="row 6 2 3" xfId="7540"/>
    <cellStyle name="row 6 2 3 2" xfId="7541"/>
    <cellStyle name="row 6 2 4" xfId="7542"/>
    <cellStyle name="row 6 2 5" xfId="7543"/>
    <cellStyle name="row 6 2 6" xfId="7544"/>
    <cellStyle name="row 6 3" xfId="7545"/>
    <cellStyle name="row 6 3 2" xfId="7546"/>
    <cellStyle name="row 6 3 2 2" xfId="7547"/>
    <cellStyle name="row 6 3 3" xfId="7548"/>
    <cellStyle name="row 6 3 3 2" xfId="7549"/>
    <cellStyle name="row 6 3 4" xfId="7550"/>
    <cellStyle name="row 6 3 5" xfId="7551"/>
    <cellStyle name="row 6 3 6" xfId="7552"/>
    <cellStyle name="row 6 3 7" xfId="7553"/>
    <cellStyle name="row 6 3 8" xfId="7554"/>
    <cellStyle name="row 6 4" xfId="7555"/>
    <cellStyle name="row 6 4 2" xfId="7556"/>
    <cellStyle name="row 6 4 2 2" xfId="7557"/>
    <cellStyle name="row 6 4 3" xfId="7558"/>
    <cellStyle name="row 6 4 3 2" xfId="7559"/>
    <cellStyle name="row 6 4 4" xfId="7560"/>
    <cellStyle name="row 6 4 5" xfId="7561"/>
    <cellStyle name="row 6 4 6" xfId="7562"/>
    <cellStyle name="row 6 4 7" xfId="7563"/>
    <cellStyle name="row 6 5" xfId="7564"/>
    <cellStyle name="row 6 5 2" xfId="7565"/>
    <cellStyle name="row 6 5 2 2" xfId="7566"/>
    <cellStyle name="row 6 5 3" xfId="7567"/>
    <cellStyle name="row 6 5 3 2" xfId="7568"/>
    <cellStyle name="row 6 5 4" xfId="7569"/>
    <cellStyle name="row 6 5 5" xfId="7570"/>
    <cellStyle name="row 6 5 6" xfId="7571"/>
    <cellStyle name="row 6 5 7" xfId="7572"/>
    <cellStyle name="row 6 6" xfId="7573"/>
    <cellStyle name="row 6 6 2" xfId="7574"/>
    <cellStyle name="row 6 6 2 2" xfId="7575"/>
    <cellStyle name="row 6 6 3" xfId="7576"/>
    <cellStyle name="row 6 6 3 2" xfId="7577"/>
    <cellStyle name="row 6 6 4" xfId="7578"/>
    <cellStyle name="row 6 6 5" xfId="7579"/>
    <cellStyle name="row 6 6 6" xfId="7580"/>
    <cellStyle name="row 6 6 7" xfId="7581"/>
    <cellStyle name="row 6 7" xfId="7582"/>
    <cellStyle name="row 6 7 2" xfId="7583"/>
    <cellStyle name="row 6 8" xfId="7584"/>
    <cellStyle name="row 6 8 2" xfId="7585"/>
    <cellStyle name="row 6 9" xfId="7586"/>
    <cellStyle name="row 6_STUD aligned by INSTIT" xfId="7587"/>
    <cellStyle name="row 7" xfId="7588"/>
    <cellStyle name="row 7 2" xfId="7589"/>
    <cellStyle name="row 7 3" xfId="7590"/>
    <cellStyle name="row 7 4" xfId="7591"/>
    <cellStyle name="row 7 5" xfId="7592"/>
    <cellStyle name="row 8" xfId="7593"/>
    <cellStyle name="row 9" xfId="7594"/>
    <cellStyle name="row_ENRLSUP5" xfId="94"/>
    <cellStyle name="RowCodes" xfId="41"/>
    <cellStyle name="Row-Col Headings" xfId="42"/>
    <cellStyle name="RowTitles" xfId="43"/>
    <cellStyle name="RowTitles 10" xfId="7595"/>
    <cellStyle name="RowTitles 2" xfId="95"/>
    <cellStyle name="RowTitles 2 2" xfId="7596"/>
    <cellStyle name="RowTitles 2 2 2" xfId="7597"/>
    <cellStyle name="RowTitles 2 2 2 2" xfId="7598"/>
    <cellStyle name="RowTitles 2 2 2 3" xfId="7599"/>
    <cellStyle name="RowTitles 2 2 2 4" xfId="7600"/>
    <cellStyle name="RowTitles 2 2 2 5" xfId="7601"/>
    <cellStyle name="RowTitles 2 2 3" xfId="7602"/>
    <cellStyle name="RowTitles 2 2 4" xfId="7603"/>
    <cellStyle name="RowTitles 2 2 5" xfId="7604"/>
    <cellStyle name="RowTitles 2 2 6" xfId="7605"/>
    <cellStyle name="RowTitles 2 2_STUD aligned by INSTIT" xfId="7606"/>
    <cellStyle name="RowTitles 2 3" xfId="7607"/>
    <cellStyle name="RowTitles 2 3 2" xfId="7608"/>
    <cellStyle name="RowTitles 2 3 3" xfId="7609"/>
    <cellStyle name="RowTitles 2 3 4" xfId="7610"/>
    <cellStyle name="RowTitles 2 3 5" xfId="7611"/>
    <cellStyle name="RowTitles 2 4" xfId="7612"/>
    <cellStyle name="RowTitles 2 5" xfId="7613"/>
    <cellStyle name="RowTitles 2 6" xfId="7614"/>
    <cellStyle name="RowTitles 2 7" xfId="7615"/>
    <cellStyle name="RowTitles 2 8" xfId="7616"/>
    <cellStyle name="RowTitles 2 9" xfId="7617"/>
    <cellStyle name="RowTitles 2_STUD aligned by INSTIT" xfId="7618"/>
    <cellStyle name="RowTitles 3" xfId="7619"/>
    <cellStyle name="RowTitles 3 2" xfId="7620"/>
    <cellStyle name="RowTitles 3 2 2" xfId="7621"/>
    <cellStyle name="RowTitles 3 2 3" xfId="7622"/>
    <cellStyle name="RowTitles 3 2 4" xfId="7623"/>
    <cellStyle name="RowTitles 3 2 5" xfId="7624"/>
    <cellStyle name="RowTitles 3 3" xfId="7625"/>
    <cellStyle name="RowTitles 3 4" xfId="7626"/>
    <cellStyle name="RowTitles 3 5" xfId="7627"/>
    <cellStyle name="RowTitles 3 6" xfId="7628"/>
    <cellStyle name="RowTitles 3_STUD aligned by INSTIT" xfId="7629"/>
    <cellStyle name="RowTitles 4" xfId="7630"/>
    <cellStyle name="RowTitles 4 2" xfId="7631"/>
    <cellStyle name="RowTitles 4 3" xfId="7632"/>
    <cellStyle name="RowTitles 4 4" xfId="7633"/>
    <cellStyle name="RowTitles 4 5" xfId="7634"/>
    <cellStyle name="RowTitles 5" xfId="7635"/>
    <cellStyle name="RowTitles 6" xfId="7636"/>
    <cellStyle name="RowTitles 7" xfId="7637"/>
    <cellStyle name="RowTitles 8" xfId="7638"/>
    <cellStyle name="RowTitles 9" xfId="7639"/>
    <cellStyle name="RowTitles_CENTRAL_GOVT" xfId="108"/>
    <cellStyle name="RowTitles1-Detail" xfId="12"/>
    <cellStyle name="RowTitles1-Detail 10" xfId="7640"/>
    <cellStyle name="RowTitles1-Detail 10 2" xfId="7641"/>
    <cellStyle name="RowTitles1-Detail 10 2 2" xfId="7642"/>
    <cellStyle name="RowTitles1-Detail 10 2 2 2" xfId="7643"/>
    <cellStyle name="RowTitles1-Detail 10 2 2 2 2" xfId="7644"/>
    <cellStyle name="RowTitles1-Detail 10 2 2 3" xfId="7645"/>
    <cellStyle name="RowTitles1-Detail 10 2 3" xfId="7646"/>
    <cellStyle name="RowTitles1-Detail 10 2 3 2" xfId="7647"/>
    <cellStyle name="RowTitles1-Detail 10 2 3 2 2" xfId="7648"/>
    <cellStyle name="RowTitles1-Detail 10 2 4" xfId="7649"/>
    <cellStyle name="RowTitles1-Detail 10 2 4 2" xfId="7650"/>
    <cellStyle name="RowTitles1-Detail 10 2 5" xfId="7651"/>
    <cellStyle name="RowTitles1-Detail 10 3" xfId="7652"/>
    <cellStyle name="RowTitles1-Detail 10 3 2" xfId="7653"/>
    <cellStyle name="RowTitles1-Detail 10 3 2 2" xfId="7654"/>
    <cellStyle name="RowTitles1-Detail 10 3 2 2 2" xfId="7655"/>
    <cellStyle name="RowTitles1-Detail 10 3 2 3" xfId="7656"/>
    <cellStyle name="RowTitles1-Detail 10 3 3" xfId="7657"/>
    <cellStyle name="RowTitles1-Detail 10 3 3 2" xfId="7658"/>
    <cellStyle name="RowTitles1-Detail 10 3 3 2 2" xfId="7659"/>
    <cellStyle name="RowTitles1-Detail 10 3 4" xfId="7660"/>
    <cellStyle name="RowTitles1-Detail 10 3 4 2" xfId="7661"/>
    <cellStyle name="RowTitles1-Detail 10 3 5" xfId="7662"/>
    <cellStyle name="RowTitles1-Detail 10 4" xfId="7663"/>
    <cellStyle name="RowTitles1-Detail 10 4 2" xfId="7664"/>
    <cellStyle name="RowTitles1-Detail 10 4 2 2" xfId="7665"/>
    <cellStyle name="RowTitles1-Detail 10 4 3" xfId="7666"/>
    <cellStyle name="RowTitles1-Detail 10 5" xfId="7667"/>
    <cellStyle name="RowTitles1-Detail 10 5 2" xfId="7668"/>
    <cellStyle name="RowTitles1-Detail 10 5 2 2" xfId="7669"/>
    <cellStyle name="RowTitles1-Detail 10 6" xfId="7670"/>
    <cellStyle name="RowTitles1-Detail 10 6 2" xfId="7671"/>
    <cellStyle name="RowTitles1-Detail 10 7" xfId="7672"/>
    <cellStyle name="RowTitles1-Detail 11" xfId="7673"/>
    <cellStyle name="RowTitles1-Detail 11 2" xfId="7674"/>
    <cellStyle name="RowTitles1-Detail 11 2 2" xfId="7675"/>
    <cellStyle name="RowTitles1-Detail 11 2 2 2" xfId="7676"/>
    <cellStyle name="RowTitles1-Detail 11 2 2 2 2" xfId="7677"/>
    <cellStyle name="RowTitles1-Detail 11 2 2 3" xfId="7678"/>
    <cellStyle name="RowTitles1-Detail 11 2 3" xfId="7679"/>
    <cellStyle name="RowTitles1-Detail 11 2 3 2" xfId="7680"/>
    <cellStyle name="RowTitles1-Detail 11 2 3 2 2" xfId="7681"/>
    <cellStyle name="RowTitles1-Detail 11 2 4" xfId="7682"/>
    <cellStyle name="RowTitles1-Detail 11 2 4 2" xfId="7683"/>
    <cellStyle name="RowTitles1-Detail 11 2 5" xfId="7684"/>
    <cellStyle name="RowTitles1-Detail 11 3" xfId="7685"/>
    <cellStyle name="RowTitles1-Detail 11 3 2" xfId="7686"/>
    <cellStyle name="RowTitles1-Detail 11 3 2 2" xfId="7687"/>
    <cellStyle name="RowTitles1-Detail 11 3 2 2 2" xfId="7688"/>
    <cellStyle name="RowTitles1-Detail 11 3 2 3" xfId="7689"/>
    <cellStyle name="RowTitles1-Detail 11 3 3" xfId="7690"/>
    <cellStyle name="RowTitles1-Detail 11 3 3 2" xfId="7691"/>
    <cellStyle name="RowTitles1-Detail 11 3 3 2 2" xfId="7692"/>
    <cellStyle name="RowTitles1-Detail 11 3 4" xfId="7693"/>
    <cellStyle name="RowTitles1-Detail 11 3 4 2" xfId="7694"/>
    <cellStyle name="RowTitles1-Detail 11 3 5" xfId="7695"/>
    <cellStyle name="RowTitles1-Detail 11 4" xfId="7696"/>
    <cellStyle name="RowTitles1-Detail 11 4 2" xfId="7697"/>
    <cellStyle name="RowTitles1-Detail 11 4 2 2" xfId="7698"/>
    <cellStyle name="RowTitles1-Detail 11 4 3" xfId="7699"/>
    <cellStyle name="RowTitles1-Detail 11 5" xfId="7700"/>
    <cellStyle name="RowTitles1-Detail 11 5 2" xfId="7701"/>
    <cellStyle name="RowTitles1-Detail 11 5 2 2" xfId="7702"/>
    <cellStyle name="RowTitles1-Detail 11 6" xfId="7703"/>
    <cellStyle name="RowTitles1-Detail 11 6 2" xfId="7704"/>
    <cellStyle name="RowTitles1-Detail 11 7" xfId="7705"/>
    <cellStyle name="RowTitles1-Detail 12" xfId="7706"/>
    <cellStyle name="RowTitles1-Detail 12 2" xfId="7707"/>
    <cellStyle name="RowTitles1-Detail 12 2 2" xfId="7708"/>
    <cellStyle name="RowTitles1-Detail 12 2 2 2" xfId="7709"/>
    <cellStyle name="RowTitles1-Detail 12 2 2 2 2" xfId="7710"/>
    <cellStyle name="RowTitles1-Detail 12 2 2 3" xfId="7711"/>
    <cellStyle name="RowTitles1-Detail 12 2 3" xfId="7712"/>
    <cellStyle name="RowTitles1-Detail 12 2 3 2" xfId="7713"/>
    <cellStyle name="RowTitles1-Detail 12 2 3 2 2" xfId="7714"/>
    <cellStyle name="RowTitles1-Detail 12 2 4" xfId="7715"/>
    <cellStyle name="RowTitles1-Detail 12 2 4 2" xfId="7716"/>
    <cellStyle name="RowTitles1-Detail 12 2 5" xfId="7717"/>
    <cellStyle name="RowTitles1-Detail 12 3" xfId="7718"/>
    <cellStyle name="RowTitles1-Detail 12 3 2" xfId="7719"/>
    <cellStyle name="RowTitles1-Detail 12 3 2 2" xfId="7720"/>
    <cellStyle name="RowTitles1-Detail 12 3 2 2 2" xfId="7721"/>
    <cellStyle name="RowTitles1-Detail 12 3 2 3" xfId="7722"/>
    <cellStyle name="RowTitles1-Detail 12 3 3" xfId="7723"/>
    <cellStyle name="RowTitles1-Detail 12 3 3 2" xfId="7724"/>
    <cellStyle name="RowTitles1-Detail 12 3 3 2 2" xfId="7725"/>
    <cellStyle name="RowTitles1-Detail 12 3 4" xfId="7726"/>
    <cellStyle name="RowTitles1-Detail 12 3 4 2" xfId="7727"/>
    <cellStyle name="RowTitles1-Detail 12 3 5" xfId="7728"/>
    <cellStyle name="RowTitles1-Detail 12 4" xfId="7729"/>
    <cellStyle name="RowTitles1-Detail 12 4 2" xfId="7730"/>
    <cellStyle name="RowTitles1-Detail 12 4 2 2" xfId="7731"/>
    <cellStyle name="RowTitles1-Detail 12 4 3" xfId="7732"/>
    <cellStyle name="RowTitles1-Detail 12 5" xfId="7733"/>
    <cellStyle name="RowTitles1-Detail 12 5 2" xfId="7734"/>
    <cellStyle name="RowTitles1-Detail 12 5 2 2" xfId="7735"/>
    <cellStyle name="RowTitles1-Detail 12 6" xfId="7736"/>
    <cellStyle name="RowTitles1-Detail 12 6 2" xfId="7737"/>
    <cellStyle name="RowTitles1-Detail 12 7" xfId="7738"/>
    <cellStyle name="RowTitles1-Detail 13" xfId="7739"/>
    <cellStyle name="RowTitles1-Detail 13 2" xfId="7740"/>
    <cellStyle name="RowTitles1-Detail 13 2 2" xfId="7741"/>
    <cellStyle name="RowTitles1-Detail 13 2 2 2" xfId="7742"/>
    <cellStyle name="RowTitles1-Detail 13 2 3" xfId="7743"/>
    <cellStyle name="RowTitles1-Detail 13 3" xfId="7744"/>
    <cellStyle name="RowTitles1-Detail 13 3 2" xfId="7745"/>
    <cellStyle name="RowTitles1-Detail 13 3 2 2" xfId="7746"/>
    <cellStyle name="RowTitles1-Detail 13 4" xfId="7747"/>
    <cellStyle name="RowTitles1-Detail 13 4 2" xfId="7748"/>
    <cellStyle name="RowTitles1-Detail 13 5" xfId="7749"/>
    <cellStyle name="RowTitles1-Detail 14" xfId="7750"/>
    <cellStyle name="RowTitles1-Detail 14 2" xfId="7751"/>
    <cellStyle name="RowTitles1-Detail 14 2 2" xfId="7752"/>
    <cellStyle name="RowTitles1-Detail 15" xfId="7753"/>
    <cellStyle name="RowTitles1-Detail 15 2" xfId="7754"/>
    <cellStyle name="RowTitles1-Detail 15 2 2" xfId="7755"/>
    <cellStyle name="RowTitles1-Detail 16" xfId="7756"/>
    <cellStyle name="RowTitles1-Detail 17" xfId="7757"/>
    <cellStyle name="RowTitles1-Detail 2" xfId="17"/>
    <cellStyle name="RowTitles1-Detail 2 10" xfId="7758"/>
    <cellStyle name="RowTitles1-Detail 2 10 2" xfId="7759"/>
    <cellStyle name="RowTitles1-Detail 2 10 2 2" xfId="7760"/>
    <cellStyle name="RowTitles1-Detail 2 10 2 2 2" xfId="7761"/>
    <cellStyle name="RowTitles1-Detail 2 10 2 2 2 2" xfId="7762"/>
    <cellStyle name="RowTitles1-Detail 2 10 2 2 3" xfId="7763"/>
    <cellStyle name="RowTitles1-Detail 2 10 2 3" xfId="7764"/>
    <cellStyle name="RowTitles1-Detail 2 10 2 3 2" xfId="7765"/>
    <cellStyle name="RowTitles1-Detail 2 10 2 3 2 2" xfId="7766"/>
    <cellStyle name="RowTitles1-Detail 2 10 2 4" xfId="7767"/>
    <cellStyle name="RowTitles1-Detail 2 10 2 4 2" xfId="7768"/>
    <cellStyle name="RowTitles1-Detail 2 10 2 5" xfId="7769"/>
    <cellStyle name="RowTitles1-Detail 2 10 3" xfId="7770"/>
    <cellStyle name="RowTitles1-Detail 2 10 3 2" xfId="7771"/>
    <cellStyle name="RowTitles1-Detail 2 10 3 2 2" xfId="7772"/>
    <cellStyle name="RowTitles1-Detail 2 10 3 2 2 2" xfId="7773"/>
    <cellStyle name="RowTitles1-Detail 2 10 3 2 3" xfId="7774"/>
    <cellStyle name="RowTitles1-Detail 2 10 3 3" xfId="7775"/>
    <cellStyle name="RowTitles1-Detail 2 10 3 3 2" xfId="7776"/>
    <cellStyle name="RowTitles1-Detail 2 10 3 3 2 2" xfId="7777"/>
    <cellStyle name="RowTitles1-Detail 2 10 3 4" xfId="7778"/>
    <cellStyle name="RowTitles1-Detail 2 10 3 4 2" xfId="7779"/>
    <cellStyle name="RowTitles1-Detail 2 10 3 5" xfId="7780"/>
    <cellStyle name="RowTitles1-Detail 2 10 4" xfId="7781"/>
    <cellStyle name="RowTitles1-Detail 2 10 4 2" xfId="7782"/>
    <cellStyle name="RowTitles1-Detail 2 10 5" xfId="7783"/>
    <cellStyle name="RowTitles1-Detail 2 10 5 2" xfId="7784"/>
    <cellStyle name="RowTitles1-Detail 2 10 5 2 2" xfId="7785"/>
    <cellStyle name="RowTitles1-Detail 2 10 5 3" xfId="7786"/>
    <cellStyle name="RowTitles1-Detail 2 10 6" xfId="7787"/>
    <cellStyle name="RowTitles1-Detail 2 10 6 2" xfId="7788"/>
    <cellStyle name="RowTitles1-Detail 2 10 6 2 2" xfId="7789"/>
    <cellStyle name="RowTitles1-Detail 2 10 7" xfId="7790"/>
    <cellStyle name="RowTitles1-Detail 2 10 7 2" xfId="7791"/>
    <cellStyle name="RowTitles1-Detail 2 10 8" xfId="7792"/>
    <cellStyle name="RowTitles1-Detail 2 11" xfId="7793"/>
    <cellStyle name="RowTitles1-Detail 2 11 2" xfId="7794"/>
    <cellStyle name="RowTitles1-Detail 2 11 2 2" xfId="7795"/>
    <cellStyle name="RowTitles1-Detail 2 11 2 2 2" xfId="7796"/>
    <cellStyle name="RowTitles1-Detail 2 11 2 2 2 2" xfId="7797"/>
    <cellStyle name="RowTitles1-Detail 2 11 2 2 3" xfId="7798"/>
    <cellStyle name="RowTitles1-Detail 2 11 2 3" xfId="7799"/>
    <cellStyle name="RowTitles1-Detail 2 11 2 3 2" xfId="7800"/>
    <cellStyle name="RowTitles1-Detail 2 11 2 3 2 2" xfId="7801"/>
    <cellStyle name="RowTitles1-Detail 2 11 2 4" xfId="7802"/>
    <cellStyle name="RowTitles1-Detail 2 11 2 4 2" xfId="7803"/>
    <cellStyle name="RowTitles1-Detail 2 11 2 5" xfId="7804"/>
    <cellStyle name="RowTitles1-Detail 2 11 3" xfId="7805"/>
    <cellStyle name="RowTitles1-Detail 2 11 3 2" xfId="7806"/>
    <cellStyle name="RowTitles1-Detail 2 11 3 2 2" xfId="7807"/>
    <cellStyle name="RowTitles1-Detail 2 11 3 2 2 2" xfId="7808"/>
    <cellStyle name="RowTitles1-Detail 2 11 3 2 3" xfId="7809"/>
    <cellStyle name="RowTitles1-Detail 2 11 3 3" xfId="7810"/>
    <cellStyle name="RowTitles1-Detail 2 11 3 3 2" xfId="7811"/>
    <cellStyle name="RowTitles1-Detail 2 11 3 3 2 2" xfId="7812"/>
    <cellStyle name="RowTitles1-Detail 2 11 3 4" xfId="7813"/>
    <cellStyle name="RowTitles1-Detail 2 11 3 4 2" xfId="7814"/>
    <cellStyle name="RowTitles1-Detail 2 11 3 5" xfId="7815"/>
    <cellStyle name="RowTitles1-Detail 2 11 4" xfId="7816"/>
    <cellStyle name="RowTitles1-Detail 2 11 4 2" xfId="7817"/>
    <cellStyle name="RowTitles1-Detail 2 11 4 2 2" xfId="7818"/>
    <cellStyle name="RowTitles1-Detail 2 11 4 3" xfId="7819"/>
    <cellStyle name="RowTitles1-Detail 2 11 5" xfId="7820"/>
    <cellStyle name="RowTitles1-Detail 2 11 5 2" xfId="7821"/>
    <cellStyle name="RowTitles1-Detail 2 11 5 2 2" xfId="7822"/>
    <cellStyle name="RowTitles1-Detail 2 11 6" xfId="7823"/>
    <cellStyle name="RowTitles1-Detail 2 11 6 2" xfId="7824"/>
    <cellStyle name="RowTitles1-Detail 2 11 7" xfId="7825"/>
    <cellStyle name="RowTitles1-Detail 2 12" xfId="7826"/>
    <cellStyle name="RowTitles1-Detail 2 12 2" xfId="7827"/>
    <cellStyle name="RowTitles1-Detail 2 12 2 2" xfId="7828"/>
    <cellStyle name="RowTitles1-Detail 2 12 2 2 2" xfId="7829"/>
    <cellStyle name="RowTitles1-Detail 2 12 2 2 2 2" xfId="7830"/>
    <cellStyle name="RowTitles1-Detail 2 12 2 2 3" xfId="7831"/>
    <cellStyle name="RowTitles1-Detail 2 12 2 3" xfId="7832"/>
    <cellStyle name="RowTitles1-Detail 2 12 2 3 2" xfId="7833"/>
    <cellStyle name="RowTitles1-Detail 2 12 2 3 2 2" xfId="7834"/>
    <cellStyle name="RowTitles1-Detail 2 12 2 4" xfId="7835"/>
    <cellStyle name="RowTitles1-Detail 2 12 2 4 2" xfId="7836"/>
    <cellStyle name="RowTitles1-Detail 2 12 2 5" xfId="7837"/>
    <cellStyle name="RowTitles1-Detail 2 12 3" xfId="7838"/>
    <cellStyle name="RowTitles1-Detail 2 12 3 2" xfId="7839"/>
    <cellStyle name="RowTitles1-Detail 2 12 3 2 2" xfId="7840"/>
    <cellStyle name="RowTitles1-Detail 2 12 3 2 2 2" xfId="7841"/>
    <cellStyle name="RowTitles1-Detail 2 12 3 2 3" xfId="7842"/>
    <cellStyle name="RowTitles1-Detail 2 12 3 3" xfId="7843"/>
    <cellStyle name="RowTitles1-Detail 2 12 3 3 2" xfId="7844"/>
    <cellStyle name="RowTitles1-Detail 2 12 3 3 2 2" xfId="7845"/>
    <cellStyle name="RowTitles1-Detail 2 12 3 4" xfId="7846"/>
    <cellStyle name="RowTitles1-Detail 2 12 3 4 2" xfId="7847"/>
    <cellStyle name="RowTitles1-Detail 2 12 3 5" xfId="7848"/>
    <cellStyle name="RowTitles1-Detail 2 12 4" xfId="7849"/>
    <cellStyle name="RowTitles1-Detail 2 12 4 2" xfId="7850"/>
    <cellStyle name="RowTitles1-Detail 2 12 4 2 2" xfId="7851"/>
    <cellStyle name="RowTitles1-Detail 2 12 4 3" xfId="7852"/>
    <cellStyle name="RowTitles1-Detail 2 12 5" xfId="7853"/>
    <cellStyle name="RowTitles1-Detail 2 12 5 2" xfId="7854"/>
    <cellStyle name="RowTitles1-Detail 2 12 5 2 2" xfId="7855"/>
    <cellStyle name="RowTitles1-Detail 2 12 6" xfId="7856"/>
    <cellStyle name="RowTitles1-Detail 2 12 6 2" xfId="7857"/>
    <cellStyle name="RowTitles1-Detail 2 12 7" xfId="7858"/>
    <cellStyle name="RowTitles1-Detail 2 13" xfId="7859"/>
    <cellStyle name="RowTitles1-Detail 2 13 2" xfId="7860"/>
    <cellStyle name="RowTitles1-Detail 2 13 2 2" xfId="7861"/>
    <cellStyle name="RowTitles1-Detail 2 13 2 2 2" xfId="7862"/>
    <cellStyle name="RowTitles1-Detail 2 13 2 3" xfId="7863"/>
    <cellStyle name="RowTitles1-Detail 2 13 3" xfId="7864"/>
    <cellStyle name="RowTitles1-Detail 2 13 3 2" xfId="7865"/>
    <cellStyle name="RowTitles1-Detail 2 13 3 2 2" xfId="7866"/>
    <cellStyle name="RowTitles1-Detail 2 13 4" xfId="7867"/>
    <cellStyle name="RowTitles1-Detail 2 13 4 2" xfId="7868"/>
    <cellStyle name="RowTitles1-Detail 2 13 5" xfId="7869"/>
    <cellStyle name="RowTitles1-Detail 2 14" xfId="7870"/>
    <cellStyle name="RowTitles1-Detail 2 14 2" xfId="7871"/>
    <cellStyle name="RowTitles1-Detail 2 14 2 2" xfId="7872"/>
    <cellStyle name="RowTitles1-Detail 2 15" xfId="7873"/>
    <cellStyle name="RowTitles1-Detail 2 15 2" xfId="7874"/>
    <cellStyle name="RowTitles1-Detail 2 16" xfId="7875"/>
    <cellStyle name="RowTitles1-Detail 2 16 2" xfId="7876"/>
    <cellStyle name="RowTitles1-Detail 2 16 2 2" xfId="7877"/>
    <cellStyle name="RowTitles1-Detail 2 17" xfId="7878"/>
    <cellStyle name="RowTitles1-Detail 2 2" xfId="96"/>
    <cellStyle name="RowTitles1-Detail 2 2 10" xfId="7879"/>
    <cellStyle name="RowTitles1-Detail 2 2 10 2" xfId="7880"/>
    <cellStyle name="RowTitles1-Detail 2 2 10 2 2" xfId="7881"/>
    <cellStyle name="RowTitles1-Detail 2 2 10 2 2 2" xfId="7882"/>
    <cellStyle name="RowTitles1-Detail 2 2 10 2 2 2 2" xfId="7883"/>
    <cellStyle name="RowTitles1-Detail 2 2 10 2 2 3" xfId="7884"/>
    <cellStyle name="RowTitles1-Detail 2 2 10 2 3" xfId="7885"/>
    <cellStyle name="RowTitles1-Detail 2 2 10 2 3 2" xfId="7886"/>
    <cellStyle name="RowTitles1-Detail 2 2 10 2 3 2 2" xfId="7887"/>
    <cellStyle name="RowTitles1-Detail 2 2 10 2 4" xfId="7888"/>
    <cellStyle name="RowTitles1-Detail 2 2 10 2 4 2" xfId="7889"/>
    <cellStyle name="RowTitles1-Detail 2 2 10 2 5" xfId="7890"/>
    <cellStyle name="RowTitles1-Detail 2 2 10 3" xfId="7891"/>
    <cellStyle name="RowTitles1-Detail 2 2 10 3 2" xfId="7892"/>
    <cellStyle name="RowTitles1-Detail 2 2 10 3 2 2" xfId="7893"/>
    <cellStyle name="RowTitles1-Detail 2 2 10 3 2 2 2" xfId="7894"/>
    <cellStyle name="RowTitles1-Detail 2 2 10 3 2 3" xfId="7895"/>
    <cellStyle name="RowTitles1-Detail 2 2 10 3 3" xfId="7896"/>
    <cellStyle name="RowTitles1-Detail 2 2 10 3 3 2" xfId="7897"/>
    <cellStyle name="RowTitles1-Detail 2 2 10 3 3 2 2" xfId="7898"/>
    <cellStyle name="RowTitles1-Detail 2 2 10 3 4" xfId="7899"/>
    <cellStyle name="RowTitles1-Detail 2 2 10 3 4 2" xfId="7900"/>
    <cellStyle name="RowTitles1-Detail 2 2 10 3 5" xfId="7901"/>
    <cellStyle name="RowTitles1-Detail 2 2 10 4" xfId="7902"/>
    <cellStyle name="RowTitles1-Detail 2 2 10 4 2" xfId="7903"/>
    <cellStyle name="RowTitles1-Detail 2 2 10 4 2 2" xfId="7904"/>
    <cellStyle name="RowTitles1-Detail 2 2 10 4 3" xfId="7905"/>
    <cellStyle name="RowTitles1-Detail 2 2 10 5" xfId="7906"/>
    <cellStyle name="RowTitles1-Detail 2 2 10 5 2" xfId="7907"/>
    <cellStyle name="RowTitles1-Detail 2 2 10 5 2 2" xfId="7908"/>
    <cellStyle name="RowTitles1-Detail 2 2 10 6" xfId="7909"/>
    <cellStyle name="RowTitles1-Detail 2 2 10 6 2" xfId="7910"/>
    <cellStyle name="RowTitles1-Detail 2 2 10 7" xfId="7911"/>
    <cellStyle name="RowTitles1-Detail 2 2 11" xfId="7912"/>
    <cellStyle name="RowTitles1-Detail 2 2 11 2" xfId="7913"/>
    <cellStyle name="RowTitles1-Detail 2 2 11 2 2" xfId="7914"/>
    <cellStyle name="RowTitles1-Detail 2 2 11 2 2 2" xfId="7915"/>
    <cellStyle name="RowTitles1-Detail 2 2 11 2 2 2 2" xfId="7916"/>
    <cellStyle name="RowTitles1-Detail 2 2 11 2 2 3" xfId="7917"/>
    <cellStyle name="RowTitles1-Detail 2 2 11 2 3" xfId="7918"/>
    <cellStyle name="RowTitles1-Detail 2 2 11 2 3 2" xfId="7919"/>
    <cellStyle name="RowTitles1-Detail 2 2 11 2 3 2 2" xfId="7920"/>
    <cellStyle name="RowTitles1-Detail 2 2 11 2 4" xfId="7921"/>
    <cellStyle name="RowTitles1-Detail 2 2 11 2 4 2" xfId="7922"/>
    <cellStyle name="RowTitles1-Detail 2 2 11 2 5" xfId="7923"/>
    <cellStyle name="RowTitles1-Detail 2 2 11 3" xfId="7924"/>
    <cellStyle name="RowTitles1-Detail 2 2 11 3 2" xfId="7925"/>
    <cellStyle name="RowTitles1-Detail 2 2 11 3 2 2" xfId="7926"/>
    <cellStyle name="RowTitles1-Detail 2 2 11 3 2 2 2" xfId="7927"/>
    <cellStyle name="RowTitles1-Detail 2 2 11 3 2 3" xfId="7928"/>
    <cellStyle name="RowTitles1-Detail 2 2 11 3 3" xfId="7929"/>
    <cellStyle name="RowTitles1-Detail 2 2 11 3 3 2" xfId="7930"/>
    <cellStyle name="RowTitles1-Detail 2 2 11 3 3 2 2" xfId="7931"/>
    <cellStyle name="RowTitles1-Detail 2 2 11 3 4" xfId="7932"/>
    <cellStyle name="RowTitles1-Detail 2 2 11 3 4 2" xfId="7933"/>
    <cellStyle name="RowTitles1-Detail 2 2 11 3 5" xfId="7934"/>
    <cellStyle name="RowTitles1-Detail 2 2 11 4" xfId="7935"/>
    <cellStyle name="RowTitles1-Detail 2 2 11 4 2" xfId="7936"/>
    <cellStyle name="RowTitles1-Detail 2 2 11 4 2 2" xfId="7937"/>
    <cellStyle name="RowTitles1-Detail 2 2 11 4 3" xfId="7938"/>
    <cellStyle name="RowTitles1-Detail 2 2 11 5" xfId="7939"/>
    <cellStyle name="RowTitles1-Detail 2 2 11 5 2" xfId="7940"/>
    <cellStyle name="RowTitles1-Detail 2 2 11 5 2 2" xfId="7941"/>
    <cellStyle name="RowTitles1-Detail 2 2 11 6" xfId="7942"/>
    <cellStyle name="RowTitles1-Detail 2 2 11 6 2" xfId="7943"/>
    <cellStyle name="RowTitles1-Detail 2 2 11 7" xfId="7944"/>
    <cellStyle name="RowTitles1-Detail 2 2 12" xfId="7945"/>
    <cellStyle name="RowTitles1-Detail 2 2 12 2" xfId="7946"/>
    <cellStyle name="RowTitles1-Detail 2 2 12 2 2" xfId="7947"/>
    <cellStyle name="RowTitles1-Detail 2 2 12 2 2 2" xfId="7948"/>
    <cellStyle name="RowTitles1-Detail 2 2 12 2 3" xfId="7949"/>
    <cellStyle name="RowTitles1-Detail 2 2 12 3" xfId="7950"/>
    <cellStyle name="RowTitles1-Detail 2 2 12 3 2" xfId="7951"/>
    <cellStyle name="RowTitles1-Detail 2 2 12 3 2 2" xfId="7952"/>
    <cellStyle name="RowTitles1-Detail 2 2 12 4" xfId="7953"/>
    <cellStyle name="RowTitles1-Detail 2 2 12 4 2" xfId="7954"/>
    <cellStyle name="RowTitles1-Detail 2 2 12 5" xfId="7955"/>
    <cellStyle name="RowTitles1-Detail 2 2 13" xfId="7956"/>
    <cellStyle name="RowTitles1-Detail 2 2 13 2" xfId="7957"/>
    <cellStyle name="RowTitles1-Detail 2 2 13 2 2" xfId="7958"/>
    <cellStyle name="RowTitles1-Detail 2 2 14" xfId="7959"/>
    <cellStyle name="RowTitles1-Detail 2 2 14 2" xfId="7960"/>
    <cellStyle name="RowTitles1-Detail 2 2 15" xfId="7961"/>
    <cellStyle name="RowTitles1-Detail 2 2 15 2" xfId="7962"/>
    <cellStyle name="RowTitles1-Detail 2 2 15 2 2" xfId="7963"/>
    <cellStyle name="RowTitles1-Detail 2 2 16" xfId="7964"/>
    <cellStyle name="RowTitles1-Detail 2 2 17" xfId="7965"/>
    <cellStyle name="RowTitles1-Detail 2 2 2" xfId="7966"/>
    <cellStyle name="RowTitles1-Detail 2 2 2 10" xfId="7967"/>
    <cellStyle name="RowTitles1-Detail 2 2 2 10 2" xfId="7968"/>
    <cellStyle name="RowTitles1-Detail 2 2 2 10 2 2" xfId="7969"/>
    <cellStyle name="RowTitles1-Detail 2 2 2 10 2 2 2" xfId="7970"/>
    <cellStyle name="RowTitles1-Detail 2 2 2 10 2 2 2 2" xfId="7971"/>
    <cellStyle name="RowTitles1-Detail 2 2 2 10 2 2 3" xfId="7972"/>
    <cellStyle name="RowTitles1-Detail 2 2 2 10 2 3" xfId="7973"/>
    <cellStyle name="RowTitles1-Detail 2 2 2 10 2 3 2" xfId="7974"/>
    <cellStyle name="RowTitles1-Detail 2 2 2 10 2 3 2 2" xfId="7975"/>
    <cellStyle name="RowTitles1-Detail 2 2 2 10 2 4" xfId="7976"/>
    <cellStyle name="RowTitles1-Detail 2 2 2 10 2 4 2" xfId="7977"/>
    <cellStyle name="RowTitles1-Detail 2 2 2 10 2 5" xfId="7978"/>
    <cellStyle name="RowTitles1-Detail 2 2 2 10 3" xfId="7979"/>
    <cellStyle name="RowTitles1-Detail 2 2 2 10 3 2" xfId="7980"/>
    <cellStyle name="RowTitles1-Detail 2 2 2 10 3 2 2" xfId="7981"/>
    <cellStyle name="RowTitles1-Detail 2 2 2 10 3 2 2 2" xfId="7982"/>
    <cellStyle name="RowTitles1-Detail 2 2 2 10 3 2 3" xfId="7983"/>
    <cellStyle name="RowTitles1-Detail 2 2 2 10 3 3" xfId="7984"/>
    <cellStyle name="RowTitles1-Detail 2 2 2 10 3 3 2" xfId="7985"/>
    <cellStyle name="RowTitles1-Detail 2 2 2 10 3 3 2 2" xfId="7986"/>
    <cellStyle name="RowTitles1-Detail 2 2 2 10 3 4" xfId="7987"/>
    <cellStyle name="RowTitles1-Detail 2 2 2 10 3 4 2" xfId="7988"/>
    <cellStyle name="RowTitles1-Detail 2 2 2 10 3 5" xfId="7989"/>
    <cellStyle name="RowTitles1-Detail 2 2 2 10 4" xfId="7990"/>
    <cellStyle name="RowTitles1-Detail 2 2 2 10 4 2" xfId="7991"/>
    <cellStyle name="RowTitles1-Detail 2 2 2 10 4 2 2" xfId="7992"/>
    <cellStyle name="RowTitles1-Detail 2 2 2 10 4 3" xfId="7993"/>
    <cellStyle name="RowTitles1-Detail 2 2 2 10 5" xfId="7994"/>
    <cellStyle name="RowTitles1-Detail 2 2 2 10 5 2" xfId="7995"/>
    <cellStyle name="RowTitles1-Detail 2 2 2 10 5 2 2" xfId="7996"/>
    <cellStyle name="RowTitles1-Detail 2 2 2 10 6" xfId="7997"/>
    <cellStyle name="RowTitles1-Detail 2 2 2 10 6 2" xfId="7998"/>
    <cellStyle name="RowTitles1-Detail 2 2 2 10 7" xfId="7999"/>
    <cellStyle name="RowTitles1-Detail 2 2 2 11" xfId="8000"/>
    <cellStyle name="RowTitles1-Detail 2 2 2 11 2" xfId="8001"/>
    <cellStyle name="RowTitles1-Detail 2 2 2 11 2 2" xfId="8002"/>
    <cellStyle name="RowTitles1-Detail 2 2 2 11 2 2 2" xfId="8003"/>
    <cellStyle name="RowTitles1-Detail 2 2 2 11 2 3" xfId="8004"/>
    <cellStyle name="RowTitles1-Detail 2 2 2 11 3" xfId="8005"/>
    <cellStyle name="RowTitles1-Detail 2 2 2 11 3 2" xfId="8006"/>
    <cellStyle name="RowTitles1-Detail 2 2 2 11 3 2 2" xfId="8007"/>
    <cellStyle name="RowTitles1-Detail 2 2 2 11 4" xfId="8008"/>
    <cellStyle name="RowTitles1-Detail 2 2 2 11 4 2" xfId="8009"/>
    <cellStyle name="RowTitles1-Detail 2 2 2 11 5" xfId="8010"/>
    <cellStyle name="RowTitles1-Detail 2 2 2 12" xfId="8011"/>
    <cellStyle name="RowTitles1-Detail 2 2 2 12 2" xfId="8012"/>
    <cellStyle name="RowTitles1-Detail 2 2 2 13" xfId="8013"/>
    <cellStyle name="RowTitles1-Detail 2 2 2 13 2" xfId="8014"/>
    <cellStyle name="RowTitles1-Detail 2 2 2 13 2 2" xfId="8015"/>
    <cellStyle name="RowTitles1-Detail 2 2 2 2" xfId="8016"/>
    <cellStyle name="RowTitles1-Detail 2 2 2 2 10" xfId="8017"/>
    <cellStyle name="RowTitles1-Detail 2 2 2 2 10 2" xfId="8018"/>
    <cellStyle name="RowTitles1-Detail 2 2 2 2 10 2 2" xfId="8019"/>
    <cellStyle name="RowTitles1-Detail 2 2 2 2 10 2 2 2" xfId="8020"/>
    <cellStyle name="RowTitles1-Detail 2 2 2 2 10 2 3" xfId="8021"/>
    <cellStyle name="RowTitles1-Detail 2 2 2 2 10 3" xfId="8022"/>
    <cellStyle name="RowTitles1-Detail 2 2 2 2 10 3 2" xfId="8023"/>
    <cellStyle name="RowTitles1-Detail 2 2 2 2 10 3 2 2" xfId="8024"/>
    <cellStyle name="RowTitles1-Detail 2 2 2 2 10 4" xfId="8025"/>
    <cellStyle name="RowTitles1-Detail 2 2 2 2 10 4 2" xfId="8026"/>
    <cellStyle name="RowTitles1-Detail 2 2 2 2 10 5" xfId="8027"/>
    <cellStyle name="RowTitles1-Detail 2 2 2 2 11" xfId="8028"/>
    <cellStyle name="RowTitles1-Detail 2 2 2 2 11 2" xfId="8029"/>
    <cellStyle name="RowTitles1-Detail 2 2 2 2 12" xfId="8030"/>
    <cellStyle name="RowTitles1-Detail 2 2 2 2 12 2" xfId="8031"/>
    <cellStyle name="RowTitles1-Detail 2 2 2 2 12 2 2" xfId="8032"/>
    <cellStyle name="RowTitles1-Detail 2 2 2 2 2" xfId="8033"/>
    <cellStyle name="RowTitles1-Detail 2 2 2 2 2 2" xfId="8034"/>
    <cellStyle name="RowTitles1-Detail 2 2 2 2 2 2 2" xfId="8035"/>
    <cellStyle name="RowTitles1-Detail 2 2 2 2 2 2 2 2" xfId="8036"/>
    <cellStyle name="RowTitles1-Detail 2 2 2 2 2 2 2 2 2" xfId="8037"/>
    <cellStyle name="RowTitles1-Detail 2 2 2 2 2 2 2 2 2 2" xfId="8038"/>
    <cellStyle name="RowTitles1-Detail 2 2 2 2 2 2 2 2 3" xfId="8039"/>
    <cellStyle name="RowTitles1-Detail 2 2 2 2 2 2 2 3" xfId="8040"/>
    <cellStyle name="RowTitles1-Detail 2 2 2 2 2 2 2 3 2" xfId="8041"/>
    <cellStyle name="RowTitles1-Detail 2 2 2 2 2 2 2 3 2 2" xfId="8042"/>
    <cellStyle name="RowTitles1-Detail 2 2 2 2 2 2 2 4" xfId="8043"/>
    <cellStyle name="RowTitles1-Detail 2 2 2 2 2 2 2 4 2" xfId="8044"/>
    <cellStyle name="RowTitles1-Detail 2 2 2 2 2 2 2 5" xfId="8045"/>
    <cellStyle name="RowTitles1-Detail 2 2 2 2 2 2 3" xfId="8046"/>
    <cellStyle name="RowTitles1-Detail 2 2 2 2 2 2 3 2" xfId="8047"/>
    <cellStyle name="RowTitles1-Detail 2 2 2 2 2 2 3 2 2" xfId="8048"/>
    <cellStyle name="RowTitles1-Detail 2 2 2 2 2 2 3 2 2 2" xfId="8049"/>
    <cellStyle name="RowTitles1-Detail 2 2 2 2 2 2 3 2 3" xfId="8050"/>
    <cellStyle name="RowTitles1-Detail 2 2 2 2 2 2 3 3" xfId="8051"/>
    <cellStyle name="RowTitles1-Detail 2 2 2 2 2 2 3 3 2" xfId="8052"/>
    <cellStyle name="RowTitles1-Detail 2 2 2 2 2 2 3 3 2 2" xfId="8053"/>
    <cellStyle name="RowTitles1-Detail 2 2 2 2 2 2 3 4" xfId="8054"/>
    <cellStyle name="RowTitles1-Detail 2 2 2 2 2 2 3 4 2" xfId="8055"/>
    <cellStyle name="RowTitles1-Detail 2 2 2 2 2 2 3 5" xfId="8056"/>
    <cellStyle name="RowTitles1-Detail 2 2 2 2 2 2 4" xfId="8057"/>
    <cellStyle name="RowTitles1-Detail 2 2 2 2 2 2 4 2" xfId="8058"/>
    <cellStyle name="RowTitles1-Detail 2 2 2 2 2 2 5" xfId="8059"/>
    <cellStyle name="RowTitles1-Detail 2 2 2 2 2 2 5 2" xfId="8060"/>
    <cellStyle name="RowTitles1-Detail 2 2 2 2 2 2 5 2 2" xfId="8061"/>
    <cellStyle name="RowTitles1-Detail 2 2 2 2 2 3" xfId="8062"/>
    <cellStyle name="RowTitles1-Detail 2 2 2 2 2 3 2" xfId="8063"/>
    <cellStyle name="RowTitles1-Detail 2 2 2 2 2 3 2 2" xfId="8064"/>
    <cellStyle name="RowTitles1-Detail 2 2 2 2 2 3 2 2 2" xfId="8065"/>
    <cellStyle name="RowTitles1-Detail 2 2 2 2 2 3 2 2 2 2" xfId="8066"/>
    <cellStyle name="RowTitles1-Detail 2 2 2 2 2 3 2 2 3" xfId="8067"/>
    <cellStyle name="RowTitles1-Detail 2 2 2 2 2 3 2 3" xfId="8068"/>
    <cellStyle name="RowTitles1-Detail 2 2 2 2 2 3 2 3 2" xfId="8069"/>
    <cellStyle name="RowTitles1-Detail 2 2 2 2 2 3 2 3 2 2" xfId="8070"/>
    <cellStyle name="RowTitles1-Detail 2 2 2 2 2 3 2 4" xfId="8071"/>
    <cellStyle name="RowTitles1-Detail 2 2 2 2 2 3 2 4 2" xfId="8072"/>
    <cellStyle name="RowTitles1-Detail 2 2 2 2 2 3 2 5" xfId="8073"/>
    <cellStyle name="RowTitles1-Detail 2 2 2 2 2 3 3" xfId="8074"/>
    <cellStyle name="RowTitles1-Detail 2 2 2 2 2 3 3 2" xfId="8075"/>
    <cellStyle name="RowTitles1-Detail 2 2 2 2 2 3 3 2 2" xfId="8076"/>
    <cellStyle name="RowTitles1-Detail 2 2 2 2 2 3 3 2 2 2" xfId="8077"/>
    <cellStyle name="RowTitles1-Detail 2 2 2 2 2 3 3 2 3" xfId="8078"/>
    <cellStyle name="RowTitles1-Detail 2 2 2 2 2 3 3 3" xfId="8079"/>
    <cellStyle name="RowTitles1-Detail 2 2 2 2 2 3 3 3 2" xfId="8080"/>
    <cellStyle name="RowTitles1-Detail 2 2 2 2 2 3 3 3 2 2" xfId="8081"/>
    <cellStyle name="RowTitles1-Detail 2 2 2 2 2 3 3 4" xfId="8082"/>
    <cellStyle name="RowTitles1-Detail 2 2 2 2 2 3 3 4 2" xfId="8083"/>
    <cellStyle name="RowTitles1-Detail 2 2 2 2 2 3 3 5" xfId="8084"/>
    <cellStyle name="RowTitles1-Detail 2 2 2 2 2 3 4" xfId="8085"/>
    <cellStyle name="RowTitles1-Detail 2 2 2 2 2 3 4 2" xfId="8086"/>
    <cellStyle name="RowTitles1-Detail 2 2 2 2 2 3 5" xfId="8087"/>
    <cellStyle name="RowTitles1-Detail 2 2 2 2 2 3 5 2" xfId="8088"/>
    <cellStyle name="RowTitles1-Detail 2 2 2 2 2 3 5 2 2" xfId="8089"/>
    <cellStyle name="RowTitles1-Detail 2 2 2 2 2 3 5 3" xfId="8090"/>
    <cellStyle name="RowTitles1-Detail 2 2 2 2 2 3 6" xfId="8091"/>
    <cellStyle name="RowTitles1-Detail 2 2 2 2 2 3 6 2" xfId="8092"/>
    <cellStyle name="RowTitles1-Detail 2 2 2 2 2 3 6 2 2" xfId="8093"/>
    <cellStyle name="RowTitles1-Detail 2 2 2 2 2 3 7" xfId="8094"/>
    <cellStyle name="RowTitles1-Detail 2 2 2 2 2 3 7 2" xfId="8095"/>
    <cellStyle name="RowTitles1-Detail 2 2 2 2 2 3 8" xfId="8096"/>
    <cellStyle name="RowTitles1-Detail 2 2 2 2 2 4" xfId="8097"/>
    <cellStyle name="RowTitles1-Detail 2 2 2 2 2 4 2" xfId="8098"/>
    <cellStyle name="RowTitles1-Detail 2 2 2 2 2 4 2 2" xfId="8099"/>
    <cellStyle name="RowTitles1-Detail 2 2 2 2 2 4 2 2 2" xfId="8100"/>
    <cellStyle name="RowTitles1-Detail 2 2 2 2 2 4 2 2 2 2" xfId="8101"/>
    <cellStyle name="RowTitles1-Detail 2 2 2 2 2 4 2 2 3" xfId="8102"/>
    <cellStyle name="RowTitles1-Detail 2 2 2 2 2 4 2 3" xfId="8103"/>
    <cellStyle name="RowTitles1-Detail 2 2 2 2 2 4 2 3 2" xfId="8104"/>
    <cellStyle name="RowTitles1-Detail 2 2 2 2 2 4 2 3 2 2" xfId="8105"/>
    <cellStyle name="RowTitles1-Detail 2 2 2 2 2 4 2 4" xfId="8106"/>
    <cellStyle name="RowTitles1-Detail 2 2 2 2 2 4 2 4 2" xfId="8107"/>
    <cellStyle name="RowTitles1-Detail 2 2 2 2 2 4 2 5" xfId="8108"/>
    <cellStyle name="RowTitles1-Detail 2 2 2 2 2 4 3" xfId="8109"/>
    <cellStyle name="RowTitles1-Detail 2 2 2 2 2 4 3 2" xfId="8110"/>
    <cellStyle name="RowTitles1-Detail 2 2 2 2 2 4 3 2 2" xfId="8111"/>
    <cellStyle name="RowTitles1-Detail 2 2 2 2 2 4 3 2 2 2" xfId="8112"/>
    <cellStyle name="RowTitles1-Detail 2 2 2 2 2 4 3 2 3" xfId="8113"/>
    <cellStyle name="RowTitles1-Detail 2 2 2 2 2 4 3 3" xfId="8114"/>
    <cellStyle name="RowTitles1-Detail 2 2 2 2 2 4 3 3 2" xfId="8115"/>
    <cellStyle name="RowTitles1-Detail 2 2 2 2 2 4 3 3 2 2" xfId="8116"/>
    <cellStyle name="RowTitles1-Detail 2 2 2 2 2 4 3 4" xfId="8117"/>
    <cellStyle name="RowTitles1-Detail 2 2 2 2 2 4 3 4 2" xfId="8118"/>
    <cellStyle name="RowTitles1-Detail 2 2 2 2 2 4 3 5" xfId="8119"/>
    <cellStyle name="RowTitles1-Detail 2 2 2 2 2 4 4" xfId="8120"/>
    <cellStyle name="RowTitles1-Detail 2 2 2 2 2 4 4 2" xfId="8121"/>
    <cellStyle name="RowTitles1-Detail 2 2 2 2 2 4 4 2 2" xfId="8122"/>
    <cellStyle name="RowTitles1-Detail 2 2 2 2 2 4 4 3" xfId="8123"/>
    <cellStyle name="RowTitles1-Detail 2 2 2 2 2 4 5" xfId="8124"/>
    <cellStyle name="RowTitles1-Detail 2 2 2 2 2 4 5 2" xfId="8125"/>
    <cellStyle name="RowTitles1-Detail 2 2 2 2 2 4 5 2 2" xfId="8126"/>
    <cellStyle name="RowTitles1-Detail 2 2 2 2 2 4 6" xfId="8127"/>
    <cellStyle name="RowTitles1-Detail 2 2 2 2 2 4 6 2" xfId="8128"/>
    <cellStyle name="RowTitles1-Detail 2 2 2 2 2 4 7" xfId="8129"/>
    <cellStyle name="RowTitles1-Detail 2 2 2 2 2 5" xfId="8130"/>
    <cellStyle name="RowTitles1-Detail 2 2 2 2 2 5 2" xfId="8131"/>
    <cellStyle name="RowTitles1-Detail 2 2 2 2 2 5 2 2" xfId="8132"/>
    <cellStyle name="RowTitles1-Detail 2 2 2 2 2 5 2 2 2" xfId="8133"/>
    <cellStyle name="RowTitles1-Detail 2 2 2 2 2 5 2 2 2 2" xfId="8134"/>
    <cellStyle name="RowTitles1-Detail 2 2 2 2 2 5 2 2 3" xfId="8135"/>
    <cellStyle name="RowTitles1-Detail 2 2 2 2 2 5 2 3" xfId="8136"/>
    <cellStyle name="RowTitles1-Detail 2 2 2 2 2 5 2 3 2" xfId="8137"/>
    <cellStyle name="RowTitles1-Detail 2 2 2 2 2 5 2 3 2 2" xfId="8138"/>
    <cellStyle name="RowTitles1-Detail 2 2 2 2 2 5 2 4" xfId="8139"/>
    <cellStyle name="RowTitles1-Detail 2 2 2 2 2 5 2 4 2" xfId="8140"/>
    <cellStyle name="RowTitles1-Detail 2 2 2 2 2 5 2 5" xfId="8141"/>
    <cellStyle name="RowTitles1-Detail 2 2 2 2 2 5 3" xfId="8142"/>
    <cellStyle name="RowTitles1-Detail 2 2 2 2 2 5 3 2" xfId="8143"/>
    <cellStyle name="RowTitles1-Detail 2 2 2 2 2 5 3 2 2" xfId="8144"/>
    <cellStyle name="RowTitles1-Detail 2 2 2 2 2 5 3 2 2 2" xfId="8145"/>
    <cellStyle name="RowTitles1-Detail 2 2 2 2 2 5 3 2 3" xfId="8146"/>
    <cellStyle name="RowTitles1-Detail 2 2 2 2 2 5 3 3" xfId="8147"/>
    <cellStyle name="RowTitles1-Detail 2 2 2 2 2 5 3 3 2" xfId="8148"/>
    <cellStyle name="RowTitles1-Detail 2 2 2 2 2 5 3 3 2 2" xfId="8149"/>
    <cellStyle name="RowTitles1-Detail 2 2 2 2 2 5 3 4" xfId="8150"/>
    <cellStyle name="RowTitles1-Detail 2 2 2 2 2 5 3 4 2" xfId="8151"/>
    <cellStyle name="RowTitles1-Detail 2 2 2 2 2 5 3 5" xfId="8152"/>
    <cellStyle name="RowTitles1-Detail 2 2 2 2 2 5 4" xfId="8153"/>
    <cellStyle name="RowTitles1-Detail 2 2 2 2 2 5 4 2" xfId="8154"/>
    <cellStyle name="RowTitles1-Detail 2 2 2 2 2 5 4 2 2" xfId="8155"/>
    <cellStyle name="RowTitles1-Detail 2 2 2 2 2 5 4 3" xfId="8156"/>
    <cellStyle name="RowTitles1-Detail 2 2 2 2 2 5 5" xfId="8157"/>
    <cellStyle name="RowTitles1-Detail 2 2 2 2 2 5 5 2" xfId="8158"/>
    <cellStyle name="RowTitles1-Detail 2 2 2 2 2 5 5 2 2" xfId="8159"/>
    <cellStyle name="RowTitles1-Detail 2 2 2 2 2 5 6" xfId="8160"/>
    <cellStyle name="RowTitles1-Detail 2 2 2 2 2 5 6 2" xfId="8161"/>
    <cellStyle name="RowTitles1-Detail 2 2 2 2 2 5 7" xfId="8162"/>
    <cellStyle name="RowTitles1-Detail 2 2 2 2 2 6" xfId="8163"/>
    <cellStyle name="RowTitles1-Detail 2 2 2 2 2 6 2" xfId="8164"/>
    <cellStyle name="RowTitles1-Detail 2 2 2 2 2 6 2 2" xfId="8165"/>
    <cellStyle name="RowTitles1-Detail 2 2 2 2 2 6 2 2 2" xfId="8166"/>
    <cellStyle name="RowTitles1-Detail 2 2 2 2 2 6 2 2 2 2" xfId="8167"/>
    <cellStyle name="RowTitles1-Detail 2 2 2 2 2 6 2 2 3" xfId="8168"/>
    <cellStyle name="RowTitles1-Detail 2 2 2 2 2 6 2 3" xfId="8169"/>
    <cellStyle name="RowTitles1-Detail 2 2 2 2 2 6 2 3 2" xfId="8170"/>
    <cellStyle name="RowTitles1-Detail 2 2 2 2 2 6 2 3 2 2" xfId="8171"/>
    <cellStyle name="RowTitles1-Detail 2 2 2 2 2 6 2 4" xfId="8172"/>
    <cellStyle name="RowTitles1-Detail 2 2 2 2 2 6 2 4 2" xfId="8173"/>
    <cellStyle name="RowTitles1-Detail 2 2 2 2 2 6 2 5" xfId="8174"/>
    <cellStyle name="RowTitles1-Detail 2 2 2 2 2 6 3" xfId="8175"/>
    <cellStyle name="RowTitles1-Detail 2 2 2 2 2 6 3 2" xfId="8176"/>
    <cellStyle name="RowTitles1-Detail 2 2 2 2 2 6 3 2 2" xfId="8177"/>
    <cellStyle name="RowTitles1-Detail 2 2 2 2 2 6 3 2 2 2" xfId="8178"/>
    <cellStyle name="RowTitles1-Detail 2 2 2 2 2 6 3 2 3" xfId="8179"/>
    <cellStyle name="RowTitles1-Detail 2 2 2 2 2 6 3 3" xfId="8180"/>
    <cellStyle name="RowTitles1-Detail 2 2 2 2 2 6 3 3 2" xfId="8181"/>
    <cellStyle name="RowTitles1-Detail 2 2 2 2 2 6 3 3 2 2" xfId="8182"/>
    <cellStyle name="RowTitles1-Detail 2 2 2 2 2 6 3 4" xfId="8183"/>
    <cellStyle name="RowTitles1-Detail 2 2 2 2 2 6 3 4 2" xfId="8184"/>
    <cellStyle name="RowTitles1-Detail 2 2 2 2 2 6 3 5" xfId="8185"/>
    <cellStyle name="RowTitles1-Detail 2 2 2 2 2 6 4" xfId="8186"/>
    <cellStyle name="RowTitles1-Detail 2 2 2 2 2 6 4 2" xfId="8187"/>
    <cellStyle name="RowTitles1-Detail 2 2 2 2 2 6 4 2 2" xfId="8188"/>
    <cellStyle name="RowTitles1-Detail 2 2 2 2 2 6 4 3" xfId="8189"/>
    <cellStyle name="RowTitles1-Detail 2 2 2 2 2 6 5" xfId="8190"/>
    <cellStyle name="RowTitles1-Detail 2 2 2 2 2 6 5 2" xfId="8191"/>
    <cellStyle name="RowTitles1-Detail 2 2 2 2 2 6 5 2 2" xfId="8192"/>
    <cellStyle name="RowTitles1-Detail 2 2 2 2 2 6 6" xfId="8193"/>
    <cellStyle name="RowTitles1-Detail 2 2 2 2 2 6 6 2" xfId="8194"/>
    <cellStyle name="RowTitles1-Detail 2 2 2 2 2 6 7" xfId="8195"/>
    <cellStyle name="RowTitles1-Detail 2 2 2 2 2 7" xfId="8196"/>
    <cellStyle name="RowTitles1-Detail 2 2 2 2 2 7 2" xfId="8197"/>
    <cellStyle name="RowTitles1-Detail 2 2 2 2 2 7 2 2" xfId="8198"/>
    <cellStyle name="RowTitles1-Detail 2 2 2 2 2 7 2 2 2" xfId="8199"/>
    <cellStyle name="RowTitles1-Detail 2 2 2 2 2 7 2 3" xfId="8200"/>
    <cellStyle name="RowTitles1-Detail 2 2 2 2 2 7 3" xfId="8201"/>
    <cellStyle name="RowTitles1-Detail 2 2 2 2 2 7 3 2" xfId="8202"/>
    <cellStyle name="RowTitles1-Detail 2 2 2 2 2 7 3 2 2" xfId="8203"/>
    <cellStyle name="RowTitles1-Detail 2 2 2 2 2 7 4" xfId="8204"/>
    <cellStyle name="RowTitles1-Detail 2 2 2 2 2 7 4 2" xfId="8205"/>
    <cellStyle name="RowTitles1-Detail 2 2 2 2 2 7 5" xfId="8206"/>
    <cellStyle name="RowTitles1-Detail 2 2 2 2 2 8" xfId="8207"/>
    <cellStyle name="RowTitles1-Detail 2 2 2 2 2 8 2" xfId="8208"/>
    <cellStyle name="RowTitles1-Detail 2 2 2 2 2 9" xfId="8209"/>
    <cellStyle name="RowTitles1-Detail 2 2 2 2 2 9 2" xfId="8210"/>
    <cellStyle name="RowTitles1-Detail 2 2 2 2 2 9 2 2" xfId="8211"/>
    <cellStyle name="RowTitles1-Detail 2 2 2 2 2_STUD aligned by INSTIT" xfId="8212"/>
    <cellStyle name="RowTitles1-Detail 2 2 2 2 3" xfId="8213"/>
    <cellStyle name="RowTitles1-Detail 2 2 2 2 3 2" xfId="8214"/>
    <cellStyle name="RowTitles1-Detail 2 2 2 2 3 2 2" xfId="8215"/>
    <cellStyle name="RowTitles1-Detail 2 2 2 2 3 2 2 2" xfId="8216"/>
    <cellStyle name="RowTitles1-Detail 2 2 2 2 3 2 2 2 2" xfId="8217"/>
    <cellStyle name="RowTitles1-Detail 2 2 2 2 3 2 2 2 2 2" xfId="8218"/>
    <cellStyle name="RowTitles1-Detail 2 2 2 2 3 2 2 2 3" xfId="8219"/>
    <cellStyle name="RowTitles1-Detail 2 2 2 2 3 2 2 3" xfId="8220"/>
    <cellStyle name="RowTitles1-Detail 2 2 2 2 3 2 2 3 2" xfId="8221"/>
    <cellStyle name="RowTitles1-Detail 2 2 2 2 3 2 2 3 2 2" xfId="8222"/>
    <cellStyle name="RowTitles1-Detail 2 2 2 2 3 2 2 4" xfId="8223"/>
    <cellStyle name="RowTitles1-Detail 2 2 2 2 3 2 2 4 2" xfId="8224"/>
    <cellStyle name="RowTitles1-Detail 2 2 2 2 3 2 2 5" xfId="8225"/>
    <cellStyle name="RowTitles1-Detail 2 2 2 2 3 2 3" xfId="8226"/>
    <cellStyle name="RowTitles1-Detail 2 2 2 2 3 2 3 2" xfId="8227"/>
    <cellStyle name="RowTitles1-Detail 2 2 2 2 3 2 3 2 2" xfId="8228"/>
    <cellStyle name="RowTitles1-Detail 2 2 2 2 3 2 3 2 2 2" xfId="8229"/>
    <cellStyle name="RowTitles1-Detail 2 2 2 2 3 2 3 2 3" xfId="8230"/>
    <cellStyle name="RowTitles1-Detail 2 2 2 2 3 2 3 3" xfId="8231"/>
    <cellStyle name="RowTitles1-Detail 2 2 2 2 3 2 3 3 2" xfId="8232"/>
    <cellStyle name="RowTitles1-Detail 2 2 2 2 3 2 3 3 2 2" xfId="8233"/>
    <cellStyle name="RowTitles1-Detail 2 2 2 2 3 2 3 4" xfId="8234"/>
    <cellStyle name="RowTitles1-Detail 2 2 2 2 3 2 3 4 2" xfId="8235"/>
    <cellStyle name="RowTitles1-Detail 2 2 2 2 3 2 3 5" xfId="8236"/>
    <cellStyle name="RowTitles1-Detail 2 2 2 2 3 2 4" xfId="8237"/>
    <cellStyle name="RowTitles1-Detail 2 2 2 2 3 2 4 2" xfId="8238"/>
    <cellStyle name="RowTitles1-Detail 2 2 2 2 3 2 5" xfId="8239"/>
    <cellStyle name="RowTitles1-Detail 2 2 2 2 3 2 5 2" xfId="8240"/>
    <cellStyle name="RowTitles1-Detail 2 2 2 2 3 2 5 2 2" xfId="8241"/>
    <cellStyle name="RowTitles1-Detail 2 2 2 2 3 2 5 3" xfId="8242"/>
    <cellStyle name="RowTitles1-Detail 2 2 2 2 3 2 6" xfId="8243"/>
    <cellStyle name="RowTitles1-Detail 2 2 2 2 3 2 6 2" xfId="8244"/>
    <cellStyle name="RowTitles1-Detail 2 2 2 2 3 2 6 2 2" xfId="8245"/>
    <cellStyle name="RowTitles1-Detail 2 2 2 2 3 2 7" xfId="8246"/>
    <cellStyle name="RowTitles1-Detail 2 2 2 2 3 2 7 2" xfId="8247"/>
    <cellStyle name="RowTitles1-Detail 2 2 2 2 3 2 8" xfId="8248"/>
    <cellStyle name="RowTitles1-Detail 2 2 2 2 3 3" xfId="8249"/>
    <cellStyle name="RowTitles1-Detail 2 2 2 2 3 3 2" xfId="8250"/>
    <cellStyle name="RowTitles1-Detail 2 2 2 2 3 3 2 2" xfId="8251"/>
    <cellStyle name="RowTitles1-Detail 2 2 2 2 3 3 2 2 2" xfId="8252"/>
    <cellStyle name="RowTitles1-Detail 2 2 2 2 3 3 2 2 2 2" xfId="8253"/>
    <cellStyle name="RowTitles1-Detail 2 2 2 2 3 3 2 2 3" xfId="8254"/>
    <cellStyle name="RowTitles1-Detail 2 2 2 2 3 3 2 3" xfId="8255"/>
    <cellStyle name="RowTitles1-Detail 2 2 2 2 3 3 2 3 2" xfId="8256"/>
    <cellStyle name="RowTitles1-Detail 2 2 2 2 3 3 2 3 2 2" xfId="8257"/>
    <cellStyle name="RowTitles1-Detail 2 2 2 2 3 3 2 4" xfId="8258"/>
    <cellStyle name="RowTitles1-Detail 2 2 2 2 3 3 2 4 2" xfId="8259"/>
    <cellStyle name="RowTitles1-Detail 2 2 2 2 3 3 2 5" xfId="8260"/>
    <cellStyle name="RowTitles1-Detail 2 2 2 2 3 3 3" xfId="8261"/>
    <cellStyle name="RowTitles1-Detail 2 2 2 2 3 3 3 2" xfId="8262"/>
    <cellStyle name="RowTitles1-Detail 2 2 2 2 3 3 3 2 2" xfId="8263"/>
    <cellStyle name="RowTitles1-Detail 2 2 2 2 3 3 3 2 2 2" xfId="8264"/>
    <cellStyle name="RowTitles1-Detail 2 2 2 2 3 3 3 2 3" xfId="8265"/>
    <cellStyle name="RowTitles1-Detail 2 2 2 2 3 3 3 3" xfId="8266"/>
    <cellStyle name="RowTitles1-Detail 2 2 2 2 3 3 3 3 2" xfId="8267"/>
    <cellStyle name="RowTitles1-Detail 2 2 2 2 3 3 3 3 2 2" xfId="8268"/>
    <cellStyle name="RowTitles1-Detail 2 2 2 2 3 3 3 4" xfId="8269"/>
    <cellStyle name="RowTitles1-Detail 2 2 2 2 3 3 3 4 2" xfId="8270"/>
    <cellStyle name="RowTitles1-Detail 2 2 2 2 3 3 3 5" xfId="8271"/>
    <cellStyle name="RowTitles1-Detail 2 2 2 2 3 3 4" xfId="8272"/>
    <cellStyle name="RowTitles1-Detail 2 2 2 2 3 3 4 2" xfId="8273"/>
    <cellStyle name="RowTitles1-Detail 2 2 2 2 3 3 5" xfId="8274"/>
    <cellStyle name="RowTitles1-Detail 2 2 2 2 3 3 5 2" xfId="8275"/>
    <cellStyle name="RowTitles1-Detail 2 2 2 2 3 3 5 2 2" xfId="8276"/>
    <cellStyle name="RowTitles1-Detail 2 2 2 2 3 4" xfId="8277"/>
    <cellStyle name="RowTitles1-Detail 2 2 2 2 3 4 2" xfId="8278"/>
    <cellStyle name="RowTitles1-Detail 2 2 2 2 3 4 2 2" xfId="8279"/>
    <cellStyle name="RowTitles1-Detail 2 2 2 2 3 4 2 2 2" xfId="8280"/>
    <cellStyle name="RowTitles1-Detail 2 2 2 2 3 4 2 2 2 2" xfId="8281"/>
    <cellStyle name="RowTitles1-Detail 2 2 2 2 3 4 2 2 3" xfId="8282"/>
    <cellStyle name="RowTitles1-Detail 2 2 2 2 3 4 2 3" xfId="8283"/>
    <cellStyle name="RowTitles1-Detail 2 2 2 2 3 4 2 3 2" xfId="8284"/>
    <cellStyle name="RowTitles1-Detail 2 2 2 2 3 4 2 3 2 2" xfId="8285"/>
    <cellStyle name="RowTitles1-Detail 2 2 2 2 3 4 2 4" xfId="8286"/>
    <cellStyle name="RowTitles1-Detail 2 2 2 2 3 4 2 4 2" xfId="8287"/>
    <cellStyle name="RowTitles1-Detail 2 2 2 2 3 4 2 5" xfId="8288"/>
    <cellStyle name="RowTitles1-Detail 2 2 2 2 3 4 3" xfId="8289"/>
    <cellStyle name="RowTitles1-Detail 2 2 2 2 3 4 3 2" xfId="8290"/>
    <cellStyle name="RowTitles1-Detail 2 2 2 2 3 4 3 2 2" xfId="8291"/>
    <cellStyle name="RowTitles1-Detail 2 2 2 2 3 4 3 2 2 2" xfId="8292"/>
    <cellStyle name="RowTitles1-Detail 2 2 2 2 3 4 3 2 3" xfId="8293"/>
    <cellStyle name="RowTitles1-Detail 2 2 2 2 3 4 3 3" xfId="8294"/>
    <cellStyle name="RowTitles1-Detail 2 2 2 2 3 4 3 3 2" xfId="8295"/>
    <cellStyle name="RowTitles1-Detail 2 2 2 2 3 4 3 3 2 2" xfId="8296"/>
    <cellStyle name="RowTitles1-Detail 2 2 2 2 3 4 3 4" xfId="8297"/>
    <cellStyle name="RowTitles1-Detail 2 2 2 2 3 4 3 4 2" xfId="8298"/>
    <cellStyle name="RowTitles1-Detail 2 2 2 2 3 4 3 5" xfId="8299"/>
    <cellStyle name="RowTitles1-Detail 2 2 2 2 3 4 4" xfId="8300"/>
    <cellStyle name="RowTitles1-Detail 2 2 2 2 3 4 4 2" xfId="8301"/>
    <cellStyle name="RowTitles1-Detail 2 2 2 2 3 4 4 2 2" xfId="8302"/>
    <cellStyle name="RowTitles1-Detail 2 2 2 2 3 4 4 3" xfId="8303"/>
    <cellStyle name="RowTitles1-Detail 2 2 2 2 3 4 5" xfId="8304"/>
    <cellStyle name="RowTitles1-Detail 2 2 2 2 3 4 5 2" xfId="8305"/>
    <cellStyle name="RowTitles1-Detail 2 2 2 2 3 4 5 2 2" xfId="8306"/>
    <cellStyle name="RowTitles1-Detail 2 2 2 2 3 4 6" xfId="8307"/>
    <cellStyle name="RowTitles1-Detail 2 2 2 2 3 4 6 2" xfId="8308"/>
    <cellStyle name="RowTitles1-Detail 2 2 2 2 3 4 7" xfId="8309"/>
    <cellStyle name="RowTitles1-Detail 2 2 2 2 3 5" xfId="8310"/>
    <cellStyle name="RowTitles1-Detail 2 2 2 2 3 5 2" xfId="8311"/>
    <cellStyle name="RowTitles1-Detail 2 2 2 2 3 5 2 2" xfId="8312"/>
    <cellStyle name="RowTitles1-Detail 2 2 2 2 3 5 2 2 2" xfId="8313"/>
    <cellStyle name="RowTitles1-Detail 2 2 2 2 3 5 2 2 2 2" xfId="8314"/>
    <cellStyle name="RowTitles1-Detail 2 2 2 2 3 5 2 2 3" xfId="8315"/>
    <cellStyle name="RowTitles1-Detail 2 2 2 2 3 5 2 3" xfId="8316"/>
    <cellStyle name="RowTitles1-Detail 2 2 2 2 3 5 2 3 2" xfId="8317"/>
    <cellStyle name="RowTitles1-Detail 2 2 2 2 3 5 2 3 2 2" xfId="8318"/>
    <cellStyle name="RowTitles1-Detail 2 2 2 2 3 5 2 4" xfId="8319"/>
    <cellStyle name="RowTitles1-Detail 2 2 2 2 3 5 2 4 2" xfId="8320"/>
    <cellStyle name="RowTitles1-Detail 2 2 2 2 3 5 2 5" xfId="8321"/>
    <cellStyle name="RowTitles1-Detail 2 2 2 2 3 5 3" xfId="8322"/>
    <cellStyle name="RowTitles1-Detail 2 2 2 2 3 5 3 2" xfId="8323"/>
    <cellStyle name="RowTitles1-Detail 2 2 2 2 3 5 3 2 2" xfId="8324"/>
    <cellStyle name="RowTitles1-Detail 2 2 2 2 3 5 3 2 2 2" xfId="8325"/>
    <cellStyle name="RowTitles1-Detail 2 2 2 2 3 5 3 2 3" xfId="8326"/>
    <cellStyle name="RowTitles1-Detail 2 2 2 2 3 5 3 3" xfId="8327"/>
    <cellStyle name="RowTitles1-Detail 2 2 2 2 3 5 3 3 2" xfId="8328"/>
    <cellStyle name="RowTitles1-Detail 2 2 2 2 3 5 3 3 2 2" xfId="8329"/>
    <cellStyle name="RowTitles1-Detail 2 2 2 2 3 5 3 4" xfId="8330"/>
    <cellStyle name="RowTitles1-Detail 2 2 2 2 3 5 3 4 2" xfId="8331"/>
    <cellStyle name="RowTitles1-Detail 2 2 2 2 3 5 3 5" xfId="8332"/>
    <cellStyle name="RowTitles1-Detail 2 2 2 2 3 5 4" xfId="8333"/>
    <cellStyle name="RowTitles1-Detail 2 2 2 2 3 5 4 2" xfId="8334"/>
    <cellStyle name="RowTitles1-Detail 2 2 2 2 3 5 4 2 2" xfId="8335"/>
    <cellStyle name="RowTitles1-Detail 2 2 2 2 3 5 4 3" xfId="8336"/>
    <cellStyle name="RowTitles1-Detail 2 2 2 2 3 5 5" xfId="8337"/>
    <cellStyle name="RowTitles1-Detail 2 2 2 2 3 5 5 2" xfId="8338"/>
    <cellStyle name="RowTitles1-Detail 2 2 2 2 3 5 5 2 2" xfId="8339"/>
    <cellStyle name="RowTitles1-Detail 2 2 2 2 3 5 6" xfId="8340"/>
    <cellStyle name="RowTitles1-Detail 2 2 2 2 3 5 6 2" xfId="8341"/>
    <cellStyle name="RowTitles1-Detail 2 2 2 2 3 5 7" xfId="8342"/>
    <cellStyle name="RowTitles1-Detail 2 2 2 2 3 6" xfId="8343"/>
    <cellStyle name="RowTitles1-Detail 2 2 2 2 3 6 2" xfId="8344"/>
    <cellStyle name="RowTitles1-Detail 2 2 2 2 3 6 2 2" xfId="8345"/>
    <cellStyle name="RowTitles1-Detail 2 2 2 2 3 6 2 2 2" xfId="8346"/>
    <cellStyle name="RowTitles1-Detail 2 2 2 2 3 6 2 2 2 2" xfId="8347"/>
    <cellStyle name="RowTitles1-Detail 2 2 2 2 3 6 2 2 3" xfId="8348"/>
    <cellStyle name="RowTitles1-Detail 2 2 2 2 3 6 2 3" xfId="8349"/>
    <cellStyle name="RowTitles1-Detail 2 2 2 2 3 6 2 3 2" xfId="8350"/>
    <cellStyle name="RowTitles1-Detail 2 2 2 2 3 6 2 3 2 2" xfId="8351"/>
    <cellStyle name="RowTitles1-Detail 2 2 2 2 3 6 2 4" xfId="8352"/>
    <cellStyle name="RowTitles1-Detail 2 2 2 2 3 6 2 4 2" xfId="8353"/>
    <cellStyle name="RowTitles1-Detail 2 2 2 2 3 6 2 5" xfId="8354"/>
    <cellStyle name="RowTitles1-Detail 2 2 2 2 3 6 3" xfId="8355"/>
    <cellStyle name="RowTitles1-Detail 2 2 2 2 3 6 3 2" xfId="8356"/>
    <cellStyle name="RowTitles1-Detail 2 2 2 2 3 6 3 2 2" xfId="8357"/>
    <cellStyle name="RowTitles1-Detail 2 2 2 2 3 6 3 2 2 2" xfId="8358"/>
    <cellStyle name="RowTitles1-Detail 2 2 2 2 3 6 3 2 3" xfId="8359"/>
    <cellStyle name="RowTitles1-Detail 2 2 2 2 3 6 3 3" xfId="8360"/>
    <cellStyle name="RowTitles1-Detail 2 2 2 2 3 6 3 3 2" xfId="8361"/>
    <cellStyle name="RowTitles1-Detail 2 2 2 2 3 6 3 3 2 2" xfId="8362"/>
    <cellStyle name="RowTitles1-Detail 2 2 2 2 3 6 3 4" xfId="8363"/>
    <cellStyle name="RowTitles1-Detail 2 2 2 2 3 6 3 4 2" xfId="8364"/>
    <cellStyle name="RowTitles1-Detail 2 2 2 2 3 6 3 5" xfId="8365"/>
    <cellStyle name="RowTitles1-Detail 2 2 2 2 3 6 4" xfId="8366"/>
    <cellStyle name="RowTitles1-Detail 2 2 2 2 3 6 4 2" xfId="8367"/>
    <cellStyle name="RowTitles1-Detail 2 2 2 2 3 6 4 2 2" xfId="8368"/>
    <cellStyle name="RowTitles1-Detail 2 2 2 2 3 6 4 3" xfId="8369"/>
    <cellStyle name="RowTitles1-Detail 2 2 2 2 3 6 5" xfId="8370"/>
    <cellStyle name="RowTitles1-Detail 2 2 2 2 3 6 5 2" xfId="8371"/>
    <cellStyle name="RowTitles1-Detail 2 2 2 2 3 6 5 2 2" xfId="8372"/>
    <cellStyle name="RowTitles1-Detail 2 2 2 2 3 6 6" xfId="8373"/>
    <cellStyle name="RowTitles1-Detail 2 2 2 2 3 6 6 2" xfId="8374"/>
    <cellStyle name="RowTitles1-Detail 2 2 2 2 3 6 7" xfId="8375"/>
    <cellStyle name="RowTitles1-Detail 2 2 2 2 3 7" xfId="8376"/>
    <cellStyle name="RowTitles1-Detail 2 2 2 2 3 7 2" xfId="8377"/>
    <cellStyle name="RowTitles1-Detail 2 2 2 2 3 7 2 2" xfId="8378"/>
    <cellStyle name="RowTitles1-Detail 2 2 2 2 3 7 2 2 2" xfId="8379"/>
    <cellStyle name="RowTitles1-Detail 2 2 2 2 3 7 2 3" xfId="8380"/>
    <cellStyle name="RowTitles1-Detail 2 2 2 2 3 7 3" xfId="8381"/>
    <cellStyle name="RowTitles1-Detail 2 2 2 2 3 7 3 2" xfId="8382"/>
    <cellStyle name="RowTitles1-Detail 2 2 2 2 3 7 3 2 2" xfId="8383"/>
    <cellStyle name="RowTitles1-Detail 2 2 2 2 3 7 4" xfId="8384"/>
    <cellStyle name="RowTitles1-Detail 2 2 2 2 3 7 4 2" xfId="8385"/>
    <cellStyle name="RowTitles1-Detail 2 2 2 2 3 7 5" xfId="8386"/>
    <cellStyle name="RowTitles1-Detail 2 2 2 2 3 8" xfId="8387"/>
    <cellStyle name="RowTitles1-Detail 2 2 2 2 3 8 2" xfId="8388"/>
    <cellStyle name="RowTitles1-Detail 2 2 2 2 3 8 2 2" xfId="8389"/>
    <cellStyle name="RowTitles1-Detail 2 2 2 2 3 8 2 2 2" xfId="8390"/>
    <cellStyle name="RowTitles1-Detail 2 2 2 2 3 8 2 3" xfId="8391"/>
    <cellStyle name="RowTitles1-Detail 2 2 2 2 3 8 3" xfId="8392"/>
    <cellStyle name="RowTitles1-Detail 2 2 2 2 3 8 3 2" xfId="8393"/>
    <cellStyle name="RowTitles1-Detail 2 2 2 2 3 8 3 2 2" xfId="8394"/>
    <cellStyle name="RowTitles1-Detail 2 2 2 2 3 8 4" xfId="8395"/>
    <cellStyle name="RowTitles1-Detail 2 2 2 2 3 8 4 2" xfId="8396"/>
    <cellStyle name="RowTitles1-Detail 2 2 2 2 3 8 5" xfId="8397"/>
    <cellStyle name="RowTitles1-Detail 2 2 2 2 3 9" xfId="8398"/>
    <cellStyle name="RowTitles1-Detail 2 2 2 2 3 9 2" xfId="8399"/>
    <cellStyle name="RowTitles1-Detail 2 2 2 2 3 9 2 2" xfId="8400"/>
    <cellStyle name="RowTitles1-Detail 2 2 2 2 3_STUD aligned by INSTIT" xfId="8401"/>
    <cellStyle name="RowTitles1-Detail 2 2 2 2 4" xfId="8402"/>
    <cellStyle name="RowTitles1-Detail 2 2 2 2 4 2" xfId="8403"/>
    <cellStyle name="RowTitles1-Detail 2 2 2 2 4 2 2" xfId="8404"/>
    <cellStyle name="RowTitles1-Detail 2 2 2 2 4 2 2 2" xfId="8405"/>
    <cellStyle name="RowTitles1-Detail 2 2 2 2 4 2 2 2 2" xfId="8406"/>
    <cellStyle name="RowTitles1-Detail 2 2 2 2 4 2 2 2 2 2" xfId="8407"/>
    <cellStyle name="RowTitles1-Detail 2 2 2 2 4 2 2 2 3" xfId="8408"/>
    <cellStyle name="RowTitles1-Detail 2 2 2 2 4 2 2 3" xfId="8409"/>
    <cellStyle name="RowTitles1-Detail 2 2 2 2 4 2 2 3 2" xfId="8410"/>
    <cellStyle name="RowTitles1-Detail 2 2 2 2 4 2 2 3 2 2" xfId="8411"/>
    <cellStyle name="RowTitles1-Detail 2 2 2 2 4 2 2 4" xfId="8412"/>
    <cellStyle name="RowTitles1-Detail 2 2 2 2 4 2 2 4 2" xfId="8413"/>
    <cellStyle name="RowTitles1-Detail 2 2 2 2 4 2 2 5" xfId="8414"/>
    <cellStyle name="RowTitles1-Detail 2 2 2 2 4 2 3" xfId="8415"/>
    <cellStyle name="RowTitles1-Detail 2 2 2 2 4 2 3 2" xfId="8416"/>
    <cellStyle name="RowTitles1-Detail 2 2 2 2 4 2 3 2 2" xfId="8417"/>
    <cellStyle name="RowTitles1-Detail 2 2 2 2 4 2 3 2 2 2" xfId="8418"/>
    <cellStyle name="RowTitles1-Detail 2 2 2 2 4 2 3 2 3" xfId="8419"/>
    <cellStyle name="RowTitles1-Detail 2 2 2 2 4 2 3 3" xfId="8420"/>
    <cellStyle name="RowTitles1-Detail 2 2 2 2 4 2 3 3 2" xfId="8421"/>
    <cellStyle name="RowTitles1-Detail 2 2 2 2 4 2 3 3 2 2" xfId="8422"/>
    <cellStyle name="RowTitles1-Detail 2 2 2 2 4 2 3 4" xfId="8423"/>
    <cellStyle name="RowTitles1-Detail 2 2 2 2 4 2 3 4 2" xfId="8424"/>
    <cellStyle name="RowTitles1-Detail 2 2 2 2 4 2 3 5" xfId="8425"/>
    <cellStyle name="RowTitles1-Detail 2 2 2 2 4 2 4" xfId="8426"/>
    <cellStyle name="RowTitles1-Detail 2 2 2 2 4 2 4 2" xfId="8427"/>
    <cellStyle name="RowTitles1-Detail 2 2 2 2 4 2 5" xfId="8428"/>
    <cellStyle name="RowTitles1-Detail 2 2 2 2 4 2 5 2" xfId="8429"/>
    <cellStyle name="RowTitles1-Detail 2 2 2 2 4 2 5 2 2" xfId="8430"/>
    <cellStyle name="RowTitles1-Detail 2 2 2 2 4 2 5 3" xfId="8431"/>
    <cellStyle name="RowTitles1-Detail 2 2 2 2 4 2 6" xfId="8432"/>
    <cellStyle name="RowTitles1-Detail 2 2 2 2 4 2 6 2" xfId="8433"/>
    <cellStyle name="RowTitles1-Detail 2 2 2 2 4 2 6 2 2" xfId="8434"/>
    <cellStyle name="RowTitles1-Detail 2 2 2 2 4 3" xfId="8435"/>
    <cellStyle name="RowTitles1-Detail 2 2 2 2 4 3 2" xfId="8436"/>
    <cellStyle name="RowTitles1-Detail 2 2 2 2 4 3 2 2" xfId="8437"/>
    <cellStyle name="RowTitles1-Detail 2 2 2 2 4 3 2 2 2" xfId="8438"/>
    <cellStyle name="RowTitles1-Detail 2 2 2 2 4 3 2 2 2 2" xfId="8439"/>
    <cellStyle name="RowTitles1-Detail 2 2 2 2 4 3 2 2 3" xfId="8440"/>
    <cellStyle name="RowTitles1-Detail 2 2 2 2 4 3 2 3" xfId="8441"/>
    <cellStyle name="RowTitles1-Detail 2 2 2 2 4 3 2 3 2" xfId="8442"/>
    <cellStyle name="RowTitles1-Detail 2 2 2 2 4 3 2 3 2 2" xfId="8443"/>
    <cellStyle name="RowTitles1-Detail 2 2 2 2 4 3 2 4" xfId="8444"/>
    <cellStyle name="RowTitles1-Detail 2 2 2 2 4 3 2 4 2" xfId="8445"/>
    <cellStyle name="RowTitles1-Detail 2 2 2 2 4 3 2 5" xfId="8446"/>
    <cellStyle name="RowTitles1-Detail 2 2 2 2 4 3 3" xfId="8447"/>
    <cellStyle name="RowTitles1-Detail 2 2 2 2 4 3 3 2" xfId="8448"/>
    <cellStyle name="RowTitles1-Detail 2 2 2 2 4 3 3 2 2" xfId="8449"/>
    <cellStyle name="RowTitles1-Detail 2 2 2 2 4 3 3 2 2 2" xfId="8450"/>
    <cellStyle name="RowTitles1-Detail 2 2 2 2 4 3 3 2 3" xfId="8451"/>
    <cellStyle name="RowTitles1-Detail 2 2 2 2 4 3 3 3" xfId="8452"/>
    <cellStyle name="RowTitles1-Detail 2 2 2 2 4 3 3 3 2" xfId="8453"/>
    <cellStyle name="RowTitles1-Detail 2 2 2 2 4 3 3 3 2 2" xfId="8454"/>
    <cellStyle name="RowTitles1-Detail 2 2 2 2 4 3 3 4" xfId="8455"/>
    <cellStyle name="RowTitles1-Detail 2 2 2 2 4 3 3 4 2" xfId="8456"/>
    <cellStyle name="RowTitles1-Detail 2 2 2 2 4 3 3 5" xfId="8457"/>
    <cellStyle name="RowTitles1-Detail 2 2 2 2 4 3 4" xfId="8458"/>
    <cellStyle name="RowTitles1-Detail 2 2 2 2 4 3 4 2" xfId="8459"/>
    <cellStyle name="RowTitles1-Detail 2 2 2 2 4 3 5" xfId="8460"/>
    <cellStyle name="RowTitles1-Detail 2 2 2 2 4 3 5 2" xfId="8461"/>
    <cellStyle name="RowTitles1-Detail 2 2 2 2 4 3 5 2 2" xfId="8462"/>
    <cellStyle name="RowTitles1-Detail 2 2 2 2 4 3 6" xfId="8463"/>
    <cellStyle name="RowTitles1-Detail 2 2 2 2 4 3 6 2" xfId="8464"/>
    <cellStyle name="RowTitles1-Detail 2 2 2 2 4 3 7" xfId="8465"/>
    <cellStyle name="RowTitles1-Detail 2 2 2 2 4 4" xfId="8466"/>
    <cellStyle name="RowTitles1-Detail 2 2 2 2 4 4 2" xfId="8467"/>
    <cellStyle name="RowTitles1-Detail 2 2 2 2 4 4 2 2" xfId="8468"/>
    <cellStyle name="RowTitles1-Detail 2 2 2 2 4 4 2 2 2" xfId="8469"/>
    <cellStyle name="RowTitles1-Detail 2 2 2 2 4 4 2 2 2 2" xfId="8470"/>
    <cellStyle name="RowTitles1-Detail 2 2 2 2 4 4 2 2 3" xfId="8471"/>
    <cellStyle name="RowTitles1-Detail 2 2 2 2 4 4 2 3" xfId="8472"/>
    <cellStyle name="RowTitles1-Detail 2 2 2 2 4 4 2 3 2" xfId="8473"/>
    <cellStyle name="RowTitles1-Detail 2 2 2 2 4 4 2 3 2 2" xfId="8474"/>
    <cellStyle name="RowTitles1-Detail 2 2 2 2 4 4 2 4" xfId="8475"/>
    <cellStyle name="RowTitles1-Detail 2 2 2 2 4 4 2 4 2" xfId="8476"/>
    <cellStyle name="RowTitles1-Detail 2 2 2 2 4 4 2 5" xfId="8477"/>
    <cellStyle name="RowTitles1-Detail 2 2 2 2 4 4 3" xfId="8478"/>
    <cellStyle name="RowTitles1-Detail 2 2 2 2 4 4 3 2" xfId="8479"/>
    <cellStyle name="RowTitles1-Detail 2 2 2 2 4 4 3 2 2" xfId="8480"/>
    <cellStyle name="RowTitles1-Detail 2 2 2 2 4 4 3 2 2 2" xfId="8481"/>
    <cellStyle name="RowTitles1-Detail 2 2 2 2 4 4 3 2 3" xfId="8482"/>
    <cellStyle name="RowTitles1-Detail 2 2 2 2 4 4 3 3" xfId="8483"/>
    <cellStyle name="RowTitles1-Detail 2 2 2 2 4 4 3 3 2" xfId="8484"/>
    <cellStyle name="RowTitles1-Detail 2 2 2 2 4 4 3 3 2 2" xfId="8485"/>
    <cellStyle name="RowTitles1-Detail 2 2 2 2 4 4 3 4" xfId="8486"/>
    <cellStyle name="RowTitles1-Detail 2 2 2 2 4 4 3 4 2" xfId="8487"/>
    <cellStyle name="RowTitles1-Detail 2 2 2 2 4 4 3 5" xfId="8488"/>
    <cellStyle name="RowTitles1-Detail 2 2 2 2 4 4 4" xfId="8489"/>
    <cellStyle name="RowTitles1-Detail 2 2 2 2 4 4 4 2" xfId="8490"/>
    <cellStyle name="RowTitles1-Detail 2 2 2 2 4 4 5" xfId="8491"/>
    <cellStyle name="RowTitles1-Detail 2 2 2 2 4 4 5 2" xfId="8492"/>
    <cellStyle name="RowTitles1-Detail 2 2 2 2 4 4 5 2 2" xfId="8493"/>
    <cellStyle name="RowTitles1-Detail 2 2 2 2 4 4 5 3" xfId="8494"/>
    <cellStyle name="RowTitles1-Detail 2 2 2 2 4 4 6" xfId="8495"/>
    <cellStyle name="RowTitles1-Detail 2 2 2 2 4 4 6 2" xfId="8496"/>
    <cellStyle name="RowTitles1-Detail 2 2 2 2 4 4 6 2 2" xfId="8497"/>
    <cellStyle name="RowTitles1-Detail 2 2 2 2 4 4 7" xfId="8498"/>
    <cellStyle name="RowTitles1-Detail 2 2 2 2 4 4 7 2" xfId="8499"/>
    <cellStyle name="RowTitles1-Detail 2 2 2 2 4 4 8" xfId="8500"/>
    <cellStyle name="RowTitles1-Detail 2 2 2 2 4 5" xfId="8501"/>
    <cellStyle name="RowTitles1-Detail 2 2 2 2 4 5 2" xfId="8502"/>
    <cellStyle name="RowTitles1-Detail 2 2 2 2 4 5 2 2" xfId="8503"/>
    <cellStyle name="RowTitles1-Detail 2 2 2 2 4 5 2 2 2" xfId="8504"/>
    <cellStyle name="RowTitles1-Detail 2 2 2 2 4 5 2 2 2 2" xfId="8505"/>
    <cellStyle name="RowTitles1-Detail 2 2 2 2 4 5 2 2 3" xfId="8506"/>
    <cellStyle name="RowTitles1-Detail 2 2 2 2 4 5 2 3" xfId="8507"/>
    <cellStyle name="RowTitles1-Detail 2 2 2 2 4 5 2 3 2" xfId="8508"/>
    <cellStyle name="RowTitles1-Detail 2 2 2 2 4 5 2 3 2 2" xfId="8509"/>
    <cellStyle name="RowTitles1-Detail 2 2 2 2 4 5 2 4" xfId="8510"/>
    <cellStyle name="RowTitles1-Detail 2 2 2 2 4 5 2 4 2" xfId="8511"/>
    <cellStyle name="RowTitles1-Detail 2 2 2 2 4 5 2 5" xfId="8512"/>
    <cellStyle name="RowTitles1-Detail 2 2 2 2 4 5 3" xfId="8513"/>
    <cellStyle name="RowTitles1-Detail 2 2 2 2 4 5 3 2" xfId="8514"/>
    <cellStyle name="RowTitles1-Detail 2 2 2 2 4 5 3 2 2" xfId="8515"/>
    <cellStyle name="RowTitles1-Detail 2 2 2 2 4 5 3 2 2 2" xfId="8516"/>
    <cellStyle name="RowTitles1-Detail 2 2 2 2 4 5 3 2 3" xfId="8517"/>
    <cellStyle name="RowTitles1-Detail 2 2 2 2 4 5 3 3" xfId="8518"/>
    <cellStyle name="RowTitles1-Detail 2 2 2 2 4 5 3 3 2" xfId="8519"/>
    <cellStyle name="RowTitles1-Detail 2 2 2 2 4 5 3 3 2 2" xfId="8520"/>
    <cellStyle name="RowTitles1-Detail 2 2 2 2 4 5 3 4" xfId="8521"/>
    <cellStyle name="RowTitles1-Detail 2 2 2 2 4 5 3 4 2" xfId="8522"/>
    <cellStyle name="RowTitles1-Detail 2 2 2 2 4 5 3 5" xfId="8523"/>
    <cellStyle name="RowTitles1-Detail 2 2 2 2 4 5 4" xfId="8524"/>
    <cellStyle name="RowTitles1-Detail 2 2 2 2 4 5 4 2" xfId="8525"/>
    <cellStyle name="RowTitles1-Detail 2 2 2 2 4 5 4 2 2" xfId="8526"/>
    <cellStyle name="RowTitles1-Detail 2 2 2 2 4 5 4 3" xfId="8527"/>
    <cellStyle name="RowTitles1-Detail 2 2 2 2 4 5 5" xfId="8528"/>
    <cellStyle name="RowTitles1-Detail 2 2 2 2 4 5 5 2" xfId="8529"/>
    <cellStyle name="RowTitles1-Detail 2 2 2 2 4 5 5 2 2" xfId="8530"/>
    <cellStyle name="RowTitles1-Detail 2 2 2 2 4 5 6" xfId="8531"/>
    <cellStyle name="RowTitles1-Detail 2 2 2 2 4 5 6 2" xfId="8532"/>
    <cellStyle name="RowTitles1-Detail 2 2 2 2 4 5 7" xfId="8533"/>
    <cellStyle name="RowTitles1-Detail 2 2 2 2 4 6" xfId="8534"/>
    <cellStyle name="RowTitles1-Detail 2 2 2 2 4 6 2" xfId="8535"/>
    <cellStyle name="RowTitles1-Detail 2 2 2 2 4 6 2 2" xfId="8536"/>
    <cellStyle name="RowTitles1-Detail 2 2 2 2 4 6 2 2 2" xfId="8537"/>
    <cellStyle name="RowTitles1-Detail 2 2 2 2 4 6 2 2 2 2" xfId="8538"/>
    <cellStyle name="RowTitles1-Detail 2 2 2 2 4 6 2 2 3" xfId="8539"/>
    <cellStyle name="RowTitles1-Detail 2 2 2 2 4 6 2 3" xfId="8540"/>
    <cellStyle name="RowTitles1-Detail 2 2 2 2 4 6 2 3 2" xfId="8541"/>
    <cellStyle name="RowTitles1-Detail 2 2 2 2 4 6 2 3 2 2" xfId="8542"/>
    <cellStyle name="RowTitles1-Detail 2 2 2 2 4 6 2 4" xfId="8543"/>
    <cellStyle name="RowTitles1-Detail 2 2 2 2 4 6 2 4 2" xfId="8544"/>
    <cellStyle name="RowTitles1-Detail 2 2 2 2 4 6 2 5" xfId="8545"/>
    <cellStyle name="RowTitles1-Detail 2 2 2 2 4 6 3" xfId="8546"/>
    <cellStyle name="RowTitles1-Detail 2 2 2 2 4 6 3 2" xfId="8547"/>
    <cellStyle name="RowTitles1-Detail 2 2 2 2 4 6 3 2 2" xfId="8548"/>
    <cellStyle name="RowTitles1-Detail 2 2 2 2 4 6 3 2 2 2" xfId="8549"/>
    <cellStyle name="RowTitles1-Detail 2 2 2 2 4 6 3 2 3" xfId="8550"/>
    <cellStyle name="RowTitles1-Detail 2 2 2 2 4 6 3 3" xfId="8551"/>
    <cellStyle name="RowTitles1-Detail 2 2 2 2 4 6 3 3 2" xfId="8552"/>
    <cellStyle name="RowTitles1-Detail 2 2 2 2 4 6 3 3 2 2" xfId="8553"/>
    <cellStyle name="RowTitles1-Detail 2 2 2 2 4 6 3 4" xfId="8554"/>
    <cellStyle name="RowTitles1-Detail 2 2 2 2 4 6 3 4 2" xfId="8555"/>
    <cellStyle name="RowTitles1-Detail 2 2 2 2 4 6 3 5" xfId="8556"/>
    <cellStyle name="RowTitles1-Detail 2 2 2 2 4 6 4" xfId="8557"/>
    <cellStyle name="RowTitles1-Detail 2 2 2 2 4 6 4 2" xfId="8558"/>
    <cellStyle name="RowTitles1-Detail 2 2 2 2 4 6 4 2 2" xfId="8559"/>
    <cellStyle name="RowTitles1-Detail 2 2 2 2 4 6 4 3" xfId="8560"/>
    <cellStyle name="RowTitles1-Detail 2 2 2 2 4 6 5" xfId="8561"/>
    <cellStyle name="RowTitles1-Detail 2 2 2 2 4 6 5 2" xfId="8562"/>
    <cellStyle name="RowTitles1-Detail 2 2 2 2 4 6 5 2 2" xfId="8563"/>
    <cellStyle name="RowTitles1-Detail 2 2 2 2 4 6 6" xfId="8564"/>
    <cellStyle name="RowTitles1-Detail 2 2 2 2 4 6 6 2" xfId="8565"/>
    <cellStyle name="RowTitles1-Detail 2 2 2 2 4 6 7" xfId="8566"/>
    <cellStyle name="RowTitles1-Detail 2 2 2 2 4 7" xfId="8567"/>
    <cellStyle name="RowTitles1-Detail 2 2 2 2 4 7 2" xfId="8568"/>
    <cellStyle name="RowTitles1-Detail 2 2 2 2 4 7 2 2" xfId="8569"/>
    <cellStyle name="RowTitles1-Detail 2 2 2 2 4 7 2 2 2" xfId="8570"/>
    <cellStyle name="RowTitles1-Detail 2 2 2 2 4 7 2 3" xfId="8571"/>
    <cellStyle name="RowTitles1-Detail 2 2 2 2 4 7 3" xfId="8572"/>
    <cellStyle name="RowTitles1-Detail 2 2 2 2 4 7 3 2" xfId="8573"/>
    <cellStyle name="RowTitles1-Detail 2 2 2 2 4 7 3 2 2" xfId="8574"/>
    <cellStyle name="RowTitles1-Detail 2 2 2 2 4 7 4" xfId="8575"/>
    <cellStyle name="RowTitles1-Detail 2 2 2 2 4 7 4 2" xfId="8576"/>
    <cellStyle name="RowTitles1-Detail 2 2 2 2 4 7 5" xfId="8577"/>
    <cellStyle name="RowTitles1-Detail 2 2 2 2 4 8" xfId="8578"/>
    <cellStyle name="RowTitles1-Detail 2 2 2 2 4 8 2" xfId="8579"/>
    <cellStyle name="RowTitles1-Detail 2 2 2 2 4 9" xfId="8580"/>
    <cellStyle name="RowTitles1-Detail 2 2 2 2 4 9 2" xfId="8581"/>
    <cellStyle name="RowTitles1-Detail 2 2 2 2 4 9 2 2" xfId="8582"/>
    <cellStyle name="RowTitles1-Detail 2 2 2 2 4_STUD aligned by INSTIT" xfId="8583"/>
    <cellStyle name="RowTitles1-Detail 2 2 2 2 5" xfId="8584"/>
    <cellStyle name="RowTitles1-Detail 2 2 2 2 5 2" xfId="8585"/>
    <cellStyle name="RowTitles1-Detail 2 2 2 2 5 2 2" xfId="8586"/>
    <cellStyle name="RowTitles1-Detail 2 2 2 2 5 2 2 2" xfId="8587"/>
    <cellStyle name="RowTitles1-Detail 2 2 2 2 5 2 2 2 2" xfId="8588"/>
    <cellStyle name="RowTitles1-Detail 2 2 2 2 5 2 2 3" xfId="8589"/>
    <cellStyle name="RowTitles1-Detail 2 2 2 2 5 2 3" xfId="8590"/>
    <cellStyle name="RowTitles1-Detail 2 2 2 2 5 2 3 2" xfId="8591"/>
    <cellStyle name="RowTitles1-Detail 2 2 2 2 5 2 3 2 2" xfId="8592"/>
    <cellStyle name="RowTitles1-Detail 2 2 2 2 5 2 4" xfId="8593"/>
    <cellStyle name="RowTitles1-Detail 2 2 2 2 5 2 4 2" xfId="8594"/>
    <cellStyle name="RowTitles1-Detail 2 2 2 2 5 2 5" xfId="8595"/>
    <cellStyle name="RowTitles1-Detail 2 2 2 2 5 3" xfId="8596"/>
    <cellStyle name="RowTitles1-Detail 2 2 2 2 5 3 2" xfId="8597"/>
    <cellStyle name="RowTitles1-Detail 2 2 2 2 5 3 2 2" xfId="8598"/>
    <cellStyle name="RowTitles1-Detail 2 2 2 2 5 3 2 2 2" xfId="8599"/>
    <cellStyle name="RowTitles1-Detail 2 2 2 2 5 3 2 3" xfId="8600"/>
    <cellStyle name="RowTitles1-Detail 2 2 2 2 5 3 3" xfId="8601"/>
    <cellStyle name="RowTitles1-Detail 2 2 2 2 5 3 3 2" xfId="8602"/>
    <cellStyle name="RowTitles1-Detail 2 2 2 2 5 3 3 2 2" xfId="8603"/>
    <cellStyle name="RowTitles1-Detail 2 2 2 2 5 3 4" xfId="8604"/>
    <cellStyle name="RowTitles1-Detail 2 2 2 2 5 3 4 2" xfId="8605"/>
    <cellStyle name="RowTitles1-Detail 2 2 2 2 5 3 5" xfId="8606"/>
    <cellStyle name="RowTitles1-Detail 2 2 2 2 5 4" xfId="8607"/>
    <cellStyle name="RowTitles1-Detail 2 2 2 2 5 4 2" xfId="8608"/>
    <cellStyle name="RowTitles1-Detail 2 2 2 2 5 5" xfId="8609"/>
    <cellStyle name="RowTitles1-Detail 2 2 2 2 5 5 2" xfId="8610"/>
    <cellStyle name="RowTitles1-Detail 2 2 2 2 5 5 2 2" xfId="8611"/>
    <cellStyle name="RowTitles1-Detail 2 2 2 2 5 5 3" xfId="8612"/>
    <cellStyle name="RowTitles1-Detail 2 2 2 2 5 6" xfId="8613"/>
    <cellStyle name="RowTitles1-Detail 2 2 2 2 5 6 2" xfId="8614"/>
    <cellStyle name="RowTitles1-Detail 2 2 2 2 5 6 2 2" xfId="8615"/>
    <cellStyle name="RowTitles1-Detail 2 2 2 2 6" xfId="8616"/>
    <cellStyle name="RowTitles1-Detail 2 2 2 2 6 2" xfId="8617"/>
    <cellStyle name="RowTitles1-Detail 2 2 2 2 6 2 2" xfId="8618"/>
    <cellStyle name="RowTitles1-Detail 2 2 2 2 6 2 2 2" xfId="8619"/>
    <cellStyle name="RowTitles1-Detail 2 2 2 2 6 2 2 2 2" xfId="8620"/>
    <cellStyle name="RowTitles1-Detail 2 2 2 2 6 2 2 3" xfId="8621"/>
    <cellStyle name="RowTitles1-Detail 2 2 2 2 6 2 3" xfId="8622"/>
    <cellStyle name="RowTitles1-Detail 2 2 2 2 6 2 3 2" xfId="8623"/>
    <cellStyle name="RowTitles1-Detail 2 2 2 2 6 2 3 2 2" xfId="8624"/>
    <cellStyle name="RowTitles1-Detail 2 2 2 2 6 2 4" xfId="8625"/>
    <cellStyle name="RowTitles1-Detail 2 2 2 2 6 2 4 2" xfId="8626"/>
    <cellStyle name="RowTitles1-Detail 2 2 2 2 6 2 5" xfId="8627"/>
    <cellStyle name="RowTitles1-Detail 2 2 2 2 6 3" xfId="8628"/>
    <cellStyle name="RowTitles1-Detail 2 2 2 2 6 3 2" xfId="8629"/>
    <cellStyle name="RowTitles1-Detail 2 2 2 2 6 3 2 2" xfId="8630"/>
    <cellStyle name="RowTitles1-Detail 2 2 2 2 6 3 2 2 2" xfId="8631"/>
    <cellStyle name="RowTitles1-Detail 2 2 2 2 6 3 2 3" xfId="8632"/>
    <cellStyle name="RowTitles1-Detail 2 2 2 2 6 3 3" xfId="8633"/>
    <cellStyle name="RowTitles1-Detail 2 2 2 2 6 3 3 2" xfId="8634"/>
    <cellStyle name="RowTitles1-Detail 2 2 2 2 6 3 3 2 2" xfId="8635"/>
    <cellStyle name="RowTitles1-Detail 2 2 2 2 6 3 4" xfId="8636"/>
    <cellStyle name="RowTitles1-Detail 2 2 2 2 6 3 4 2" xfId="8637"/>
    <cellStyle name="RowTitles1-Detail 2 2 2 2 6 3 5" xfId="8638"/>
    <cellStyle name="RowTitles1-Detail 2 2 2 2 6 4" xfId="8639"/>
    <cellStyle name="RowTitles1-Detail 2 2 2 2 6 4 2" xfId="8640"/>
    <cellStyle name="RowTitles1-Detail 2 2 2 2 6 5" xfId="8641"/>
    <cellStyle name="RowTitles1-Detail 2 2 2 2 6 5 2" xfId="8642"/>
    <cellStyle name="RowTitles1-Detail 2 2 2 2 6 5 2 2" xfId="8643"/>
    <cellStyle name="RowTitles1-Detail 2 2 2 2 6 6" xfId="8644"/>
    <cellStyle name="RowTitles1-Detail 2 2 2 2 6 6 2" xfId="8645"/>
    <cellStyle name="RowTitles1-Detail 2 2 2 2 6 7" xfId="8646"/>
    <cellStyle name="RowTitles1-Detail 2 2 2 2 7" xfId="8647"/>
    <cellStyle name="RowTitles1-Detail 2 2 2 2 7 2" xfId="8648"/>
    <cellStyle name="RowTitles1-Detail 2 2 2 2 7 2 2" xfId="8649"/>
    <cellStyle name="RowTitles1-Detail 2 2 2 2 7 2 2 2" xfId="8650"/>
    <cellStyle name="RowTitles1-Detail 2 2 2 2 7 2 2 2 2" xfId="8651"/>
    <cellStyle name="RowTitles1-Detail 2 2 2 2 7 2 2 3" xfId="8652"/>
    <cellStyle name="RowTitles1-Detail 2 2 2 2 7 2 3" xfId="8653"/>
    <cellStyle name="RowTitles1-Detail 2 2 2 2 7 2 3 2" xfId="8654"/>
    <cellStyle name="RowTitles1-Detail 2 2 2 2 7 2 3 2 2" xfId="8655"/>
    <cellStyle name="RowTitles1-Detail 2 2 2 2 7 2 4" xfId="8656"/>
    <cellStyle name="RowTitles1-Detail 2 2 2 2 7 2 4 2" xfId="8657"/>
    <cellStyle name="RowTitles1-Detail 2 2 2 2 7 2 5" xfId="8658"/>
    <cellStyle name="RowTitles1-Detail 2 2 2 2 7 3" xfId="8659"/>
    <cellStyle name="RowTitles1-Detail 2 2 2 2 7 3 2" xfId="8660"/>
    <cellStyle name="RowTitles1-Detail 2 2 2 2 7 3 2 2" xfId="8661"/>
    <cellStyle name="RowTitles1-Detail 2 2 2 2 7 3 2 2 2" xfId="8662"/>
    <cellStyle name="RowTitles1-Detail 2 2 2 2 7 3 2 3" xfId="8663"/>
    <cellStyle name="RowTitles1-Detail 2 2 2 2 7 3 3" xfId="8664"/>
    <cellStyle name="RowTitles1-Detail 2 2 2 2 7 3 3 2" xfId="8665"/>
    <cellStyle name="RowTitles1-Detail 2 2 2 2 7 3 3 2 2" xfId="8666"/>
    <cellStyle name="RowTitles1-Detail 2 2 2 2 7 3 4" xfId="8667"/>
    <cellStyle name="RowTitles1-Detail 2 2 2 2 7 3 4 2" xfId="8668"/>
    <cellStyle name="RowTitles1-Detail 2 2 2 2 7 3 5" xfId="8669"/>
    <cellStyle name="RowTitles1-Detail 2 2 2 2 7 4" xfId="8670"/>
    <cellStyle name="RowTitles1-Detail 2 2 2 2 7 4 2" xfId="8671"/>
    <cellStyle name="RowTitles1-Detail 2 2 2 2 7 5" xfId="8672"/>
    <cellStyle name="RowTitles1-Detail 2 2 2 2 7 5 2" xfId="8673"/>
    <cellStyle name="RowTitles1-Detail 2 2 2 2 7 5 2 2" xfId="8674"/>
    <cellStyle name="RowTitles1-Detail 2 2 2 2 7 5 3" xfId="8675"/>
    <cellStyle name="RowTitles1-Detail 2 2 2 2 7 6" xfId="8676"/>
    <cellStyle name="RowTitles1-Detail 2 2 2 2 7 6 2" xfId="8677"/>
    <cellStyle name="RowTitles1-Detail 2 2 2 2 7 6 2 2" xfId="8678"/>
    <cellStyle name="RowTitles1-Detail 2 2 2 2 7 7" xfId="8679"/>
    <cellStyle name="RowTitles1-Detail 2 2 2 2 7 7 2" xfId="8680"/>
    <cellStyle name="RowTitles1-Detail 2 2 2 2 7 8" xfId="8681"/>
    <cellStyle name="RowTitles1-Detail 2 2 2 2 8" xfId="8682"/>
    <cellStyle name="RowTitles1-Detail 2 2 2 2 8 2" xfId="8683"/>
    <cellStyle name="RowTitles1-Detail 2 2 2 2 8 2 2" xfId="8684"/>
    <cellStyle name="RowTitles1-Detail 2 2 2 2 8 2 2 2" xfId="8685"/>
    <cellStyle name="RowTitles1-Detail 2 2 2 2 8 2 2 2 2" xfId="8686"/>
    <cellStyle name="RowTitles1-Detail 2 2 2 2 8 2 2 3" xfId="8687"/>
    <cellStyle name="RowTitles1-Detail 2 2 2 2 8 2 3" xfId="8688"/>
    <cellStyle name="RowTitles1-Detail 2 2 2 2 8 2 3 2" xfId="8689"/>
    <cellStyle name="RowTitles1-Detail 2 2 2 2 8 2 3 2 2" xfId="8690"/>
    <cellStyle name="RowTitles1-Detail 2 2 2 2 8 2 4" xfId="8691"/>
    <cellStyle name="RowTitles1-Detail 2 2 2 2 8 2 4 2" xfId="8692"/>
    <cellStyle name="RowTitles1-Detail 2 2 2 2 8 2 5" xfId="8693"/>
    <cellStyle name="RowTitles1-Detail 2 2 2 2 8 3" xfId="8694"/>
    <cellStyle name="RowTitles1-Detail 2 2 2 2 8 3 2" xfId="8695"/>
    <cellStyle name="RowTitles1-Detail 2 2 2 2 8 3 2 2" xfId="8696"/>
    <cellStyle name="RowTitles1-Detail 2 2 2 2 8 3 2 2 2" xfId="8697"/>
    <cellStyle name="RowTitles1-Detail 2 2 2 2 8 3 2 3" xfId="8698"/>
    <cellStyle name="RowTitles1-Detail 2 2 2 2 8 3 3" xfId="8699"/>
    <cellStyle name="RowTitles1-Detail 2 2 2 2 8 3 3 2" xfId="8700"/>
    <cellStyle name="RowTitles1-Detail 2 2 2 2 8 3 3 2 2" xfId="8701"/>
    <cellStyle name="RowTitles1-Detail 2 2 2 2 8 3 4" xfId="8702"/>
    <cellStyle name="RowTitles1-Detail 2 2 2 2 8 3 4 2" xfId="8703"/>
    <cellStyle name="RowTitles1-Detail 2 2 2 2 8 3 5" xfId="8704"/>
    <cellStyle name="RowTitles1-Detail 2 2 2 2 8 4" xfId="8705"/>
    <cellStyle name="RowTitles1-Detail 2 2 2 2 8 4 2" xfId="8706"/>
    <cellStyle name="RowTitles1-Detail 2 2 2 2 8 4 2 2" xfId="8707"/>
    <cellStyle name="RowTitles1-Detail 2 2 2 2 8 4 3" xfId="8708"/>
    <cellStyle name="RowTitles1-Detail 2 2 2 2 8 5" xfId="8709"/>
    <cellStyle name="RowTitles1-Detail 2 2 2 2 8 5 2" xfId="8710"/>
    <cellStyle name="RowTitles1-Detail 2 2 2 2 8 5 2 2" xfId="8711"/>
    <cellStyle name="RowTitles1-Detail 2 2 2 2 8 6" xfId="8712"/>
    <cellStyle name="RowTitles1-Detail 2 2 2 2 8 6 2" xfId="8713"/>
    <cellStyle name="RowTitles1-Detail 2 2 2 2 8 7" xfId="8714"/>
    <cellStyle name="RowTitles1-Detail 2 2 2 2 9" xfId="8715"/>
    <cellStyle name="RowTitles1-Detail 2 2 2 2 9 2" xfId="8716"/>
    <cellStyle name="RowTitles1-Detail 2 2 2 2 9 2 2" xfId="8717"/>
    <cellStyle name="RowTitles1-Detail 2 2 2 2 9 2 2 2" xfId="8718"/>
    <cellStyle name="RowTitles1-Detail 2 2 2 2 9 2 2 2 2" xfId="8719"/>
    <cellStyle name="RowTitles1-Detail 2 2 2 2 9 2 2 3" xfId="8720"/>
    <cellStyle name="RowTitles1-Detail 2 2 2 2 9 2 3" xfId="8721"/>
    <cellStyle name="RowTitles1-Detail 2 2 2 2 9 2 3 2" xfId="8722"/>
    <cellStyle name="RowTitles1-Detail 2 2 2 2 9 2 3 2 2" xfId="8723"/>
    <cellStyle name="RowTitles1-Detail 2 2 2 2 9 2 4" xfId="8724"/>
    <cellStyle name="RowTitles1-Detail 2 2 2 2 9 2 4 2" xfId="8725"/>
    <cellStyle name="RowTitles1-Detail 2 2 2 2 9 2 5" xfId="8726"/>
    <cellStyle name="RowTitles1-Detail 2 2 2 2 9 3" xfId="8727"/>
    <cellStyle name="RowTitles1-Detail 2 2 2 2 9 3 2" xfId="8728"/>
    <cellStyle name="RowTitles1-Detail 2 2 2 2 9 3 2 2" xfId="8729"/>
    <cellStyle name="RowTitles1-Detail 2 2 2 2 9 3 2 2 2" xfId="8730"/>
    <cellStyle name="RowTitles1-Detail 2 2 2 2 9 3 2 3" xfId="8731"/>
    <cellStyle name="RowTitles1-Detail 2 2 2 2 9 3 3" xfId="8732"/>
    <cellStyle name="RowTitles1-Detail 2 2 2 2 9 3 3 2" xfId="8733"/>
    <cellStyle name="RowTitles1-Detail 2 2 2 2 9 3 3 2 2" xfId="8734"/>
    <cellStyle name="RowTitles1-Detail 2 2 2 2 9 3 4" xfId="8735"/>
    <cellStyle name="RowTitles1-Detail 2 2 2 2 9 3 4 2" xfId="8736"/>
    <cellStyle name="RowTitles1-Detail 2 2 2 2 9 3 5" xfId="8737"/>
    <cellStyle name="RowTitles1-Detail 2 2 2 2 9 4" xfId="8738"/>
    <cellStyle name="RowTitles1-Detail 2 2 2 2 9 4 2" xfId="8739"/>
    <cellStyle name="RowTitles1-Detail 2 2 2 2 9 4 2 2" xfId="8740"/>
    <cellStyle name="RowTitles1-Detail 2 2 2 2 9 4 3" xfId="8741"/>
    <cellStyle name="RowTitles1-Detail 2 2 2 2 9 5" xfId="8742"/>
    <cellStyle name="RowTitles1-Detail 2 2 2 2 9 5 2" xfId="8743"/>
    <cellStyle name="RowTitles1-Detail 2 2 2 2 9 5 2 2" xfId="8744"/>
    <cellStyle name="RowTitles1-Detail 2 2 2 2 9 6" xfId="8745"/>
    <cellStyle name="RowTitles1-Detail 2 2 2 2 9 6 2" xfId="8746"/>
    <cellStyle name="RowTitles1-Detail 2 2 2 2 9 7" xfId="8747"/>
    <cellStyle name="RowTitles1-Detail 2 2 2 2_STUD aligned by INSTIT" xfId="8748"/>
    <cellStyle name="RowTitles1-Detail 2 2 2 3" xfId="8749"/>
    <cellStyle name="RowTitles1-Detail 2 2 2 3 2" xfId="8750"/>
    <cellStyle name="RowTitles1-Detail 2 2 2 3 2 2" xfId="8751"/>
    <cellStyle name="RowTitles1-Detail 2 2 2 3 2 2 2" xfId="8752"/>
    <cellStyle name="RowTitles1-Detail 2 2 2 3 2 2 2 2" xfId="8753"/>
    <cellStyle name="RowTitles1-Detail 2 2 2 3 2 2 2 2 2" xfId="8754"/>
    <cellStyle name="RowTitles1-Detail 2 2 2 3 2 2 2 3" xfId="8755"/>
    <cellStyle name="RowTitles1-Detail 2 2 2 3 2 2 3" xfId="8756"/>
    <cellStyle name="RowTitles1-Detail 2 2 2 3 2 2 3 2" xfId="8757"/>
    <cellStyle name="RowTitles1-Detail 2 2 2 3 2 2 3 2 2" xfId="8758"/>
    <cellStyle name="RowTitles1-Detail 2 2 2 3 2 2 4" xfId="8759"/>
    <cellStyle name="RowTitles1-Detail 2 2 2 3 2 2 4 2" xfId="8760"/>
    <cellStyle name="RowTitles1-Detail 2 2 2 3 2 2 5" xfId="8761"/>
    <cellStyle name="RowTitles1-Detail 2 2 2 3 2 3" xfId="8762"/>
    <cellStyle name="RowTitles1-Detail 2 2 2 3 2 3 2" xfId="8763"/>
    <cellStyle name="RowTitles1-Detail 2 2 2 3 2 3 2 2" xfId="8764"/>
    <cellStyle name="RowTitles1-Detail 2 2 2 3 2 3 2 2 2" xfId="8765"/>
    <cellStyle name="RowTitles1-Detail 2 2 2 3 2 3 2 3" xfId="8766"/>
    <cellStyle name="RowTitles1-Detail 2 2 2 3 2 3 3" xfId="8767"/>
    <cellStyle name="RowTitles1-Detail 2 2 2 3 2 3 3 2" xfId="8768"/>
    <cellStyle name="RowTitles1-Detail 2 2 2 3 2 3 3 2 2" xfId="8769"/>
    <cellStyle name="RowTitles1-Detail 2 2 2 3 2 3 4" xfId="8770"/>
    <cellStyle name="RowTitles1-Detail 2 2 2 3 2 3 4 2" xfId="8771"/>
    <cellStyle name="RowTitles1-Detail 2 2 2 3 2 3 5" xfId="8772"/>
    <cellStyle name="RowTitles1-Detail 2 2 2 3 2 4" xfId="8773"/>
    <cellStyle name="RowTitles1-Detail 2 2 2 3 2 4 2" xfId="8774"/>
    <cellStyle name="RowTitles1-Detail 2 2 2 3 2 5" xfId="8775"/>
    <cellStyle name="RowTitles1-Detail 2 2 2 3 2 5 2" xfId="8776"/>
    <cellStyle name="RowTitles1-Detail 2 2 2 3 2 5 2 2" xfId="8777"/>
    <cellStyle name="RowTitles1-Detail 2 2 2 3 3" xfId="8778"/>
    <cellStyle name="RowTitles1-Detail 2 2 2 3 3 2" xfId="8779"/>
    <cellStyle name="RowTitles1-Detail 2 2 2 3 3 2 2" xfId="8780"/>
    <cellStyle name="RowTitles1-Detail 2 2 2 3 3 2 2 2" xfId="8781"/>
    <cellStyle name="RowTitles1-Detail 2 2 2 3 3 2 2 2 2" xfId="8782"/>
    <cellStyle name="RowTitles1-Detail 2 2 2 3 3 2 2 3" xfId="8783"/>
    <cellStyle name="RowTitles1-Detail 2 2 2 3 3 2 3" xfId="8784"/>
    <cellStyle name="RowTitles1-Detail 2 2 2 3 3 2 3 2" xfId="8785"/>
    <cellStyle name="RowTitles1-Detail 2 2 2 3 3 2 3 2 2" xfId="8786"/>
    <cellStyle name="RowTitles1-Detail 2 2 2 3 3 2 4" xfId="8787"/>
    <cellStyle name="RowTitles1-Detail 2 2 2 3 3 2 4 2" xfId="8788"/>
    <cellStyle name="RowTitles1-Detail 2 2 2 3 3 2 5" xfId="8789"/>
    <cellStyle name="RowTitles1-Detail 2 2 2 3 3 3" xfId="8790"/>
    <cellStyle name="RowTitles1-Detail 2 2 2 3 3 3 2" xfId="8791"/>
    <cellStyle name="RowTitles1-Detail 2 2 2 3 3 3 2 2" xfId="8792"/>
    <cellStyle name="RowTitles1-Detail 2 2 2 3 3 3 2 2 2" xfId="8793"/>
    <cellStyle name="RowTitles1-Detail 2 2 2 3 3 3 2 3" xfId="8794"/>
    <cellStyle name="RowTitles1-Detail 2 2 2 3 3 3 3" xfId="8795"/>
    <cellStyle name="RowTitles1-Detail 2 2 2 3 3 3 3 2" xfId="8796"/>
    <cellStyle name="RowTitles1-Detail 2 2 2 3 3 3 3 2 2" xfId="8797"/>
    <cellStyle name="RowTitles1-Detail 2 2 2 3 3 3 4" xfId="8798"/>
    <cellStyle name="RowTitles1-Detail 2 2 2 3 3 3 4 2" xfId="8799"/>
    <cellStyle name="RowTitles1-Detail 2 2 2 3 3 3 5" xfId="8800"/>
    <cellStyle name="RowTitles1-Detail 2 2 2 3 3 4" xfId="8801"/>
    <cellStyle name="RowTitles1-Detail 2 2 2 3 3 4 2" xfId="8802"/>
    <cellStyle name="RowTitles1-Detail 2 2 2 3 3 5" xfId="8803"/>
    <cellStyle name="RowTitles1-Detail 2 2 2 3 3 5 2" xfId="8804"/>
    <cellStyle name="RowTitles1-Detail 2 2 2 3 3 5 2 2" xfId="8805"/>
    <cellStyle name="RowTitles1-Detail 2 2 2 3 3 5 3" xfId="8806"/>
    <cellStyle name="RowTitles1-Detail 2 2 2 3 3 6" xfId="8807"/>
    <cellStyle name="RowTitles1-Detail 2 2 2 3 3 6 2" xfId="8808"/>
    <cellStyle name="RowTitles1-Detail 2 2 2 3 3 6 2 2" xfId="8809"/>
    <cellStyle name="RowTitles1-Detail 2 2 2 3 3 7" xfId="8810"/>
    <cellStyle name="RowTitles1-Detail 2 2 2 3 3 7 2" xfId="8811"/>
    <cellStyle name="RowTitles1-Detail 2 2 2 3 3 8" xfId="8812"/>
    <cellStyle name="RowTitles1-Detail 2 2 2 3 4" xfId="8813"/>
    <cellStyle name="RowTitles1-Detail 2 2 2 3 4 2" xfId="8814"/>
    <cellStyle name="RowTitles1-Detail 2 2 2 3 4 2 2" xfId="8815"/>
    <cellStyle name="RowTitles1-Detail 2 2 2 3 4 2 2 2" xfId="8816"/>
    <cellStyle name="RowTitles1-Detail 2 2 2 3 4 2 2 2 2" xfId="8817"/>
    <cellStyle name="RowTitles1-Detail 2 2 2 3 4 2 2 3" xfId="8818"/>
    <cellStyle name="RowTitles1-Detail 2 2 2 3 4 2 3" xfId="8819"/>
    <cellStyle name="RowTitles1-Detail 2 2 2 3 4 2 3 2" xfId="8820"/>
    <cellStyle name="RowTitles1-Detail 2 2 2 3 4 2 3 2 2" xfId="8821"/>
    <cellStyle name="RowTitles1-Detail 2 2 2 3 4 2 4" xfId="8822"/>
    <cellStyle name="RowTitles1-Detail 2 2 2 3 4 2 4 2" xfId="8823"/>
    <cellStyle name="RowTitles1-Detail 2 2 2 3 4 2 5" xfId="8824"/>
    <cellStyle name="RowTitles1-Detail 2 2 2 3 4 3" xfId="8825"/>
    <cellStyle name="RowTitles1-Detail 2 2 2 3 4 3 2" xfId="8826"/>
    <cellStyle name="RowTitles1-Detail 2 2 2 3 4 3 2 2" xfId="8827"/>
    <cellStyle name="RowTitles1-Detail 2 2 2 3 4 3 2 2 2" xfId="8828"/>
    <cellStyle name="RowTitles1-Detail 2 2 2 3 4 3 2 3" xfId="8829"/>
    <cellStyle name="RowTitles1-Detail 2 2 2 3 4 3 3" xfId="8830"/>
    <cellStyle name="RowTitles1-Detail 2 2 2 3 4 3 3 2" xfId="8831"/>
    <cellStyle name="RowTitles1-Detail 2 2 2 3 4 3 3 2 2" xfId="8832"/>
    <cellStyle name="RowTitles1-Detail 2 2 2 3 4 3 4" xfId="8833"/>
    <cellStyle name="RowTitles1-Detail 2 2 2 3 4 3 4 2" xfId="8834"/>
    <cellStyle name="RowTitles1-Detail 2 2 2 3 4 3 5" xfId="8835"/>
    <cellStyle name="RowTitles1-Detail 2 2 2 3 4 4" xfId="8836"/>
    <cellStyle name="RowTitles1-Detail 2 2 2 3 4 4 2" xfId="8837"/>
    <cellStyle name="RowTitles1-Detail 2 2 2 3 4 4 2 2" xfId="8838"/>
    <cellStyle name="RowTitles1-Detail 2 2 2 3 4 4 3" xfId="8839"/>
    <cellStyle name="RowTitles1-Detail 2 2 2 3 4 5" xfId="8840"/>
    <cellStyle name="RowTitles1-Detail 2 2 2 3 4 5 2" xfId="8841"/>
    <cellStyle name="RowTitles1-Detail 2 2 2 3 4 5 2 2" xfId="8842"/>
    <cellStyle name="RowTitles1-Detail 2 2 2 3 4 6" xfId="8843"/>
    <cellStyle name="RowTitles1-Detail 2 2 2 3 4 6 2" xfId="8844"/>
    <cellStyle name="RowTitles1-Detail 2 2 2 3 4 7" xfId="8845"/>
    <cellStyle name="RowTitles1-Detail 2 2 2 3 5" xfId="8846"/>
    <cellStyle name="RowTitles1-Detail 2 2 2 3 5 2" xfId="8847"/>
    <cellStyle name="RowTitles1-Detail 2 2 2 3 5 2 2" xfId="8848"/>
    <cellStyle name="RowTitles1-Detail 2 2 2 3 5 2 2 2" xfId="8849"/>
    <cellStyle name="RowTitles1-Detail 2 2 2 3 5 2 2 2 2" xfId="8850"/>
    <cellStyle name="RowTitles1-Detail 2 2 2 3 5 2 2 3" xfId="8851"/>
    <cellStyle name="RowTitles1-Detail 2 2 2 3 5 2 3" xfId="8852"/>
    <cellStyle name="RowTitles1-Detail 2 2 2 3 5 2 3 2" xfId="8853"/>
    <cellStyle name="RowTitles1-Detail 2 2 2 3 5 2 3 2 2" xfId="8854"/>
    <cellStyle name="RowTitles1-Detail 2 2 2 3 5 2 4" xfId="8855"/>
    <cellStyle name="RowTitles1-Detail 2 2 2 3 5 2 4 2" xfId="8856"/>
    <cellStyle name="RowTitles1-Detail 2 2 2 3 5 2 5" xfId="8857"/>
    <cellStyle name="RowTitles1-Detail 2 2 2 3 5 3" xfId="8858"/>
    <cellStyle name="RowTitles1-Detail 2 2 2 3 5 3 2" xfId="8859"/>
    <cellStyle name="RowTitles1-Detail 2 2 2 3 5 3 2 2" xfId="8860"/>
    <cellStyle name="RowTitles1-Detail 2 2 2 3 5 3 2 2 2" xfId="8861"/>
    <cellStyle name="RowTitles1-Detail 2 2 2 3 5 3 2 3" xfId="8862"/>
    <cellStyle name="RowTitles1-Detail 2 2 2 3 5 3 3" xfId="8863"/>
    <cellStyle name="RowTitles1-Detail 2 2 2 3 5 3 3 2" xfId="8864"/>
    <cellStyle name="RowTitles1-Detail 2 2 2 3 5 3 3 2 2" xfId="8865"/>
    <cellStyle name="RowTitles1-Detail 2 2 2 3 5 3 4" xfId="8866"/>
    <cellStyle name="RowTitles1-Detail 2 2 2 3 5 3 4 2" xfId="8867"/>
    <cellStyle name="RowTitles1-Detail 2 2 2 3 5 3 5" xfId="8868"/>
    <cellStyle name="RowTitles1-Detail 2 2 2 3 5 4" xfId="8869"/>
    <cellStyle name="RowTitles1-Detail 2 2 2 3 5 4 2" xfId="8870"/>
    <cellStyle name="RowTitles1-Detail 2 2 2 3 5 4 2 2" xfId="8871"/>
    <cellStyle name="RowTitles1-Detail 2 2 2 3 5 4 3" xfId="8872"/>
    <cellStyle name="RowTitles1-Detail 2 2 2 3 5 5" xfId="8873"/>
    <cellStyle name="RowTitles1-Detail 2 2 2 3 5 5 2" xfId="8874"/>
    <cellStyle name="RowTitles1-Detail 2 2 2 3 5 5 2 2" xfId="8875"/>
    <cellStyle name="RowTitles1-Detail 2 2 2 3 5 6" xfId="8876"/>
    <cellStyle name="RowTitles1-Detail 2 2 2 3 5 6 2" xfId="8877"/>
    <cellStyle name="RowTitles1-Detail 2 2 2 3 5 7" xfId="8878"/>
    <cellStyle name="RowTitles1-Detail 2 2 2 3 6" xfId="8879"/>
    <cellStyle name="RowTitles1-Detail 2 2 2 3 6 2" xfId="8880"/>
    <cellStyle name="RowTitles1-Detail 2 2 2 3 6 2 2" xfId="8881"/>
    <cellStyle name="RowTitles1-Detail 2 2 2 3 6 2 2 2" xfId="8882"/>
    <cellStyle name="RowTitles1-Detail 2 2 2 3 6 2 2 2 2" xfId="8883"/>
    <cellStyle name="RowTitles1-Detail 2 2 2 3 6 2 2 3" xfId="8884"/>
    <cellStyle name="RowTitles1-Detail 2 2 2 3 6 2 3" xfId="8885"/>
    <cellStyle name="RowTitles1-Detail 2 2 2 3 6 2 3 2" xfId="8886"/>
    <cellStyle name="RowTitles1-Detail 2 2 2 3 6 2 3 2 2" xfId="8887"/>
    <cellStyle name="RowTitles1-Detail 2 2 2 3 6 2 4" xfId="8888"/>
    <cellStyle name="RowTitles1-Detail 2 2 2 3 6 2 4 2" xfId="8889"/>
    <cellStyle name="RowTitles1-Detail 2 2 2 3 6 2 5" xfId="8890"/>
    <cellStyle name="RowTitles1-Detail 2 2 2 3 6 3" xfId="8891"/>
    <cellStyle name="RowTitles1-Detail 2 2 2 3 6 3 2" xfId="8892"/>
    <cellStyle name="RowTitles1-Detail 2 2 2 3 6 3 2 2" xfId="8893"/>
    <cellStyle name="RowTitles1-Detail 2 2 2 3 6 3 2 2 2" xfId="8894"/>
    <cellStyle name="RowTitles1-Detail 2 2 2 3 6 3 2 3" xfId="8895"/>
    <cellStyle name="RowTitles1-Detail 2 2 2 3 6 3 3" xfId="8896"/>
    <cellStyle name="RowTitles1-Detail 2 2 2 3 6 3 3 2" xfId="8897"/>
    <cellStyle name="RowTitles1-Detail 2 2 2 3 6 3 3 2 2" xfId="8898"/>
    <cellStyle name="RowTitles1-Detail 2 2 2 3 6 3 4" xfId="8899"/>
    <cellStyle name="RowTitles1-Detail 2 2 2 3 6 3 4 2" xfId="8900"/>
    <cellStyle name="RowTitles1-Detail 2 2 2 3 6 3 5" xfId="8901"/>
    <cellStyle name="RowTitles1-Detail 2 2 2 3 6 4" xfId="8902"/>
    <cellStyle name="RowTitles1-Detail 2 2 2 3 6 4 2" xfId="8903"/>
    <cellStyle name="RowTitles1-Detail 2 2 2 3 6 4 2 2" xfId="8904"/>
    <cellStyle name="RowTitles1-Detail 2 2 2 3 6 4 3" xfId="8905"/>
    <cellStyle name="RowTitles1-Detail 2 2 2 3 6 5" xfId="8906"/>
    <cellStyle name="RowTitles1-Detail 2 2 2 3 6 5 2" xfId="8907"/>
    <cellStyle name="RowTitles1-Detail 2 2 2 3 6 5 2 2" xfId="8908"/>
    <cellStyle name="RowTitles1-Detail 2 2 2 3 6 6" xfId="8909"/>
    <cellStyle name="RowTitles1-Detail 2 2 2 3 6 6 2" xfId="8910"/>
    <cellStyle name="RowTitles1-Detail 2 2 2 3 6 7" xfId="8911"/>
    <cellStyle name="RowTitles1-Detail 2 2 2 3 7" xfId="8912"/>
    <cellStyle name="RowTitles1-Detail 2 2 2 3 7 2" xfId="8913"/>
    <cellStyle name="RowTitles1-Detail 2 2 2 3 7 2 2" xfId="8914"/>
    <cellStyle name="RowTitles1-Detail 2 2 2 3 7 2 2 2" xfId="8915"/>
    <cellStyle name="RowTitles1-Detail 2 2 2 3 7 2 3" xfId="8916"/>
    <cellStyle name="RowTitles1-Detail 2 2 2 3 7 3" xfId="8917"/>
    <cellStyle name="RowTitles1-Detail 2 2 2 3 7 3 2" xfId="8918"/>
    <cellStyle name="RowTitles1-Detail 2 2 2 3 7 3 2 2" xfId="8919"/>
    <cellStyle name="RowTitles1-Detail 2 2 2 3 7 4" xfId="8920"/>
    <cellStyle name="RowTitles1-Detail 2 2 2 3 7 4 2" xfId="8921"/>
    <cellStyle name="RowTitles1-Detail 2 2 2 3 7 5" xfId="8922"/>
    <cellStyle name="RowTitles1-Detail 2 2 2 3 8" xfId="8923"/>
    <cellStyle name="RowTitles1-Detail 2 2 2 3 8 2" xfId="8924"/>
    <cellStyle name="RowTitles1-Detail 2 2 2 3 9" xfId="8925"/>
    <cellStyle name="RowTitles1-Detail 2 2 2 3 9 2" xfId="8926"/>
    <cellStyle name="RowTitles1-Detail 2 2 2 3 9 2 2" xfId="8927"/>
    <cellStyle name="RowTitles1-Detail 2 2 2 3_STUD aligned by INSTIT" xfId="8928"/>
    <cellStyle name="RowTitles1-Detail 2 2 2 4" xfId="8929"/>
    <cellStyle name="RowTitles1-Detail 2 2 2 4 2" xfId="8930"/>
    <cellStyle name="RowTitles1-Detail 2 2 2 4 2 2" xfId="8931"/>
    <cellStyle name="RowTitles1-Detail 2 2 2 4 2 2 2" xfId="8932"/>
    <cellStyle name="RowTitles1-Detail 2 2 2 4 2 2 2 2" xfId="8933"/>
    <cellStyle name="RowTitles1-Detail 2 2 2 4 2 2 2 2 2" xfId="8934"/>
    <cellStyle name="RowTitles1-Detail 2 2 2 4 2 2 2 3" xfId="8935"/>
    <cellStyle name="RowTitles1-Detail 2 2 2 4 2 2 3" xfId="8936"/>
    <cellStyle name="RowTitles1-Detail 2 2 2 4 2 2 3 2" xfId="8937"/>
    <cellStyle name="RowTitles1-Detail 2 2 2 4 2 2 3 2 2" xfId="8938"/>
    <cellStyle name="RowTitles1-Detail 2 2 2 4 2 2 4" xfId="8939"/>
    <cellStyle name="RowTitles1-Detail 2 2 2 4 2 2 4 2" xfId="8940"/>
    <cellStyle name="RowTitles1-Detail 2 2 2 4 2 2 5" xfId="8941"/>
    <cellStyle name="RowTitles1-Detail 2 2 2 4 2 3" xfId="8942"/>
    <cellStyle name="RowTitles1-Detail 2 2 2 4 2 3 2" xfId="8943"/>
    <cellStyle name="RowTitles1-Detail 2 2 2 4 2 3 2 2" xfId="8944"/>
    <cellStyle name="RowTitles1-Detail 2 2 2 4 2 3 2 2 2" xfId="8945"/>
    <cellStyle name="RowTitles1-Detail 2 2 2 4 2 3 2 3" xfId="8946"/>
    <cellStyle name="RowTitles1-Detail 2 2 2 4 2 3 3" xfId="8947"/>
    <cellStyle name="RowTitles1-Detail 2 2 2 4 2 3 3 2" xfId="8948"/>
    <cellStyle name="RowTitles1-Detail 2 2 2 4 2 3 3 2 2" xfId="8949"/>
    <cellStyle name="RowTitles1-Detail 2 2 2 4 2 3 4" xfId="8950"/>
    <cellStyle name="RowTitles1-Detail 2 2 2 4 2 3 4 2" xfId="8951"/>
    <cellStyle name="RowTitles1-Detail 2 2 2 4 2 3 5" xfId="8952"/>
    <cellStyle name="RowTitles1-Detail 2 2 2 4 2 4" xfId="8953"/>
    <cellStyle name="RowTitles1-Detail 2 2 2 4 2 4 2" xfId="8954"/>
    <cellStyle name="RowTitles1-Detail 2 2 2 4 2 5" xfId="8955"/>
    <cellStyle name="RowTitles1-Detail 2 2 2 4 2 5 2" xfId="8956"/>
    <cellStyle name="RowTitles1-Detail 2 2 2 4 2 5 2 2" xfId="8957"/>
    <cellStyle name="RowTitles1-Detail 2 2 2 4 2 5 3" xfId="8958"/>
    <cellStyle name="RowTitles1-Detail 2 2 2 4 2 6" xfId="8959"/>
    <cellStyle name="RowTitles1-Detail 2 2 2 4 2 6 2" xfId="8960"/>
    <cellStyle name="RowTitles1-Detail 2 2 2 4 2 6 2 2" xfId="8961"/>
    <cellStyle name="RowTitles1-Detail 2 2 2 4 2 7" xfId="8962"/>
    <cellStyle name="RowTitles1-Detail 2 2 2 4 2 7 2" xfId="8963"/>
    <cellStyle name="RowTitles1-Detail 2 2 2 4 2 8" xfId="8964"/>
    <cellStyle name="RowTitles1-Detail 2 2 2 4 3" xfId="8965"/>
    <cellStyle name="RowTitles1-Detail 2 2 2 4 3 2" xfId="8966"/>
    <cellStyle name="RowTitles1-Detail 2 2 2 4 3 2 2" xfId="8967"/>
    <cellStyle name="RowTitles1-Detail 2 2 2 4 3 2 2 2" xfId="8968"/>
    <cellStyle name="RowTitles1-Detail 2 2 2 4 3 2 2 2 2" xfId="8969"/>
    <cellStyle name="RowTitles1-Detail 2 2 2 4 3 2 2 3" xfId="8970"/>
    <cellStyle name="RowTitles1-Detail 2 2 2 4 3 2 3" xfId="8971"/>
    <cellStyle name="RowTitles1-Detail 2 2 2 4 3 2 3 2" xfId="8972"/>
    <cellStyle name="RowTitles1-Detail 2 2 2 4 3 2 3 2 2" xfId="8973"/>
    <cellStyle name="RowTitles1-Detail 2 2 2 4 3 2 4" xfId="8974"/>
    <cellStyle name="RowTitles1-Detail 2 2 2 4 3 2 4 2" xfId="8975"/>
    <cellStyle name="RowTitles1-Detail 2 2 2 4 3 2 5" xfId="8976"/>
    <cellStyle name="RowTitles1-Detail 2 2 2 4 3 3" xfId="8977"/>
    <cellStyle name="RowTitles1-Detail 2 2 2 4 3 3 2" xfId="8978"/>
    <cellStyle name="RowTitles1-Detail 2 2 2 4 3 3 2 2" xfId="8979"/>
    <cellStyle name="RowTitles1-Detail 2 2 2 4 3 3 2 2 2" xfId="8980"/>
    <cellStyle name="RowTitles1-Detail 2 2 2 4 3 3 2 3" xfId="8981"/>
    <cellStyle name="RowTitles1-Detail 2 2 2 4 3 3 3" xfId="8982"/>
    <cellStyle name="RowTitles1-Detail 2 2 2 4 3 3 3 2" xfId="8983"/>
    <cellStyle name="RowTitles1-Detail 2 2 2 4 3 3 3 2 2" xfId="8984"/>
    <cellStyle name="RowTitles1-Detail 2 2 2 4 3 3 4" xfId="8985"/>
    <cellStyle name="RowTitles1-Detail 2 2 2 4 3 3 4 2" xfId="8986"/>
    <cellStyle name="RowTitles1-Detail 2 2 2 4 3 3 5" xfId="8987"/>
    <cellStyle name="RowTitles1-Detail 2 2 2 4 3 4" xfId="8988"/>
    <cellStyle name="RowTitles1-Detail 2 2 2 4 3 4 2" xfId="8989"/>
    <cellStyle name="RowTitles1-Detail 2 2 2 4 3 5" xfId="8990"/>
    <cellStyle name="RowTitles1-Detail 2 2 2 4 3 5 2" xfId="8991"/>
    <cellStyle name="RowTitles1-Detail 2 2 2 4 3 5 2 2" xfId="8992"/>
    <cellStyle name="RowTitles1-Detail 2 2 2 4 4" xfId="8993"/>
    <cellStyle name="RowTitles1-Detail 2 2 2 4 4 2" xfId="8994"/>
    <cellStyle name="RowTitles1-Detail 2 2 2 4 4 2 2" xfId="8995"/>
    <cellStyle name="RowTitles1-Detail 2 2 2 4 4 2 2 2" xfId="8996"/>
    <cellStyle name="RowTitles1-Detail 2 2 2 4 4 2 2 2 2" xfId="8997"/>
    <cellStyle name="RowTitles1-Detail 2 2 2 4 4 2 2 3" xfId="8998"/>
    <cellStyle name="RowTitles1-Detail 2 2 2 4 4 2 3" xfId="8999"/>
    <cellStyle name="RowTitles1-Detail 2 2 2 4 4 2 3 2" xfId="9000"/>
    <cellStyle name="RowTitles1-Detail 2 2 2 4 4 2 3 2 2" xfId="9001"/>
    <cellStyle name="RowTitles1-Detail 2 2 2 4 4 2 4" xfId="9002"/>
    <cellStyle name="RowTitles1-Detail 2 2 2 4 4 2 4 2" xfId="9003"/>
    <cellStyle name="RowTitles1-Detail 2 2 2 4 4 2 5" xfId="9004"/>
    <cellStyle name="RowTitles1-Detail 2 2 2 4 4 3" xfId="9005"/>
    <cellStyle name="RowTitles1-Detail 2 2 2 4 4 3 2" xfId="9006"/>
    <cellStyle name="RowTitles1-Detail 2 2 2 4 4 3 2 2" xfId="9007"/>
    <cellStyle name="RowTitles1-Detail 2 2 2 4 4 3 2 2 2" xfId="9008"/>
    <cellStyle name="RowTitles1-Detail 2 2 2 4 4 3 2 3" xfId="9009"/>
    <cellStyle name="RowTitles1-Detail 2 2 2 4 4 3 3" xfId="9010"/>
    <cellStyle name="RowTitles1-Detail 2 2 2 4 4 3 3 2" xfId="9011"/>
    <cellStyle name="RowTitles1-Detail 2 2 2 4 4 3 3 2 2" xfId="9012"/>
    <cellStyle name="RowTitles1-Detail 2 2 2 4 4 3 4" xfId="9013"/>
    <cellStyle name="RowTitles1-Detail 2 2 2 4 4 3 4 2" xfId="9014"/>
    <cellStyle name="RowTitles1-Detail 2 2 2 4 4 3 5" xfId="9015"/>
    <cellStyle name="RowTitles1-Detail 2 2 2 4 4 4" xfId="9016"/>
    <cellStyle name="RowTitles1-Detail 2 2 2 4 4 4 2" xfId="9017"/>
    <cellStyle name="RowTitles1-Detail 2 2 2 4 4 4 2 2" xfId="9018"/>
    <cellStyle name="RowTitles1-Detail 2 2 2 4 4 4 3" xfId="9019"/>
    <cellStyle name="RowTitles1-Detail 2 2 2 4 4 5" xfId="9020"/>
    <cellStyle name="RowTitles1-Detail 2 2 2 4 4 5 2" xfId="9021"/>
    <cellStyle name="RowTitles1-Detail 2 2 2 4 4 5 2 2" xfId="9022"/>
    <cellStyle name="RowTitles1-Detail 2 2 2 4 4 6" xfId="9023"/>
    <cellStyle name="RowTitles1-Detail 2 2 2 4 4 6 2" xfId="9024"/>
    <cellStyle name="RowTitles1-Detail 2 2 2 4 4 7" xfId="9025"/>
    <cellStyle name="RowTitles1-Detail 2 2 2 4 5" xfId="9026"/>
    <cellStyle name="RowTitles1-Detail 2 2 2 4 5 2" xfId="9027"/>
    <cellStyle name="RowTitles1-Detail 2 2 2 4 5 2 2" xfId="9028"/>
    <cellStyle name="RowTitles1-Detail 2 2 2 4 5 2 2 2" xfId="9029"/>
    <cellStyle name="RowTitles1-Detail 2 2 2 4 5 2 2 2 2" xfId="9030"/>
    <cellStyle name="RowTitles1-Detail 2 2 2 4 5 2 2 3" xfId="9031"/>
    <cellStyle name="RowTitles1-Detail 2 2 2 4 5 2 3" xfId="9032"/>
    <cellStyle name="RowTitles1-Detail 2 2 2 4 5 2 3 2" xfId="9033"/>
    <cellStyle name="RowTitles1-Detail 2 2 2 4 5 2 3 2 2" xfId="9034"/>
    <cellStyle name="RowTitles1-Detail 2 2 2 4 5 2 4" xfId="9035"/>
    <cellStyle name="RowTitles1-Detail 2 2 2 4 5 2 4 2" xfId="9036"/>
    <cellStyle name="RowTitles1-Detail 2 2 2 4 5 2 5" xfId="9037"/>
    <cellStyle name="RowTitles1-Detail 2 2 2 4 5 3" xfId="9038"/>
    <cellStyle name="RowTitles1-Detail 2 2 2 4 5 3 2" xfId="9039"/>
    <cellStyle name="RowTitles1-Detail 2 2 2 4 5 3 2 2" xfId="9040"/>
    <cellStyle name="RowTitles1-Detail 2 2 2 4 5 3 2 2 2" xfId="9041"/>
    <cellStyle name="RowTitles1-Detail 2 2 2 4 5 3 2 3" xfId="9042"/>
    <cellStyle name="RowTitles1-Detail 2 2 2 4 5 3 3" xfId="9043"/>
    <cellStyle name="RowTitles1-Detail 2 2 2 4 5 3 3 2" xfId="9044"/>
    <cellStyle name="RowTitles1-Detail 2 2 2 4 5 3 3 2 2" xfId="9045"/>
    <cellStyle name="RowTitles1-Detail 2 2 2 4 5 3 4" xfId="9046"/>
    <cellStyle name="RowTitles1-Detail 2 2 2 4 5 3 4 2" xfId="9047"/>
    <cellStyle name="RowTitles1-Detail 2 2 2 4 5 3 5" xfId="9048"/>
    <cellStyle name="RowTitles1-Detail 2 2 2 4 5 4" xfId="9049"/>
    <cellStyle name="RowTitles1-Detail 2 2 2 4 5 4 2" xfId="9050"/>
    <cellStyle name="RowTitles1-Detail 2 2 2 4 5 4 2 2" xfId="9051"/>
    <cellStyle name="RowTitles1-Detail 2 2 2 4 5 4 3" xfId="9052"/>
    <cellStyle name="RowTitles1-Detail 2 2 2 4 5 5" xfId="9053"/>
    <cellStyle name="RowTitles1-Detail 2 2 2 4 5 5 2" xfId="9054"/>
    <cellStyle name="RowTitles1-Detail 2 2 2 4 5 5 2 2" xfId="9055"/>
    <cellStyle name="RowTitles1-Detail 2 2 2 4 5 6" xfId="9056"/>
    <cellStyle name="RowTitles1-Detail 2 2 2 4 5 6 2" xfId="9057"/>
    <cellStyle name="RowTitles1-Detail 2 2 2 4 5 7" xfId="9058"/>
    <cellStyle name="RowTitles1-Detail 2 2 2 4 6" xfId="9059"/>
    <cellStyle name="RowTitles1-Detail 2 2 2 4 6 2" xfId="9060"/>
    <cellStyle name="RowTitles1-Detail 2 2 2 4 6 2 2" xfId="9061"/>
    <cellStyle name="RowTitles1-Detail 2 2 2 4 6 2 2 2" xfId="9062"/>
    <cellStyle name="RowTitles1-Detail 2 2 2 4 6 2 2 2 2" xfId="9063"/>
    <cellStyle name="RowTitles1-Detail 2 2 2 4 6 2 2 3" xfId="9064"/>
    <cellStyle name="RowTitles1-Detail 2 2 2 4 6 2 3" xfId="9065"/>
    <cellStyle name="RowTitles1-Detail 2 2 2 4 6 2 3 2" xfId="9066"/>
    <cellStyle name="RowTitles1-Detail 2 2 2 4 6 2 3 2 2" xfId="9067"/>
    <cellStyle name="RowTitles1-Detail 2 2 2 4 6 2 4" xfId="9068"/>
    <cellStyle name="RowTitles1-Detail 2 2 2 4 6 2 4 2" xfId="9069"/>
    <cellStyle name="RowTitles1-Detail 2 2 2 4 6 2 5" xfId="9070"/>
    <cellStyle name="RowTitles1-Detail 2 2 2 4 6 3" xfId="9071"/>
    <cellStyle name="RowTitles1-Detail 2 2 2 4 6 3 2" xfId="9072"/>
    <cellStyle name="RowTitles1-Detail 2 2 2 4 6 3 2 2" xfId="9073"/>
    <cellStyle name="RowTitles1-Detail 2 2 2 4 6 3 2 2 2" xfId="9074"/>
    <cellStyle name="RowTitles1-Detail 2 2 2 4 6 3 2 3" xfId="9075"/>
    <cellStyle name="RowTitles1-Detail 2 2 2 4 6 3 3" xfId="9076"/>
    <cellStyle name="RowTitles1-Detail 2 2 2 4 6 3 3 2" xfId="9077"/>
    <cellStyle name="RowTitles1-Detail 2 2 2 4 6 3 3 2 2" xfId="9078"/>
    <cellStyle name="RowTitles1-Detail 2 2 2 4 6 3 4" xfId="9079"/>
    <cellStyle name="RowTitles1-Detail 2 2 2 4 6 3 4 2" xfId="9080"/>
    <cellStyle name="RowTitles1-Detail 2 2 2 4 6 3 5" xfId="9081"/>
    <cellStyle name="RowTitles1-Detail 2 2 2 4 6 4" xfId="9082"/>
    <cellStyle name="RowTitles1-Detail 2 2 2 4 6 4 2" xfId="9083"/>
    <cellStyle name="RowTitles1-Detail 2 2 2 4 6 4 2 2" xfId="9084"/>
    <cellStyle name="RowTitles1-Detail 2 2 2 4 6 4 3" xfId="9085"/>
    <cellStyle name="RowTitles1-Detail 2 2 2 4 6 5" xfId="9086"/>
    <cellStyle name="RowTitles1-Detail 2 2 2 4 6 5 2" xfId="9087"/>
    <cellStyle name="RowTitles1-Detail 2 2 2 4 6 5 2 2" xfId="9088"/>
    <cellStyle name="RowTitles1-Detail 2 2 2 4 6 6" xfId="9089"/>
    <cellStyle name="RowTitles1-Detail 2 2 2 4 6 6 2" xfId="9090"/>
    <cellStyle name="RowTitles1-Detail 2 2 2 4 6 7" xfId="9091"/>
    <cellStyle name="RowTitles1-Detail 2 2 2 4 7" xfId="9092"/>
    <cellStyle name="RowTitles1-Detail 2 2 2 4 7 2" xfId="9093"/>
    <cellStyle name="RowTitles1-Detail 2 2 2 4 7 2 2" xfId="9094"/>
    <cellStyle name="RowTitles1-Detail 2 2 2 4 7 2 2 2" xfId="9095"/>
    <cellStyle name="RowTitles1-Detail 2 2 2 4 7 2 3" xfId="9096"/>
    <cellStyle name="RowTitles1-Detail 2 2 2 4 7 3" xfId="9097"/>
    <cellStyle name="RowTitles1-Detail 2 2 2 4 7 3 2" xfId="9098"/>
    <cellStyle name="RowTitles1-Detail 2 2 2 4 7 3 2 2" xfId="9099"/>
    <cellStyle name="RowTitles1-Detail 2 2 2 4 7 4" xfId="9100"/>
    <cellStyle name="RowTitles1-Detail 2 2 2 4 7 4 2" xfId="9101"/>
    <cellStyle name="RowTitles1-Detail 2 2 2 4 7 5" xfId="9102"/>
    <cellStyle name="RowTitles1-Detail 2 2 2 4 8" xfId="9103"/>
    <cellStyle name="RowTitles1-Detail 2 2 2 4 8 2" xfId="9104"/>
    <cellStyle name="RowTitles1-Detail 2 2 2 4 8 2 2" xfId="9105"/>
    <cellStyle name="RowTitles1-Detail 2 2 2 4 8 2 2 2" xfId="9106"/>
    <cellStyle name="RowTitles1-Detail 2 2 2 4 8 2 3" xfId="9107"/>
    <cellStyle name="RowTitles1-Detail 2 2 2 4 8 3" xfId="9108"/>
    <cellStyle name="RowTitles1-Detail 2 2 2 4 8 3 2" xfId="9109"/>
    <cellStyle name="RowTitles1-Detail 2 2 2 4 8 3 2 2" xfId="9110"/>
    <cellStyle name="RowTitles1-Detail 2 2 2 4 8 4" xfId="9111"/>
    <cellStyle name="RowTitles1-Detail 2 2 2 4 8 4 2" xfId="9112"/>
    <cellStyle name="RowTitles1-Detail 2 2 2 4 8 5" xfId="9113"/>
    <cellStyle name="RowTitles1-Detail 2 2 2 4 9" xfId="9114"/>
    <cellStyle name="RowTitles1-Detail 2 2 2 4 9 2" xfId="9115"/>
    <cellStyle name="RowTitles1-Detail 2 2 2 4 9 2 2" xfId="9116"/>
    <cellStyle name="RowTitles1-Detail 2 2 2 4_STUD aligned by INSTIT" xfId="9117"/>
    <cellStyle name="RowTitles1-Detail 2 2 2 5" xfId="9118"/>
    <cellStyle name="RowTitles1-Detail 2 2 2 5 2" xfId="9119"/>
    <cellStyle name="RowTitles1-Detail 2 2 2 5 2 2" xfId="9120"/>
    <cellStyle name="RowTitles1-Detail 2 2 2 5 2 2 2" xfId="9121"/>
    <cellStyle name="RowTitles1-Detail 2 2 2 5 2 2 2 2" xfId="9122"/>
    <cellStyle name="RowTitles1-Detail 2 2 2 5 2 2 2 2 2" xfId="9123"/>
    <cellStyle name="RowTitles1-Detail 2 2 2 5 2 2 2 3" xfId="9124"/>
    <cellStyle name="RowTitles1-Detail 2 2 2 5 2 2 3" xfId="9125"/>
    <cellStyle name="RowTitles1-Detail 2 2 2 5 2 2 3 2" xfId="9126"/>
    <cellStyle name="RowTitles1-Detail 2 2 2 5 2 2 3 2 2" xfId="9127"/>
    <cellStyle name="RowTitles1-Detail 2 2 2 5 2 2 4" xfId="9128"/>
    <cellStyle name="RowTitles1-Detail 2 2 2 5 2 2 4 2" xfId="9129"/>
    <cellStyle name="RowTitles1-Detail 2 2 2 5 2 2 5" xfId="9130"/>
    <cellStyle name="RowTitles1-Detail 2 2 2 5 2 3" xfId="9131"/>
    <cellStyle name="RowTitles1-Detail 2 2 2 5 2 3 2" xfId="9132"/>
    <cellStyle name="RowTitles1-Detail 2 2 2 5 2 3 2 2" xfId="9133"/>
    <cellStyle name="RowTitles1-Detail 2 2 2 5 2 3 2 2 2" xfId="9134"/>
    <cellStyle name="RowTitles1-Detail 2 2 2 5 2 3 2 3" xfId="9135"/>
    <cellStyle name="RowTitles1-Detail 2 2 2 5 2 3 3" xfId="9136"/>
    <cellStyle name="RowTitles1-Detail 2 2 2 5 2 3 3 2" xfId="9137"/>
    <cellStyle name="RowTitles1-Detail 2 2 2 5 2 3 3 2 2" xfId="9138"/>
    <cellStyle name="RowTitles1-Detail 2 2 2 5 2 3 4" xfId="9139"/>
    <cellStyle name="RowTitles1-Detail 2 2 2 5 2 3 4 2" xfId="9140"/>
    <cellStyle name="RowTitles1-Detail 2 2 2 5 2 3 5" xfId="9141"/>
    <cellStyle name="RowTitles1-Detail 2 2 2 5 2 4" xfId="9142"/>
    <cellStyle name="RowTitles1-Detail 2 2 2 5 2 4 2" xfId="9143"/>
    <cellStyle name="RowTitles1-Detail 2 2 2 5 2 5" xfId="9144"/>
    <cellStyle name="RowTitles1-Detail 2 2 2 5 2 5 2" xfId="9145"/>
    <cellStyle name="RowTitles1-Detail 2 2 2 5 2 5 2 2" xfId="9146"/>
    <cellStyle name="RowTitles1-Detail 2 2 2 5 2 5 3" xfId="9147"/>
    <cellStyle name="RowTitles1-Detail 2 2 2 5 2 6" xfId="9148"/>
    <cellStyle name="RowTitles1-Detail 2 2 2 5 2 6 2" xfId="9149"/>
    <cellStyle name="RowTitles1-Detail 2 2 2 5 2 6 2 2" xfId="9150"/>
    <cellStyle name="RowTitles1-Detail 2 2 2 5 3" xfId="9151"/>
    <cellStyle name="RowTitles1-Detail 2 2 2 5 3 2" xfId="9152"/>
    <cellStyle name="RowTitles1-Detail 2 2 2 5 3 2 2" xfId="9153"/>
    <cellStyle name="RowTitles1-Detail 2 2 2 5 3 2 2 2" xfId="9154"/>
    <cellStyle name="RowTitles1-Detail 2 2 2 5 3 2 2 2 2" xfId="9155"/>
    <cellStyle name="RowTitles1-Detail 2 2 2 5 3 2 2 3" xfId="9156"/>
    <cellStyle name="RowTitles1-Detail 2 2 2 5 3 2 3" xfId="9157"/>
    <cellStyle name="RowTitles1-Detail 2 2 2 5 3 2 3 2" xfId="9158"/>
    <cellStyle name="RowTitles1-Detail 2 2 2 5 3 2 3 2 2" xfId="9159"/>
    <cellStyle name="RowTitles1-Detail 2 2 2 5 3 2 4" xfId="9160"/>
    <cellStyle name="RowTitles1-Detail 2 2 2 5 3 2 4 2" xfId="9161"/>
    <cellStyle name="RowTitles1-Detail 2 2 2 5 3 2 5" xfId="9162"/>
    <cellStyle name="RowTitles1-Detail 2 2 2 5 3 3" xfId="9163"/>
    <cellStyle name="RowTitles1-Detail 2 2 2 5 3 3 2" xfId="9164"/>
    <cellStyle name="RowTitles1-Detail 2 2 2 5 3 3 2 2" xfId="9165"/>
    <cellStyle name="RowTitles1-Detail 2 2 2 5 3 3 2 2 2" xfId="9166"/>
    <cellStyle name="RowTitles1-Detail 2 2 2 5 3 3 2 3" xfId="9167"/>
    <cellStyle name="RowTitles1-Detail 2 2 2 5 3 3 3" xfId="9168"/>
    <cellStyle name="RowTitles1-Detail 2 2 2 5 3 3 3 2" xfId="9169"/>
    <cellStyle name="RowTitles1-Detail 2 2 2 5 3 3 3 2 2" xfId="9170"/>
    <cellStyle name="RowTitles1-Detail 2 2 2 5 3 3 4" xfId="9171"/>
    <cellStyle name="RowTitles1-Detail 2 2 2 5 3 3 4 2" xfId="9172"/>
    <cellStyle name="RowTitles1-Detail 2 2 2 5 3 3 5" xfId="9173"/>
    <cellStyle name="RowTitles1-Detail 2 2 2 5 3 4" xfId="9174"/>
    <cellStyle name="RowTitles1-Detail 2 2 2 5 3 4 2" xfId="9175"/>
    <cellStyle name="RowTitles1-Detail 2 2 2 5 3 5" xfId="9176"/>
    <cellStyle name="RowTitles1-Detail 2 2 2 5 3 5 2" xfId="9177"/>
    <cellStyle name="RowTitles1-Detail 2 2 2 5 3 5 2 2" xfId="9178"/>
    <cellStyle name="RowTitles1-Detail 2 2 2 5 3 6" xfId="9179"/>
    <cellStyle name="RowTitles1-Detail 2 2 2 5 3 6 2" xfId="9180"/>
    <cellStyle name="RowTitles1-Detail 2 2 2 5 3 7" xfId="9181"/>
    <cellStyle name="RowTitles1-Detail 2 2 2 5 4" xfId="9182"/>
    <cellStyle name="RowTitles1-Detail 2 2 2 5 4 2" xfId="9183"/>
    <cellStyle name="RowTitles1-Detail 2 2 2 5 4 2 2" xfId="9184"/>
    <cellStyle name="RowTitles1-Detail 2 2 2 5 4 2 2 2" xfId="9185"/>
    <cellStyle name="RowTitles1-Detail 2 2 2 5 4 2 2 2 2" xfId="9186"/>
    <cellStyle name="RowTitles1-Detail 2 2 2 5 4 2 2 3" xfId="9187"/>
    <cellStyle name="RowTitles1-Detail 2 2 2 5 4 2 3" xfId="9188"/>
    <cellStyle name="RowTitles1-Detail 2 2 2 5 4 2 3 2" xfId="9189"/>
    <cellStyle name="RowTitles1-Detail 2 2 2 5 4 2 3 2 2" xfId="9190"/>
    <cellStyle name="RowTitles1-Detail 2 2 2 5 4 2 4" xfId="9191"/>
    <cellStyle name="RowTitles1-Detail 2 2 2 5 4 2 4 2" xfId="9192"/>
    <cellStyle name="RowTitles1-Detail 2 2 2 5 4 2 5" xfId="9193"/>
    <cellStyle name="RowTitles1-Detail 2 2 2 5 4 3" xfId="9194"/>
    <cellStyle name="RowTitles1-Detail 2 2 2 5 4 3 2" xfId="9195"/>
    <cellStyle name="RowTitles1-Detail 2 2 2 5 4 3 2 2" xfId="9196"/>
    <cellStyle name="RowTitles1-Detail 2 2 2 5 4 3 2 2 2" xfId="9197"/>
    <cellStyle name="RowTitles1-Detail 2 2 2 5 4 3 2 3" xfId="9198"/>
    <cellStyle name="RowTitles1-Detail 2 2 2 5 4 3 3" xfId="9199"/>
    <cellStyle name="RowTitles1-Detail 2 2 2 5 4 3 3 2" xfId="9200"/>
    <cellStyle name="RowTitles1-Detail 2 2 2 5 4 3 3 2 2" xfId="9201"/>
    <cellStyle name="RowTitles1-Detail 2 2 2 5 4 3 4" xfId="9202"/>
    <cellStyle name="RowTitles1-Detail 2 2 2 5 4 3 4 2" xfId="9203"/>
    <cellStyle name="RowTitles1-Detail 2 2 2 5 4 3 5" xfId="9204"/>
    <cellStyle name="RowTitles1-Detail 2 2 2 5 4 4" xfId="9205"/>
    <cellStyle name="RowTitles1-Detail 2 2 2 5 4 4 2" xfId="9206"/>
    <cellStyle name="RowTitles1-Detail 2 2 2 5 4 5" xfId="9207"/>
    <cellStyle name="RowTitles1-Detail 2 2 2 5 4 5 2" xfId="9208"/>
    <cellStyle name="RowTitles1-Detail 2 2 2 5 4 5 2 2" xfId="9209"/>
    <cellStyle name="RowTitles1-Detail 2 2 2 5 4 5 3" xfId="9210"/>
    <cellStyle name="RowTitles1-Detail 2 2 2 5 4 6" xfId="9211"/>
    <cellStyle name="RowTitles1-Detail 2 2 2 5 4 6 2" xfId="9212"/>
    <cellStyle name="RowTitles1-Detail 2 2 2 5 4 6 2 2" xfId="9213"/>
    <cellStyle name="RowTitles1-Detail 2 2 2 5 4 7" xfId="9214"/>
    <cellStyle name="RowTitles1-Detail 2 2 2 5 4 7 2" xfId="9215"/>
    <cellStyle name="RowTitles1-Detail 2 2 2 5 4 8" xfId="9216"/>
    <cellStyle name="RowTitles1-Detail 2 2 2 5 5" xfId="9217"/>
    <cellStyle name="RowTitles1-Detail 2 2 2 5 5 2" xfId="9218"/>
    <cellStyle name="RowTitles1-Detail 2 2 2 5 5 2 2" xfId="9219"/>
    <cellStyle name="RowTitles1-Detail 2 2 2 5 5 2 2 2" xfId="9220"/>
    <cellStyle name="RowTitles1-Detail 2 2 2 5 5 2 2 2 2" xfId="9221"/>
    <cellStyle name="RowTitles1-Detail 2 2 2 5 5 2 2 3" xfId="9222"/>
    <cellStyle name="RowTitles1-Detail 2 2 2 5 5 2 3" xfId="9223"/>
    <cellStyle name="RowTitles1-Detail 2 2 2 5 5 2 3 2" xfId="9224"/>
    <cellStyle name="RowTitles1-Detail 2 2 2 5 5 2 3 2 2" xfId="9225"/>
    <cellStyle name="RowTitles1-Detail 2 2 2 5 5 2 4" xfId="9226"/>
    <cellStyle name="RowTitles1-Detail 2 2 2 5 5 2 4 2" xfId="9227"/>
    <cellStyle name="RowTitles1-Detail 2 2 2 5 5 2 5" xfId="9228"/>
    <cellStyle name="RowTitles1-Detail 2 2 2 5 5 3" xfId="9229"/>
    <cellStyle name="RowTitles1-Detail 2 2 2 5 5 3 2" xfId="9230"/>
    <cellStyle name="RowTitles1-Detail 2 2 2 5 5 3 2 2" xfId="9231"/>
    <cellStyle name="RowTitles1-Detail 2 2 2 5 5 3 2 2 2" xfId="9232"/>
    <cellStyle name="RowTitles1-Detail 2 2 2 5 5 3 2 3" xfId="9233"/>
    <cellStyle name="RowTitles1-Detail 2 2 2 5 5 3 3" xfId="9234"/>
    <cellStyle name="RowTitles1-Detail 2 2 2 5 5 3 3 2" xfId="9235"/>
    <cellStyle name="RowTitles1-Detail 2 2 2 5 5 3 3 2 2" xfId="9236"/>
    <cellStyle name="RowTitles1-Detail 2 2 2 5 5 3 4" xfId="9237"/>
    <cellStyle name="RowTitles1-Detail 2 2 2 5 5 3 4 2" xfId="9238"/>
    <cellStyle name="RowTitles1-Detail 2 2 2 5 5 3 5" xfId="9239"/>
    <cellStyle name="RowTitles1-Detail 2 2 2 5 5 4" xfId="9240"/>
    <cellStyle name="RowTitles1-Detail 2 2 2 5 5 4 2" xfId="9241"/>
    <cellStyle name="RowTitles1-Detail 2 2 2 5 5 4 2 2" xfId="9242"/>
    <cellStyle name="RowTitles1-Detail 2 2 2 5 5 4 3" xfId="9243"/>
    <cellStyle name="RowTitles1-Detail 2 2 2 5 5 5" xfId="9244"/>
    <cellStyle name="RowTitles1-Detail 2 2 2 5 5 5 2" xfId="9245"/>
    <cellStyle name="RowTitles1-Detail 2 2 2 5 5 5 2 2" xfId="9246"/>
    <cellStyle name="RowTitles1-Detail 2 2 2 5 5 6" xfId="9247"/>
    <cellStyle name="RowTitles1-Detail 2 2 2 5 5 6 2" xfId="9248"/>
    <cellStyle name="RowTitles1-Detail 2 2 2 5 5 7" xfId="9249"/>
    <cellStyle name="RowTitles1-Detail 2 2 2 5 6" xfId="9250"/>
    <cellStyle name="RowTitles1-Detail 2 2 2 5 6 2" xfId="9251"/>
    <cellStyle name="RowTitles1-Detail 2 2 2 5 6 2 2" xfId="9252"/>
    <cellStyle name="RowTitles1-Detail 2 2 2 5 6 2 2 2" xfId="9253"/>
    <cellStyle name="RowTitles1-Detail 2 2 2 5 6 2 2 2 2" xfId="9254"/>
    <cellStyle name="RowTitles1-Detail 2 2 2 5 6 2 2 3" xfId="9255"/>
    <cellStyle name="RowTitles1-Detail 2 2 2 5 6 2 3" xfId="9256"/>
    <cellStyle name="RowTitles1-Detail 2 2 2 5 6 2 3 2" xfId="9257"/>
    <cellStyle name="RowTitles1-Detail 2 2 2 5 6 2 3 2 2" xfId="9258"/>
    <cellStyle name="RowTitles1-Detail 2 2 2 5 6 2 4" xfId="9259"/>
    <cellStyle name="RowTitles1-Detail 2 2 2 5 6 2 4 2" xfId="9260"/>
    <cellStyle name="RowTitles1-Detail 2 2 2 5 6 2 5" xfId="9261"/>
    <cellStyle name="RowTitles1-Detail 2 2 2 5 6 3" xfId="9262"/>
    <cellStyle name="RowTitles1-Detail 2 2 2 5 6 3 2" xfId="9263"/>
    <cellStyle name="RowTitles1-Detail 2 2 2 5 6 3 2 2" xfId="9264"/>
    <cellStyle name="RowTitles1-Detail 2 2 2 5 6 3 2 2 2" xfId="9265"/>
    <cellStyle name="RowTitles1-Detail 2 2 2 5 6 3 2 3" xfId="9266"/>
    <cellStyle name="RowTitles1-Detail 2 2 2 5 6 3 3" xfId="9267"/>
    <cellStyle name="RowTitles1-Detail 2 2 2 5 6 3 3 2" xfId="9268"/>
    <cellStyle name="RowTitles1-Detail 2 2 2 5 6 3 3 2 2" xfId="9269"/>
    <cellStyle name="RowTitles1-Detail 2 2 2 5 6 3 4" xfId="9270"/>
    <cellStyle name="RowTitles1-Detail 2 2 2 5 6 3 4 2" xfId="9271"/>
    <cellStyle name="RowTitles1-Detail 2 2 2 5 6 3 5" xfId="9272"/>
    <cellStyle name="RowTitles1-Detail 2 2 2 5 6 4" xfId="9273"/>
    <cellStyle name="RowTitles1-Detail 2 2 2 5 6 4 2" xfId="9274"/>
    <cellStyle name="RowTitles1-Detail 2 2 2 5 6 4 2 2" xfId="9275"/>
    <cellStyle name="RowTitles1-Detail 2 2 2 5 6 4 3" xfId="9276"/>
    <cellStyle name="RowTitles1-Detail 2 2 2 5 6 5" xfId="9277"/>
    <cellStyle name="RowTitles1-Detail 2 2 2 5 6 5 2" xfId="9278"/>
    <cellStyle name="RowTitles1-Detail 2 2 2 5 6 5 2 2" xfId="9279"/>
    <cellStyle name="RowTitles1-Detail 2 2 2 5 6 6" xfId="9280"/>
    <cellStyle name="RowTitles1-Detail 2 2 2 5 6 6 2" xfId="9281"/>
    <cellStyle name="RowTitles1-Detail 2 2 2 5 6 7" xfId="9282"/>
    <cellStyle name="RowTitles1-Detail 2 2 2 5 7" xfId="9283"/>
    <cellStyle name="RowTitles1-Detail 2 2 2 5 7 2" xfId="9284"/>
    <cellStyle name="RowTitles1-Detail 2 2 2 5 7 2 2" xfId="9285"/>
    <cellStyle name="RowTitles1-Detail 2 2 2 5 7 2 2 2" xfId="9286"/>
    <cellStyle name="RowTitles1-Detail 2 2 2 5 7 2 3" xfId="9287"/>
    <cellStyle name="RowTitles1-Detail 2 2 2 5 7 3" xfId="9288"/>
    <cellStyle name="RowTitles1-Detail 2 2 2 5 7 3 2" xfId="9289"/>
    <cellStyle name="RowTitles1-Detail 2 2 2 5 7 3 2 2" xfId="9290"/>
    <cellStyle name="RowTitles1-Detail 2 2 2 5 7 4" xfId="9291"/>
    <cellStyle name="RowTitles1-Detail 2 2 2 5 7 4 2" xfId="9292"/>
    <cellStyle name="RowTitles1-Detail 2 2 2 5 7 5" xfId="9293"/>
    <cellStyle name="RowTitles1-Detail 2 2 2 5 8" xfId="9294"/>
    <cellStyle name="RowTitles1-Detail 2 2 2 5 8 2" xfId="9295"/>
    <cellStyle name="RowTitles1-Detail 2 2 2 5 9" xfId="9296"/>
    <cellStyle name="RowTitles1-Detail 2 2 2 5 9 2" xfId="9297"/>
    <cellStyle name="RowTitles1-Detail 2 2 2 5 9 2 2" xfId="9298"/>
    <cellStyle name="RowTitles1-Detail 2 2 2 5_STUD aligned by INSTIT" xfId="9299"/>
    <cellStyle name="RowTitles1-Detail 2 2 2 6" xfId="9300"/>
    <cellStyle name="RowTitles1-Detail 2 2 2 6 2" xfId="9301"/>
    <cellStyle name="RowTitles1-Detail 2 2 2 6 2 2" xfId="9302"/>
    <cellStyle name="RowTitles1-Detail 2 2 2 6 2 2 2" xfId="9303"/>
    <cellStyle name="RowTitles1-Detail 2 2 2 6 2 2 2 2" xfId="9304"/>
    <cellStyle name="RowTitles1-Detail 2 2 2 6 2 2 3" xfId="9305"/>
    <cellStyle name="RowTitles1-Detail 2 2 2 6 2 3" xfId="9306"/>
    <cellStyle name="RowTitles1-Detail 2 2 2 6 2 3 2" xfId="9307"/>
    <cellStyle name="RowTitles1-Detail 2 2 2 6 2 3 2 2" xfId="9308"/>
    <cellStyle name="RowTitles1-Detail 2 2 2 6 2 4" xfId="9309"/>
    <cellStyle name="RowTitles1-Detail 2 2 2 6 2 4 2" xfId="9310"/>
    <cellStyle name="RowTitles1-Detail 2 2 2 6 2 5" xfId="9311"/>
    <cellStyle name="RowTitles1-Detail 2 2 2 6 3" xfId="9312"/>
    <cellStyle name="RowTitles1-Detail 2 2 2 6 3 2" xfId="9313"/>
    <cellStyle name="RowTitles1-Detail 2 2 2 6 3 2 2" xfId="9314"/>
    <cellStyle name="RowTitles1-Detail 2 2 2 6 3 2 2 2" xfId="9315"/>
    <cellStyle name="RowTitles1-Detail 2 2 2 6 3 2 3" xfId="9316"/>
    <cellStyle name="RowTitles1-Detail 2 2 2 6 3 3" xfId="9317"/>
    <cellStyle name="RowTitles1-Detail 2 2 2 6 3 3 2" xfId="9318"/>
    <cellStyle name="RowTitles1-Detail 2 2 2 6 3 3 2 2" xfId="9319"/>
    <cellStyle name="RowTitles1-Detail 2 2 2 6 3 4" xfId="9320"/>
    <cellStyle name="RowTitles1-Detail 2 2 2 6 3 4 2" xfId="9321"/>
    <cellStyle name="RowTitles1-Detail 2 2 2 6 3 5" xfId="9322"/>
    <cellStyle name="RowTitles1-Detail 2 2 2 6 4" xfId="9323"/>
    <cellStyle name="RowTitles1-Detail 2 2 2 6 4 2" xfId="9324"/>
    <cellStyle name="RowTitles1-Detail 2 2 2 6 5" xfId="9325"/>
    <cellStyle name="RowTitles1-Detail 2 2 2 6 5 2" xfId="9326"/>
    <cellStyle name="RowTitles1-Detail 2 2 2 6 5 2 2" xfId="9327"/>
    <cellStyle name="RowTitles1-Detail 2 2 2 6 5 3" xfId="9328"/>
    <cellStyle name="RowTitles1-Detail 2 2 2 6 6" xfId="9329"/>
    <cellStyle name="RowTitles1-Detail 2 2 2 6 6 2" xfId="9330"/>
    <cellStyle name="RowTitles1-Detail 2 2 2 6 6 2 2" xfId="9331"/>
    <cellStyle name="RowTitles1-Detail 2 2 2 7" xfId="9332"/>
    <cellStyle name="RowTitles1-Detail 2 2 2 7 2" xfId="9333"/>
    <cellStyle name="RowTitles1-Detail 2 2 2 7 2 2" xfId="9334"/>
    <cellStyle name="RowTitles1-Detail 2 2 2 7 2 2 2" xfId="9335"/>
    <cellStyle name="RowTitles1-Detail 2 2 2 7 2 2 2 2" xfId="9336"/>
    <cellStyle name="RowTitles1-Detail 2 2 2 7 2 2 3" xfId="9337"/>
    <cellStyle name="RowTitles1-Detail 2 2 2 7 2 3" xfId="9338"/>
    <cellStyle name="RowTitles1-Detail 2 2 2 7 2 3 2" xfId="9339"/>
    <cellStyle name="RowTitles1-Detail 2 2 2 7 2 3 2 2" xfId="9340"/>
    <cellStyle name="RowTitles1-Detail 2 2 2 7 2 4" xfId="9341"/>
    <cellStyle name="RowTitles1-Detail 2 2 2 7 2 4 2" xfId="9342"/>
    <cellStyle name="RowTitles1-Detail 2 2 2 7 2 5" xfId="9343"/>
    <cellStyle name="RowTitles1-Detail 2 2 2 7 3" xfId="9344"/>
    <cellStyle name="RowTitles1-Detail 2 2 2 7 3 2" xfId="9345"/>
    <cellStyle name="RowTitles1-Detail 2 2 2 7 3 2 2" xfId="9346"/>
    <cellStyle name="RowTitles1-Detail 2 2 2 7 3 2 2 2" xfId="9347"/>
    <cellStyle name="RowTitles1-Detail 2 2 2 7 3 2 3" xfId="9348"/>
    <cellStyle name="RowTitles1-Detail 2 2 2 7 3 3" xfId="9349"/>
    <cellStyle name="RowTitles1-Detail 2 2 2 7 3 3 2" xfId="9350"/>
    <cellStyle name="RowTitles1-Detail 2 2 2 7 3 3 2 2" xfId="9351"/>
    <cellStyle name="RowTitles1-Detail 2 2 2 7 3 4" xfId="9352"/>
    <cellStyle name="RowTitles1-Detail 2 2 2 7 3 4 2" xfId="9353"/>
    <cellStyle name="RowTitles1-Detail 2 2 2 7 3 5" xfId="9354"/>
    <cellStyle name="RowTitles1-Detail 2 2 2 7 4" xfId="9355"/>
    <cellStyle name="RowTitles1-Detail 2 2 2 7 4 2" xfId="9356"/>
    <cellStyle name="RowTitles1-Detail 2 2 2 7 5" xfId="9357"/>
    <cellStyle name="RowTitles1-Detail 2 2 2 7 5 2" xfId="9358"/>
    <cellStyle name="RowTitles1-Detail 2 2 2 7 5 2 2" xfId="9359"/>
    <cellStyle name="RowTitles1-Detail 2 2 2 7 6" xfId="9360"/>
    <cellStyle name="RowTitles1-Detail 2 2 2 7 6 2" xfId="9361"/>
    <cellStyle name="RowTitles1-Detail 2 2 2 7 7" xfId="9362"/>
    <cellStyle name="RowTitles1-Detail 2 2 2 8" xfId="9363"/>
    <cellStyle name="RowTitles1-Detail 2 2 2 8 2" xfId="9364"/>
    <cellStyle name="RowTitles1-Detail 2 2 2 8 2 2" xfId="9365"/>
    <cellStyle name="RowTitles1-Detail 2 2 2 8 2 2 2" xfId="9366"/>
    <cellStyle name="RowTitles1-Detail 2 2 2 8 2 2 2 2" xfId="9367"/>
    <cellStyle name="RowTitles1-Detail 2 2 2 8 2 2 3" xfId="9368"/>
    <cellStyle name="RowTitles1-Detail 2 2 2 8 2 3" xfId="9369"/>
    <cellStyle name="RowTitles1-Detail 2 2 2 8 2 3 2" xfId="9370"/>
    <cellStyle name="RowTitles1-Detail 2 2 2 8 2 3 2 2" xfId="9371"/>
    <cellStyle name="RowTitles1-Detail 2 2 2 8 2 4" xfId="9372"/>
    <cellStyle name="RowTitles1-Detail 2 2 2 8 2 4 2" xfId="9373"/>
    <cellStyle name="RowTitles1-Detail 2 2 2 8 2 5" xfId="9374"/>
    <cellStyle name="RowTitles1-Detail 2 2 2 8 3" xfId="9375"/>
    <cellStyle name="RowTitles1-Detail 2 2 2 8 3 2" xfId="9376"/>
    <cellStyle name="RowTitles1-Detail 2 2 2 8 3 2 2" xfId="9377"/>
    <cellStyle name="RowTitles1-Detail 2 2 2 8 3 2 2 2" xfId="9378"/>
    <cellStyle name="RowTitles1-Detail 2 2 2 8 3 2 3" xfId="9379"/>
    <cellStyle name="RowTitles1-Detail 2 2 2 8 3 3" xfId="9380"/>
    <cellStyle name="RowTitles1-Detail 2 2 2 8 3 3 2" xfId="9381"/>
    <cellStyle name="RowTitles1-Detail 2 2 2 8 3 3 2 2" xfId="9382"/>
    <cellStyle name="RowTitles1-Detail 2 2 2 8 3 4" xfId="9383"/>
    <cellStyle name="RowTitles1-Detail 2 2 2 8 3 4 2" xfId="9384"/>
    <cellStyle name="RowTitles1-Detail 2 2 2 8 3 5" xfId="9385"/>
    <cellStyle name="RowTitles1-Detail 2 2 2 8 4" xfId="9386"/>
    <cellStyle name="RowTitles1-Detail 2 2 2 8 4 2" xfId="9387"/>
    <cellStyle name="RowTitles1-Detail 2 2 2 8 5" xfId="9388"/>
    <cellStyle name="RowTitles1-Detail 2 2 2 8 5 2" xfId="9389"/>
    <cellStyle name="RowTitles1-Detail 2 2 2 8 5 2 2" xfId="9390"/>
    <cellStyle name="RowTitles1-Detail 2 2 2 8 5 3" xfId="9391"/>
    <cellStyle name="RowTitles1-Detail 2 2 2 8 6" xfId="9392"/>
    <cellStyle name="RowTitles1-Detail 2 2 2 8 6 2" xfId="9393"/>
    <cellStyle name="RowTitles1-Detail 2 2 2 8 6 2 2" xfId="9394"/>
    <cellStyle name="RowTitles1-Detail 2 2 2 8 7" xfId="9395"/>
    <cellStyle name="RowTitles1-Detail 2 2 2 8 7 2" xfId="9396"/>
    <cellStyle name="RowTitles1-Detail 2 2 2 8 8" xfId="9397"/>
    <cellStyle name="RowTitles1-Detail 2 2 2 9" xfId="9398"/>
    <cellStyle name="RowTitles1-Detail 2 2 2 9 2" xfId="9399"/>
    <cellStyle name="RowTitles1-Detail 2 2 2 9 2 2" xfId="9400"/>
    <cellStyle name="RowTitles1-Detail 2 2 2 9 2 2 2" xfId="9401"/>
    <cellStyle name="RowTitles1-Detail 2 2 2 9 2 2 2 2" xfId="9402"/>
    <cellStyle name="RowTitles1-Detail 2 2 2 9 2 2 3" xfId="9403"/>
    <cellStyle name="RowTitles1-Detail 2 2 2 9 2 3" xfId="9404"/>
    <cellStyle name="RowTitles1-Detail 2 2 2 9 2 3 2" xfId="9405"/>
    <cellStyle name="RowTitles1-Detail 2 2 2 9 2 3 2 2" xfId="9406"/>
    <cellStyle name="RowTitles1-Detail 2 2 2 9 2 4" xfId="9407"/>
    <cellStyle name="RowTitles1-Detail 2 2 2 9 2 4 2" xfId="9408"/>
    <cellStyle name="RowTitles1-Detail 2 2 2 9 2 5" xfId="9409"/>
    <cellStyle name="RowTitles1-Detail 2 2 2 9 3" xfId="9410"/>
    <cellStyle name="RowTitles1-Detail 2 2 2 9 3 2" xfId="9411"/>
    <cellStyle name="RowTitles1-Detail 2 2 2 9 3 2 2" xfId="9412"/>
    <cellStyle name="RowTitles1-Detail 2 2 2 9 3 2 2 2" xfId="9413"/>
    <cellStyle name="RowTitles1-Detail 2 2 2 9 3 2 3" xfId="9414"/>
    <cellStyle name="RowTitles1-Detail 2 2 2 9 3 3" xfId="9415"/>
    <cellStyle name="RowTitles1-Detail 2 2 2 9 3 3 2" xfId="9416"/>
    <cellStyle name="RowTitles1-Detail 2 2 2 9 3 3 2 2" xfId="9417"/>
    <cellStyle name="RowTitles1-Detail 2 2 2 9 3 4" xfId="9418"/>
    <cellStyle name="RowTitles1-Detail 2 2 2 9 3 4 2" xfId="9419"/>
    <cellStyle name="RowTitles1-Detail 2 2 2 9 3 5" xfId="9420"/>
    <cellStyle name="RowTitles1-Detail 2 2 2 9 4" xfId="9421"/>
    <cellStyle name="RowTitles1-Detail 2 2 2 9 4 2" xfId="9422"/>
    <cellStyle name="RowTitles1-Detail 2 2 2 9 4 2 2" xfId="9423"/>
    <cellStyle name="RowTitles1-Detail 2 2 2 9 4 3" xfId="9424"/>
    <cellStyle name="RowTitles1-Detail 2 2 2 9 5" xfId="9425"/>
    <cellStyle name="RowTitles1-Detail 2 2 2 9 5 2" xfId="9426"/>
    <cellStyle name="RowTitles1-Detail 2 2 2 9 5 2 2" xfId="9427"/>
    <cellStyle name="RowTitles1-Detail 2 2 2 9 6" xfId="9428"/>
    <cellStyle name="RowTitles1-Detail 2 2 2 9 6 2" xfId="9429"/>
    <cellStyle name="RowTitles1-Detail 2 2 2 9 7" xfId="9430"/>
    <cellStyle name="RowTitles1-Detail 2 2 2_STUD aligned by INSTIT" xfId="9431"/>
    <cellStyle name="RowTitles1-Detail 2 2 3" xfId="9432"/>
    <cellStyle name="RowTitles1-Detail 2 2 3 10" xfId="9433"/>
    <cellStyle name="RowTitles1-Detail 2 2 3 10 2" xfId="9434"/>
    <cellStyle name="RowTitles1-Detail 2 2 3 10 2 2" xfId="9435"/>
    <cellStyle name="RowTitles1-Detail 2 2 3 10 2 2 2" xfId="9436"/>
    <cellStyle name="RowTitles1-Detail 2 2 3 10 2 3" xfId="9437"/>
    <cellStyle name="RowTitles1-Detail 2 2 3 10 3" xfId="9438"/>
    <cellStyle name="RowTitles1-Detail 2 2 3 10 3 2" xfId="9439"/>
    <cellStyle name="RowTitles1-Detail 2 2 3 10 3 2 2" xfId="9440"/>
    <cellStyle name="RowTitles1-Detail 2 2 3 10 4" xfId="9441"/>
    <cellStyle name="RowTitles1-Detail 2 2 3 10 4 2" xfId="9442"/>
    <cellStyle name="RowTitles1-Detail 2 2 3 10 5" xfId="9443"/>
    <cellStyle name="RowTitles1-Detail 2 2 3 11" xfId="9444"/>
    <cellStyle name="RowTitles1-Detail 2 2 3 11 2" xfId="9445"/>
    <cellStyle name="RowTitles1-Detail 2 2 3 12" xfId="9446"/>
    <cellStyle name="RowTitles1-Detail 2 2 3 12 2" xfId="9447"/>
    <cellStyle name="RowTitles1-Detail 2 2 3 12 2 2" xfId="9448"/>
    <cellStyle name="RowTitles1-Detail 2 2 3 2" xfId="9449"/>
    <cellStyle name="RowTitles1-Detail 2 2 3 2 2" xfId="9450"/>
    <cellStyle name="RowTitles1-Detail 2 2 3 2 2 2" xfId="9451"/>
    <cellStyle name="RowTitles1-Detail 2 2 3 2 2 2 2" xfId="9452"/>
    <cellStyle name="RowTitles1-Detail 2 2 3 2 2 2 2 2" xfId="9453"/>
    <cellStyle name="RowTitles1-Detail 2 2 3 2 2 2 2 2 2" xfId="9454"/>
    <cellStyle name="RowTitles1-Detail 2 2 3 2 2 2 2 3" xfId="9455"/>
    <cellStyle name="RowTitles1-Detail 2 2 3 2 2 2 3" xfId="9456"/>
    <cellStyle name="RowTitles1-Detail 2 2 3 2 2 2 3 2" xfId="9457"/>
    <cellStyle name="RowTitles1-Detail 2 2 3 2 2 2 3 2 2" xfId="9458"/>
    <cellStyle name="RowTitles1-Detail 2 2 3 2 2 2 4" xfId="9459"/>
    <cellStyle name="RowTitles1-Detail 2 2 3 2 2 2 4 2" xfId="9460"/>
    <cellStyle name="RowTitles1-Detail 2 2 3 2 2 2 5" xfId="9461"/>
    <cellStyle name="RowTitles1-Detail 2 2 3 2 2 3" xfId="9462"/>
    <cellStyle name="RowTitles1-Detail 2 2 3 2 2 3 2" xfId="9463"/>
    <cellStyle name="RowTitles1-Detail 2 2 3 2 2 3 2 2" xfId="9464"/>
    <cellStyle name="RowTitles1-Detail 2 2 3 2 2 3 2 2 2" xfId="9465"/>
    <cellStyle name="RowTitles1-Detail 2 2 3 2 2 3 2 3" xfId="9466"/>
    <cellStyle name="RowTitles1-Detail 2 2 3 2 2 3 3" xfId="9467"/>
    <cellStyle name="RowTitles1-Detail 2 2 3 2 2 3 3 2" xfId="9468"/>
    <cellStyle name="RowTitles1-Detail 2 2 3 2 2 3 3 2 2" xfId="9469"/>
    <cellStyle name="RowTitles1-Detail 2 2 3 2 2 3 4" xfId="9470"/>
    <cellStyle name="RowTitles1-Detail 2 2 3 2 2 3 4 2" xfId="9471"/>
    <cellStyle name="RowTitles1-Detail 2 2 3 2 2 3 5" xfId="9472"/>
    <cellStyle name="RowTitles1-Detail 2 2 3 2 2 4" xfId="9473"/>
    <cellStyle name="RowTitles1-Detail 2 2 3 2 2 4 2" xfId="9474"/>
    <cellStyle name="RowTitles1-Detail 2 2 3 2 2 5" xfId="9475"/>
    <cellStyle name="RowTitles1-Detail 2 2 3 2 2 5 2" xfId="9476"/>
    <cellStyle name="RowTitles1-Detail 2 2 3 2 2 5 2 2" xfId="9477"/>
    <cellStyle name="RowTitles1-Detail 2 2 3 2 3" xfId="9478"/>
    <cellStyle name="RowTitles1-Detail 2 2 3 2 3 2" xfId="9479"/>
    <cellStyle name="RowTitles1-Detail 2 2 3 2 3 2 2" xfId="9480"/>
    <cellStyle name="RowTitles1-Detail 2 2 3 2 3 2 2 2" xfId="9481"/>
    <cellStyle name="RowTitles1-Detail 2 2 3 2 3 2 2 2 2" xfId="9482"/>
    <cellStyle name="RowTitles1-Detail 2 2 3 2 3 2 2 3" xfId="9483"/>
    <cellStyle name="RowTitles1-Detail 2 2 3 2 3 2 3" xfId="9484"/>
    <cellStyle name="RowTitles1-Detail 2 2 3 2 3 2 3 2" xfId="9485"/>
    <cellStyle name="RowTitles1-Detail 2 2 3 2 3 2 3 2 2" xfId="9486"/>
    <cellStyle name="RowTitles1-Detail 2 2 3 2 3 2 4" xfId="9487"/>
    <cellStyle name="RowTitles1-Detail 2 2 3 2 3 2 4 2" xfId="9488"/>
    <cellStyle name="RowTitles1-Detail 2 2 3 2 3 2 5" xfId="9489"/>
    <cellStyle name="RowTitles1-Detail 2 2 3 2 3 3" xfId="9490"/>
    <cellStyle name="RowTitles1-Detail 2 2 3 2 3 3 2" xfId="9491"/>
    <cellStyle name="RowTitles1-Detail 2 2 3 2 3 3 2 2" xfId="9492"/>
    <cellStyle name="RowTitles1-Detail 2 2 3 2 3 3 2 2 2" xfId="9493"/>
    <cellStyle name="RowTitles1-Detail 2 2 3 2 3 3 2 3" xfId="9494"/>
    <cellStyle name="RowTitles1-Detail 2 2 3 2 3 3 3" xfId="9495"/>
    <cellStyle name="RowTitles1-Detail 2 2 3 2 3 3 3 2" xfId="9496"/>
    <cellStyle name="RowTitles1-Detail 2 2 3 2 3 3 3 2 2" xfId="9497"/>
    <cellStyle name="RowTitles1-Detail 2 2 3 2 3 3 4" xfId="9498"/>
    <cellStyle name="RowTitles1-Detail 2 2 3 2 3 3 4 2" xfId="9499"/>
    <cellStyle name="RowTitles1-Detail 2 2 3 2 3 3 5" xfId="9500"/>
    <cellStyle name="RowTitles1-Detail 2 2 3 2 3 4" xfId="9501"/>
    <cellStyle name="RowTitles1-Detail 2 2 3 2 3 4 2" xfId="9502"/>
    <cellStyle name="RowTitles1-Detail 2 2 3 2 3 5" xfId="9503"/>
    <cellStyle name="RowTitles1-Detail 2 2 3 2 3 5 2" xfId="9504"/>
    <cellStyle name="RowTitles1-Detail 2 2 3 2 3 5 2 2" xfId="9505"/>
    <cellStyle name="RowTitles1-Detail 2 2 3 2 3 5 3" xfId="9506"/>
    <cellStyle name="RowTitles1-Detail 2 2 3 2 3 6" xfId="9507"/>
    <cellStyle name="RowTitles1-Detail 2 2 3 2 3 6 2" xfId="9508"/>
    <cellStyle name="RowTitles1-Detail 2 2 3 2 3 6 2 2" xfId="9509"/>
    <cellStyle name="RowTitles1-Detail 2 2 3 2 3 7" xfId="9510"/>
    <cellStyle name="RowTitles1-Detail 2 2 3 2 3 7 2" xfId="9511"/>
    <cellStyle name="RowTitles1-Detail 2 2 3 2 3 8" xfId="9512"/>
    <cellStyle name="RowTitles1-Detail 2 2 3 2 4" xfId="9513"/>
    <cellStyle name="RowTitles1-Detail 2 2 3 2 4 2" xfId="9514"/>
    <cellStyle name="RowTitles1-Detail 2 2 3 2 4 2 2" xfId="9515"/>
    <cellStyle name="RowTitles1-Detail 2 2 3 2 4 2 2 2" xfId="9516"/>
    <cellStyle name="RowTitles1-Detail 2 2 3 2 4 2 2 2 2" xfId="9517"/>
    <cellStyle name="RowTitles1-Detail 2 2 3 2 4 2 2 3" xfId="9518"/>
    <cellStyle name="RowTitles1-Detail 2 2 3 2 4 2 3" xfId="9519"/>
    <cellStyle name="RowTitles1-Detail 2 2 3 2 4 2 3 2" xfId="9520"/>
    <cellStyle name="RowTitles1-Detail 2 2 3 2 4 2 3 2 2" xfId="9521"/>
    <cellStyle name="RowTitles1-Detail 2 2 3 2 4 2 4" xfId="9522"/>
    <cellStyle name="RowTitles1-Detail 2 2 3 2 4 2 4 2" xfId="9523"/>
    <cellStyle name="RowTitles1-Detail 2 2 3 2 4 2 5" xfId="9524"/>
    <cellStyle name="RowTitles1-Detail 2 2 3 2 4 3" xfId="9525"/>
    <cellStyle name="RowTitles1-Detail 2 2 3 2 4 3 2" xfId="9526"/>
    <cellStyle name="RowTitles1-Detail 2 2 3 2 4 3 2 2" xfId="9527"/>
    <cellStyle name="RowTitles1-Detail 2 2 3 2 4 3 2 2 2" xfId="9528"/>
    <cellStyle name="RowTitles1-Detail 2 2 3 2 4 3 2 3" xfId="9529"/>
    <cellStyle name="RowTitles1-Detail 2 2 3 2 4 3 3" xfId="9530"/>
    <cellStyle name="RowTitles1-Detail 2 2 3 2 4 3 3 2" xfId="9531"/>
    <cellStyle name="RowTitles1-Detail 2 2 3 2 4 3 3 2 2" xfId="9532"/>
    <cellStyle name="RowTitles1-Detail 2 2 3 2 4 3 4" xfId="9533"/>
    <cellStyle name="RowTitles1-Detail 2 2 3 2 4 3 4 2" xfId="9534"/>
    <cellStyle name="RowTitles1-Detail 2 2 3 2 4 3 5" xfId="9535"/>
    <cellStyle name="RowTitles1-Detail 2 2 3 2 4 4" xfId="9536"/>
    <cellStyle name="RowTitles1-Detail 2 2 3 2 4 4 2" xfId="9537"/>
    <cellStyle name="RowTitles1-Detail 2 2 3 2 4 4 2 2" xfId="9538"/>
    <cellStyle name="RowTitles1-Detail 2 2 3 2 4 4 3" xfId="9539"/>
    <cellStyle name="RowTitles1-Detail 2 2 3 2 4 5" xfId="9540"/>
    <cellStyle name="RowTitles1-Detail 2 2 3 2 4 5 2" xfId="9541"/>
    <cellStyle name="RowTitles1-Detail 2 2 3 2 4 5 2 2" xfId="9542"/>
    <cellStyle name="RowTitles1-Detail 2 2 3 2 4 6" xfId="9543"/>
    <cellStyle name="RowTitles1-Detail 2 2 3 2 4 6 2" xfId="9544"/>
    <cellStyle name="RowTitles1-Detail 2 2 3 2 4 7" xfId="9545"/>
    <cellStyle name="RowTitles1-Detail 2 2 3 2 5" xfId="9546"/>
    <cellStyle name="RowTitles1-Detail 2 2 3 2 5 2" xfId="9547"/>
    <cellStyle name="RowTitles1-Detail 2 2 3 2 5 2 2" xfId="9548"/>
    <cellStyle name="RowTitles1-Detail 2 2 3 2 5 2 2 2" xfId="9549"/>
    <cellStyle name="RowTitles1-Detail 2 2 3 2 5 2 2 2 2" xfId="9550"/>
    <cellStyle name="RowTitles1-Detail 2 2 3 2 5 2 2 3" xfId="9551"/>
    <cellStyle name="RowTitles1-Detail 2 2 3 2 5 2 3" xfId="9552"/>
    <cellStyle name="RowTitles1-Detail 2 2 3 2 5 2 3 2" xfId="9553"/>
    <cellStyle name="RowTitles1-Detail 2 2 3 2 5 2 3 2 2" xfId="9554"/>
    <cellStyle name="RowTitles1-Detail 2 2 3 2 5 2 4" xfId="9555"/>
    <cellStyle name="RowTitles1-Detail 2 2 3 2 5 2 4 2" xfId="9556"/>
    <cellStyle name="RowTitles1-Detail 2 2 3 2 5 2 5" xfId="9557"/>
    <cellStyle name="RowTitles1-Detail 2 2 3 2 5 3" xfId="9558"/>
    <cellStyle name="RowTitles1-Detail 2 2 3 2 5 3 2" xfId="9559"/>
    <cellStyle name="RowTitles1-Detail 2 2 3 2 5 3 2 2" xfId="9560"/>
    <cellStyle name="RowTitles1-Detail 2 2 3 2 5 3 2 2 2" xfId="9561"/>
    <cellStyle name="RowTitles1-Detail 2 2 3 2 5 3 2 3" xfId="9562"/>
    <cellStyle name="RowTitles1-Detail 2 2 3 2 5 3 3" xfId="9563"/>
    <cellStyle name="RowTitles1-Detail 2 2 3 2 5 3 3 2" xfId="9564"/>
    <cellStyle name="RowTitles1-Detail 2 2 3 2 5 3 3 2 2" xfId="9565"/>
    <cellStyle name="RowTitles1-Detail 2 2 3 2 5 3 4" xfId="9566"/>
    <cellStyle name="RowTitles1-Detail 2 2 3 2 5 3 4 2" xfId="9567"/>
    <cellStyle name="RowTitles1-Detail 2 2 3 2 5 3 5" xfId="9568"/>
    <cellStyle name="RowTitles1-Detail 2 2 3 2 5 4" xfId="9569"/>
    <cellStyle name="RowTitles1-Detail 2 2 3 2 5 4 2" xfId="9570"/>
    <cellStyle name="RowTitles1-Detail 2 2 3 2 5 4 2 2" xfId="9571"/>
    <cellStyle name="RowTitles1-Detail 2 2 3 2 5 4 3" xfId="9572"/>
    <cellStyle name="RowTitles1-Detail 2 2 3 2 5 5" xfId="9573"/>
    <cellStyle name="RowTitles1-Detail 2 2 3 2 5 5 2" xfId="9574"/>
    <cellStyle name="RowTitles1-Detail 2 2 3 2 5 5 2 2" xfId="9575"/>
    <cellStyle name="RowTitles1-Detail 2 2 3 2 5 6" xfId="9576"/>
    <cellStyle name="RowTitles1-Detail 2 2 3 2 5 6 2" xfId="9577"/>
    <cellStyle name="RowTitles1-Detail 2 2 3 2 5 7" xfId="9578"/>
    <cellStyle name="RowTitles1-Detail 2 2 3 2 6" xfId="9579"/>
    <cellStyle name="RowTitles1-Detail 2 2 3 2 6 2" xfId="9580"/>
    <cellStyle name="RowTitles1-Detail 2 2 3 2 6 2 2" xfId="9581"/>
    <cellStyle name="RowTitles1-Detail 2 2 3 2 6 2 2 2" xfId="9582"/>
    <cellStyle name="RowTitles1-Detail 2 2 3 2 6 2 2 2 2" xfId="9583"/>
    <cellStyle name="RowTitles1-Detail 2 2 3 2 6 2 2 3" xfId="9584"/>
    <cellStyle name="RowTitles1-Detail 2 2 3 2 6 2 3" xfId="9585"/>
    <cellStyle name="RowTitles1-Detail 2 2 3 2 6 2 3 2" xfId="9586"/>
    <cellStyle name="RowTitles1-Detail 2 2 3 2 6 2 3 2 2" xfId="9587"/>
    <cellStyle name="RowTitles1-Detail 2 2 3 2 6 2 4" xfId="9588"/>
    <cellStyle name="RowTitles1-Detail 2 2 3 2 6 2 4 2" xfId="9589"/>
    <cellStyle name="RowTitles1-Detail 2 2 3 2 6 2 5" xfId="9590"/>
    <cellStyle name="RowTitles1-Detail 2 2 3 2 6 3" xfId="9591"/>
    <cellStyle name="RowTitles1-Detail 2 2 3 2 6 3 2" xfId="9592"/>
    <cellStyle name="RowTitles1-Detail 2 2 3 2 6 3 2 2" xfId="9593"/>
    <cellStyle name="RowTitles1-Detail 2 2 3 2 6 3 2 2 2" xfId="9594"/>
    <cellStyle name="RowTitles1-Detail 2 2 3 2 6 3 2 3" xfId="9595"/>
    <cellStyle name="RowTitles1-Detail 2 2 3 2 6 3 3" xfId="9596"/>
    <cellStyle name="RowTitles1-Detail 2 2 3 2 6 3 3 2" xfId="9597"/>
    <cellStyle name="RowTitles1-Detail 2 2 3 2 6 3 3 2 2" xfId="9598"/>
    <cellStyle name="RowTitles1-Detail 2 2 3 2 6 3 4" xfId="9599"/>
    <cellStyle name="RowTitles1-Detail 2 2 3 2 6 3 4 2" xfId="9600"/>
    <cellStyle name="RowTitles1-Detail 2 2 3 2 6 3 5" xfId="9601"/>
    <cellStyle name="RowTitles1-Detail 2 2 3 2 6 4" xfId="9602"/>
    <cellStyle name="RowTitles1-Detail 2 2 3 2 6 4 2" xfId="9603"/>
    <cellStyle name="RowTitles1-Detail 2 2 3 2 6 4 2 2" xfId="9604"/>
    <cellStyle name="RowTitles1-Detail 2 2 3 2 6 4 3" xfId="9605"/>
    <cellStyle name="RowTitles1-Detail 2 2 3 2 6 5" xfId="9606"/>
    <cellStyle name="RowTitles1-Detail 2 2 3 2 6 5 2" xfId="9607"/>
    <cellStyle name="RowTitles1-Detail 2 2 3 2 6 5 2 2" xfId="9608"/>
    <cellStyle name="RowTitles1-Detail 2 2 3 2 6 6" xfId="9609"/>
    <cellStyle name="RowTitles1-Detail 2 2 3 2 6 6 2" xfId="9610"/>
    <cellStyle name="RowTitles1-Detail 2 2 3 2 6 7" xfId="9611"/>
    <cellStyle name="RowTitles1-Detail 2 2 3 2 7" xfId="9612"/>
    <cellStyle name="RowTitles1-Detail 2 2 3 2 7 2" xfId="9613"/>
    <cellStyle name="RowTitles1-Detail 2 2 3 2 7 2 2" xfId="9614"/>
    <cellStyle name="RowTitles1-Detail 2 2 3 2 7 2 2 2" xfId="9615"/>
    <cellStyle name="RowTitles1-Detail 2 2 3 2 7 2 3" xfId="9616"/>
    <cellStyle name="RowTitles1-Detail 2 2 3 2 7 3" xfId="9617"/>
    <cellStyle name="RowTitles1-Detail 2 2 3 2 7 3 2" xfId="9618"/>
    <cellStyle name="RowTitles1-Detail 2 2 3 2 7 3 2 2" xfId="9619"/>
    <cellStyle name="RowTitles1-Detail 2 2 3 2 7 4" xfId="9620"/>
    <cellStyle name="RowTitles1-Detail 2 2 3 2 7 4 2" xfId="9621"/>
    <cellStyle name="RowTitles1-Detail 2 2 3 2 7 5" xfId="9622"/>
    <cellStyle name="RowTitles1-Detail 2 2 3 2 8" xfId="9623"/>
    <cellStyle name="RowTitles1-Detail 2 2 3 2 8 2" xfId="9624"/>
    <cellStyle name="RowTitles1-Detail 2 2 3 2 9" xfId="9625"/>
    <cellStyle name="RowTitles1-Detail 2 2 3 2 9 2" xfId="9626"/>
    <cellStyle name="RowTitles1-Detail 2 2 3 2 9 2 2" xfId="9627"/>
    <cellStyle name="RowTitles1-Detail 2 2 3 2_STUD aligned by INSTIT" xfId="9628"/>
    <cellStyle name="RowTitles1-Detail 2 2 3 3" xfId="9629"/>
    <cellStyle name="RowTitles1-Detail 2 2 3 3 2" xfId="9630"/>
    <cellStyle name="RowTitles1-Detail 2 2 3 3 2 2" xfId="9631"/>
    <cellStyle name="RowTitles1-Detail 2 2 3 3 2 2 2" xfId="9632"/>
    <cellStyle name="RowTitles1-Detail 2 2 3 3 2 2 2 2" xfId="9633"/>
    <cellStyle name="RowTitles1-Detail 2 2 3 3 2 2 2 2 2" xfId="9634"/>
    <cellStyle name="RowTitles1-Detail 2 2 3 3 2 2 2 3" xfId="9635"/>
    <cellStyle name="RowTitles1-Detail 2 2 3 3 2 2 3" xfId="9636"/>
    <cellStyle name="RowTitles1-Detail 2 2 3 3 2 2 3 2" xfId="9637"/>
    <cellStyle name="RowTitles1-Detail 2 2 3 3 2 2 3 2 2" xfId="9638"/>
    <cellStyle name="RowTitles1-Detail 2 2 3 3 2 2 4" xfId="9639"/>
    <cellStyle name="RowTitles1-Detail 2 2 3 3 2 2 4 2" xfId="9640"/>
    <cellStyle name="RowTitles1-Detail 2 2 3 3 2 2 5" xfId="9641"/>
    <cellStyle name="RowTitles1-Detail 2 2 3 3 2 3" xfId="9642"/>
    <cellStyle name="RowTitles1-Detail 2 2 3 3 2 3 2" xfId="9643"/>
    <cellStyle name="RowTitles1-Detail 2 2 3 3 2 3 2 2" xfId="9644"/>
    <cellStyle name="RowTitles1-Detail 2 2 3 3 2 3 2 2 2" xfId="9645"/>
    <cellStyle name="RowTitles1-Detail 2 2 3 3 2 3 2 3" xfId="9646"/>
    <cellStyle name="RowTitles1-Detail 2 2 3 3 2 3 3" xfId="9647"/>
    <cellStyle name="RowTitles1-Detail 2 2 3 3 2 3 3 2" xfId="9648"/>
    <cellStyle name="RowTitles1-Detail 2 2 3 3 2 3 3 2 2" xfId="9649"/>
    <cellStyle name="RowTitles1-Detail 2 2 3 3 2 3 4" xfId="9650"/>
    <cellStyle name="RowTitles1-Detail 2 2 3 3 2 3 4 2" xfId="9651"/>
    <cellStyle name="RowTitles1-Detail 2 2 3 3 2 3 5" xfId="9652"/>
    <cellStyle name="RowTitles1-Detail 2 2 3 3 2 4" xfId="9653"/>
    <cellStyle name="RowTitles1-Detail 2 2 3 3 2 4 2" xfId="9654"/>
    <cellStyle name="RowTitles1-Detail 2 2 3 3 2 5" xfId="9655"/>
    <cellStyle name="RowTitles1-Detail 2 2 3 3 2 5 2" xfId="9656"/>
    <cellStyle name="RowTitles1-Detail 2 2 3 3 2 5 2 2" xfId="9657"/>
    <cellStyle name="RowTitles1-Detail 2 2 3 3 2 5 3" xfId="9658"/>
    <cellStyle name="RowTitles1-Detail 2 2 3 3 2 6" xfId="9659"/>
    <cellStyle name="RowTitles1-Detail 2 2 3 3 2 6 2" xfId="9660"/>
    <cellStyle name="RowTitles1-Detail 2 2 3 3 2 6 2 2" xfId="9661"/>
    <cellStyle name="RowTitles1-Detail 2 2 3 3 2 7" xfId="9662"/>
    <cellStyle name="RowTitles1-Detail 2 2 3 3 2 7 2" xfId="9663"/>
    <cellStyle name="RowTitles1-Detail 2 2 3 3 2 8" xfId="9664"/>
    <cellStyle name="RowTitles1-Detail 2 2 3 3 3" xfId="9665"/>
    <cellStyle name="RowTitles1-Detail 2 2 3 3 3 2" xfId="9666"/>
    <cellStyle name="RowTitles1-Detail 2 2 3 3 3 2 2" xfId="9667"/>
    <cellStyle name="RowTitles1-Detail 2 2 3 3 3 2 2 2" xfId="9668"/>
    <cellStyle name="RowTitles1-Detail 2 2 3 3 3 2 2 2 2" xfId="9669"/>
    <cellStyle name="RowTitles1-Detail 2 2 3 3 3 2 2 3" xfId="9670"/>
    <cellStyle name="RowTitles1-Detail 2 2 3 3 3 2 3" xfId="9671"/>
    <cellStyle name="RowTitles1-Detail 2 2 3 3 3 2 3 2" xfId="9672"/>
    <cellStyle name="RowTitles1-Detail 2 2 3 3 3 2 3 2 2" xfId="9673"/>
    <cellStyle name="RowTitles1-Detail 2 2 3 3 3 2 4" xfId="9674"/>
    <cellStyle name="RowTitles1-Detail 2 2 3 3 3 2 4 2" xfId="9675"/>
    <cellStyle name="RowTitles1-Detail 2 2 3 3 3 2 5" xfId="9676"/>
    <cellStyle name="RowTitles1-Detail 2 2 3 3 3 3" xfId="9677"/>
    <cellStyle name="RowTitles1-Detail 2 2 3 3 3 3 2" xfId="9678"/>
    <cellStyle name="RowTitles1-Detail 2 2 3 3 3 3 2 2" xfId="9679"/>
    <cellStyle name="RowTitles1-Detail 2 2 3 3 3 3 2 2 2" xfId="9680"/>
    <cellStyle name="RowTitles1-Detail 2 2 3 3 3 3 2 3" xfId="9681"/>
    <cellStyle name="RowTitles1-Detail 2 2 3 3 3 3 3" xfId="9682"/>
    <cellStyle name="RowTitles1-Detail 2 2 3 3 3 3 3 2" xfId="9683"/>
    <cellStyle name="RowTitles1-Detail 2 2 3 3 3 3 3 2 2" xfId="9684"/>
    <cellStyle name="RowTitles1-Detail 2 2 3 3 3 3 4" xfId="9685"/>
    <cellStyle name="RowTitles1-Detail 2 2 3 3 3 3 4 2" xfId="9686"/>
    <cellStyle name="RowTitles1-Detail 2 2 3 3 3 3 5" xfId="9687"/>
    <cellStyle name="RowTitles1-Detail 2 2 3 3 3 4" xfId="9688"/>
    <cellStyle name="RowTitles1-Detail 2 2 3 3 3 4 2" xfId="9689"/>
    <cellStyle name="RowTitles1-Detail 2 2 3 3 3 5" xfId="9690"/>
    <cellStyle name="RowTitles1-Detail 2 2 3 3 3 5 2" xfId="9691"/>
    <cellStyle name="RowTitles1-Detail 2 2 3 3 3 5 2 2" xfId="9692"/>
    <cellStyle name="RowTitles1-Detail 2 2 3 3 4" xfId="9693"/>
    <cellStyle name="RowTitles1-Detail 2 2 3 3 4 2" xfId="9694"/>
    <cellStyle name="RowTitles1-Detail 2 2 3 3 4 2 2" xfId="9695"/>
    <cellStyle name="RowTitles1-Detail 2 2 3 3 4 2 2 2" xfId="9696"/>
    <cellStyle name="RowTitles1-Detail 2 2 3 3 4 2 2 2 2" xfId="9697"/>
    <cellStyle name="RowTitles1-Detail 2 2 3 3 4 2 2 3" xfId="9698"/>
    <cellStyle name="RowTitles1-Detail 2 2 3 3 4 2 3" xfId="9699"/>
    <cellStyle name="RowTitles1-Detail 2 2 3 3 4 2 3 2" xfId="9700"/>
    <cellStyle name="RowTitles1-Detail 2 2 3 3 4 2 3 2 2" xfId="9701"/>
    <cellStyle name="RowTitles1-Detail 2 2 3 3 4 2 4" xfId="9702"/>
    <cellStyle name="RowTitles1-Detail 2 2 3 3 4 2 4 2" xfId="9703"/>
    <cellStyle name="RowTitles1-Detail 2 2 3 3 4 2 5" xfId="9704"/>
    <cellStyle name="RowTitles1-Detail 2 2 3 3 4 3" xfId="9705"/>
    <cellStyle name="RowTitles1-Detail 2 2 3 3 4 3 2" xfId="9706"/>
    <cellStyle name="RowTitles1-Detail 2 2 3 3 4 3 2 2" xfId="9707"/>
    <cellStyle name="RowTitles1-Detail 2 2 3 3 4 3 2 2 2" xfId="9708"/>
    <cellStyle name="RowTitles1-Detail 2 2 3 3 4 3 2 3" xfId="9709"/>
    <cellStyle name="RowTitles1-Detail 2 2 3 3 4 3 3" xfId="9710"/>
    <cellStyle name="RowTitles1-Detail 2 2 3 3 4 3 3 2" xfId="9711"/>
    <cellStyle name="RowTitles1-Detail 2 2 3 3 4 3 3 2 2" xfId="9712"/>
    <cellStyle name="RowTitles1-Detail 2 2 3 3 4 3 4" xfId="9713"/>
    <cellStyle name="RowTitles1-Detail 2 2 3 3 4 3 4 2" xfId="9714"/>
    <cellStyle name="RowTitles1-Detail 2 2 3 3 4 3 5" xfId="9715"/>
    <cellStyle name="RowTitles1-Detail 2 2 3 3 4 4" xfId="9716"/>
    <cellStyle name="RowTitles1-Detail 2 2 3 3 4 4 2" xfId="9717"/>
    <cellStyle name="RowTitles1-Detail 2 2 3 3 4 4 2 2" xfId="9718"/>
    <cellStyle name="RowTitles1-Detail 2 2 3 3 4 4 3" xfId="9719"/>
    <cellStyle name="RowTitles1-Detail 2 2 3 3 4 5" xfId="9720"/>
    <cellStyle name="RowTitles1-Detail 2 2 3 3 4 5 2" xfId="9721"/>
    <cellStyle name="RowTitles1-Detail 2 2 3 3 4 5 2 2" xfId="9722"/>
    <cellStyle name="RowTitles1-Detail 2 2 3 3 4 6" xfId="9723"/>
    <cellStyle name="RowTitles1-Detail 2 2 3 3 4 6 2" xfId="9724"/>
    <cellStyle name="RowTitles1-Detail 2 2 3 3 4 7" xfId="9725"/>
    <cellStyle name="RowTitles1-Detail 2 2 3 3 5" xfId="9726"/>
    <cellStyle name="RowTitles1-Detail 2 2 3 3 5 2" xfId="9727"/>
    <cellStyle name="RowTitles1-Detail 2 2 3 3 5 2 2" xfId="9728"/>
    <cellStyle name="RowTitles1-Detail 2 2 3 3 5 2 2 2" xfId="9729"/>
    <cellStyle name="RowTitles1-Detail 2 2 3 3 5 2 2 2 2" xfId="9730"/>
    <cellStyle name="RowTitles1-Detail 2 2 3 3 5 2 2 3" xfId="9731"/>
    <cellStyle name="RowTitles1-Detail 2 2 3 3 5 2 3" xfId="9732"/>
    <cellStyle name="RowTitles1-Detail 2 2 3 3 5 2 3 2" xfId="9733"/>
    <cellStyle name="RowTitles1-Detail 2 2 3 3 5 2 3 2 2" xfId="9734"/>
    <cellStyle name="RowTitles1-Detail 2 2 3 3 5 2 4" xfId="9735"/>
    <cellStyle name="RowTitles1-Detail 2 2 3 3 5 2 4 2" xfId="9736"/>
    <cellStyle name="RowTitles1-Detail 2 2 3 3 5 2 5" xfId="9737"/>
    <cellStyle name="RowTitles1-Detail 2 2 3 3 5 3" xfId="9738"/>
    <cellStyle name="RowTitles1-Detail 2 2 3 3 5 3 2" xfId="9739"/>
    <cellStyle name="RowTitles1-Detail 2 2 3 3 5 3 2 2" xfId="9740"/>
    <cellStyle name="RowTitles1-Detail 2 2 3 3 5 3 2 2 2" xfId="9741"/>
    <cellStyle name="RowTitles1-Detail 2 2 3 3 5 3 2 3" xfId="9742"/>
    <cellStyle name="RowTitles1-Detail 2 2 3 3 5 3 3" xfId="9743"/>
    <cellStyle name="RowTitles1-Detail 2 2 3 3 5 3 3 2" xfId="9744"/>
    <cellStyle name="RowTitles1-Detail 2 2 3 3 5 3 3 2 2" xfId="9745"/>
    <cellStyle name="RowTitles1-Detail 2 2 3 3 5 3 4" xfId="9746"/>
    <cellStyle name="RowTitles1-Detail 2 2 3 3 5 3 4 2" xfId="9747"/>
    <cellStyle name="RowTitles1-Detail 2 2 3 3 5 3 5" xfId="9748"/>
    <cellStyle name="RowTitles1-Detail 2 2 3 3 5 4" xfId="9749"/>
    <cellStyle name="RowTitles1-Detail 2 2 3 3 5 4 2" xfId="9750"/>
    <cellStyle name="RowTitles1-Detail 2 2 3 3 5 4 2 2" xfId="9751"/>
    <cellStyle name="RowTitles1-Detail 2 2 3 3 5 4 3" xfId="9752"/>
    <cellStyle name="RowTitles1-Detail 2 2 3 3 5 5" xfId="9753"/>
    <cellStyle name="RowTitles1-Detail 2 2 3 3 5 5 2" xfId="9754"/>
    <cellStyle name="RowTitles1-Detail 2 2 3 3 5 5 2 2" xfId="9755"/>
    <cellStyle name="RowTitles1-Detail 2 2 3 3 5 6" xfId="9756"/>
    <cellStyle name="RowTitles1-Detail 2 2 3 3 5 6 2" xfId="9757"/>
    <cellStyle name="RowTitles1-Detail 2 2 3 3 5 7" xfId="9758"/>
    <cellStyle name="RowTitles1-Detail 2 2 3 3 6" xfId="9759"/>
    <cellStyle name="RowTitles1-Detail 2 2 3 3 6 2" xfId="9760"/>
    <cellStyle name="RowTitles1-Detail 2 2 3 3 6 2 2" xfId="9761"/>
    <cellStyle name="RowTitles1-Detail 2 2 3 3 6 2 2 2" xfId="9762"/>
    <cellStyle name="RowTitles1-Detail 2 2 3 3 6 2 2 2 2" xfId="9763"/>
    <cellStyle name="RowTitles1-Detail 2 2 3 3 6 2 2 3" xfId="9764"/>
    <cellStyle name="RowTitles1-Detail 2 2 3 3 6 2 3" xfId="9765"/>
    <cellStyle name="RowTitles1-Detail 2 2 3 3 6 2 3 2" xfId="9766"/>
    <cellStyle name="RowTitles1-Detail 2 2 3 3 6 2 3 2 2" xfId="9767"/>
    <cellStyle name="RowTitles1-Detail 2 2 3 3 6 2 4" xfId="9768"/>
    <cellStyle name="RowTitles1-Detail 2 2 3 3 6 2 4 2" xfId="9769"/>
    <cellStyle name="RowTitles1-Detail 2 2 3 3 6 2 5" xfId="9770"/>
    <cellStyle name="RowTitles1-Detail 2 2 3 3 6 3" xfId="9771"/>
    <cellStyle name="RowTitles1-Detail 2 2 3 3 6 3 2" xfId="9772"/>
    <cellStyle name="RowTitles1-Detail 2 2 3 3 6 3 2 2" xfId="9773"/>
    <cellStyle name="RowTitles1-Detail 2 2 3 3 6 3 2 2 2" xfId="9774"/>
    <cellStyle name="RowTitles1-Detail 2 2 3 3 6 3 2 3" xfId="9775"/>
    <cellStyle name="RowTitles1-Detail 2 2 3 3 6 3 3" xfId="9776"/>
    <cellStyle name="RowTitles1-Detail 2 2 3 3 6 3 3 2" xfId="9777"/>
    <cellStyle name="RowTitles1-Detail 2 2 3 3 6 3 3 2 2" xfId="9778"/>
    <cellStyle name="RowTitles1-Detail 2 2 3 3 6 3 4" xfId="9779"/>
    <cellStyle name="RowTitles1-Detail 2 2 3 3 6 3 4 2" xfId="9780"/>
    <cellStyle name="RowTitles1-Detail 2 2 3 3 6 3 5" xfId="9781"/>
    <cellStyle name="RowTitles1-Detail 2 2 3 3 6 4" xfId="9782"/>
    <cellStyle name="RowTitles1-Detail 2 2 3 3 6 4 2" xfId="9783"/>
    <cellStyle name="RowTitles1-Detail 2 2 3 3 6 4 2 2" xfId="9784"/>
    <cellStyle name="RowTitles1-Detail 2 2 3 3 6 4 3" xfId="9785"/>
    <cellStyle name="RowTitles1-Detail 2 2 3 3 6 5" xfId="9786"/>
    <cellStyle name="RowTitles1-Detail 2 2 3 3 6 5 2" xfId="9787"/>
    <cellStyle name="RowTitles1-Detail 2 2 3 3 6 5 2 2" xfId="9788"/>
    <cellStyle name="RowTitles1-Detail 2 2 3 3 6 6" xfId="9789"/>
    <cellStyle name="RowTitles1-Detail 2 2 3 3 6 6 2" xfId="9790"/>
    <cellStyle name="RowTitles1-Detail 2 2 3 3 6 7" xfId="9791"/>
    <cellStyle name="RowTitles1-Detail 2 2 3 3 7" xfId="9792"/>
    <cellStyle name="RowTitles1-Detail 2 2 3 3 7 2" xfId="9793"/>
    <cellStyle name="RowTitles1-Detail 2 2 3 3 7 2 2" xfId="9794"/>
    <cellStyle name="RowTitles1-Detail 2 2 3 3 7 2 2 2" xfId="9795"/>
    <cellStyle name="RowTitles1-Detail 2 2 3 3 7 2 3" xfId="9796"/>
    <cellStyle name="RowTitles1-Detail 2 2 3 3 7 3" xfId="9797"/>
    <cellStyle name="RowTitles1-Detail 2 2 3 3 7 3 2" xfId="9798"/>
    <cellStyle name="RowTitles1-Detail 2 2 3 3 7 3 2 2" xfId="9799"/>
    <cellStyle name="RowTitles1-Detail 2 2 3 3 7 4" xfId="9800"/>
    <cellStyle name="RowTitles1-Detail 2 2 3 3 7 4 2" xfId="9801"/>
    <cellStyle name="RowTitles1-Detail 2 2 3 3 7 5" xfId="9802"/>
    <cellStyle name="RowTitles1-Detail 2 2 3 3 8" xfId="9803"/>
    <cellStyle name="RowTitles1-Detail 2 2 3 3 8 2" xfId="9804"/>
    <cellStyle name="RowTitles1-Detail 2 2 3 3 8 2 2" xfId="9805"/>
    <cellStyle name="RowTitles1-Detail 2 2 3 3 8 2 2 2" xfId="9806"/>
    <cellStyle name="RowTitles1-Detail 2 2 3 3 8 2 3" xfId="9807"/>
    <cellStyle name="RowTitles1-Detail 2 2 3 3 8 3" xfId="9808"/>
    <cellStyle name="RowTitles1-Detail 2 2 3 3 8 3 2" xfId="9809"/>
    <cellStyle name="RowTitles1-Detail 2 2 3 3 8 3 2 2" xfId="9810"/>
    <cellStyle name="RowTitles1-Detail 2 2 3 3 8 4" xfId="9811"/>
    <cellStyle name="RowTitles1-Detail 2 2 3 3 8 4 2" xfId="9812"/>
    <cellStyle name="RowTitles1-Detail 2 2 3 3 8 5" xfId="9813"/>
    <cellStyle name="RowTitles1-Detail 2 2 3 3 9" xfId="9814"/>
    <cellStyle name="RowTitles1-Detail 2 2 3 3 9 2" xfId="9815"/>
    <cellStyle name="RowTitles1-Detail 2 2 3 3 9 2 2" xfId="9816"/>
    <cellStyle name="RowTitles1-Detail 2 2 3 3_STUD aligned by INSTIT" xfId="9817"/>
    <cellStyle name="RowTitles1-Detail 2 2 3 4" xfId="9818"/>
    <cellStyle name="RowTitles1-Detail 2 2 3 4 2" xfId="9819"/>
    <cellStyle name="RowTitles1-Detail 2 2 3 4 2 2" xfId="9820"/>
    <cellStyle name="RowTitles1-Detail 2 2 3 4 2 2 2" xfId="9821"/>
    <cellStyle name="RowTitles1-Detail 2 2 3 4 2 2 2 2" xfId="9822"/>
    <cellStyle name="RowTitles1-Detail 2 2 3 4 2 2 2 2 2" xfId="9823"/>
    <cellStyle name="RowTitles1-Detail 2 2 3 4 2 2 2 3" xfId="9824"/>
    <cellStyle name="RowTitles1-Detail 2 2 3 4 2 2 3" xfId="9825"/>
    <cellStyle name="RowTitles1-Detail 2 2 3 4 2 2 3 2" xfId="9826"/>
    <cellStyle name="RowTitles1-Detail 2 2 3 4 2 2 3 2 2" xfId="9827"/>
    <cellStyle name="RowTitles1-Detail 2 2 3 4 2 2 4" xfId="9828"/>
    <cellStyle name="RowTitles1-Detail 2 2 3 4 2 2 4 2" xfId="9829"/>
    <cellStyle name="RowTitles1-Detail 2 2 3 4 2 2 5" xfId="9830"/>
    <cellStyle name="RowTitles1-Detail 2 2 3 4 2 3" xfId="9831"/>
    <cellStyle name="RowTitles1-Detail 2 2 3 4 2 3 2" xfId="9832"/>
    <cellStyle name="RowTitles1-Detail 2 2 3 4 2 3 2 2" xfId="9833"/>
    <cellStyle name="RowTitles1-Detail 2 2 3 4 2 3 2 2 2" xfId="9834"/>
    <cellStyle name="RowTitles1-Detail 2 2 3 4 2 3 2 3" xfId="9835"/>
    <cellStyle name="RowTitles1-Detail 2 2 3 4 2 3 3" xfId="9836"/>
    <cellStyle name="RowTitles1-Detail 2 2 3 4 2 3 3 2" xfId="9837"/>
    <cellStyle name="RowTitles1-Detail 2 2 3 4 2 3 3 2 2" xfId="9838"/>
    <cellStyle name="RowTitles1-Detail 2 2 3 4 2 3 4" xfId="9839"/>
    <cellStyle name="RowTitles1-Detail 2 2 3 4 2 3 4 2" xfId="9840"/>
    <cellStyle name="RowTitles1-Detail 2 2 3 4 2 3 5" xfId="9841"/>
    <cellStyle name="RowTitles1-Detail 2 2 3 4 2 4" xfId="9842"/>
    <cellStyle name="RowTitles1-Detail 2 2 3 4 2 4 2" xfId="9843"/>
    <cellStyle name="RowTitles1-Detail 2 2 3 4 2 5" xfId="9844"/>
    <cellStyle name="RowTitles1-Detail 2 2 3 4 2 5 2" xfId="9845"/>
    <cellStyle name="RowTitles1-Detail 2 2 3 4 2 5 2 2" xfId="9846"/>
    <cellStyle name="RowTitles1-Detail 2 2 3 4 2 5 3" xfId="9847"/>
    <cellStyle name="RowTitles1-Detail 2 2 3 4 2 6" xfId="9848"/>
    <cellStyle name="RowTitles1-Detail 2 2 3 4 2 6 2" xfId="9849"/>
    <cellStyle name="RowTitles1-Detail 2 2 3 4 2 6 2 2" xfId="9850"/>
    <cellStyle name="RowTitles1-Detail 2 2 3 4 3" xfId="9851"/>
    <cellStyle name="RowTitles1-Detail 2 2 3 4 3 2" xfId="9852"/>
    <cellStyle name="RowTitles1-Detail 2 2 3 4 3 2 2" xfId="9853"/>
    <cellStyle name="RowTitles1-Detail 2 2 3 4 3 2 2 2" xfId="9854"/>
    <cellStyle name="RowTitles1-Detail 2 2 3 4 3 2 2 2 2" xfId="9855"/>
    <cellStyle name="RowTitles1-Detail 2 2 3 4 3 2 2 3" xfId="9856"/>
    <cellStyle name="RowTitles1-Detail 2 2 3 4 3 2 3" xfId="9857"/>
    <cellStyle name="RowTitles1-Detail 2 2 3 4 3 2 3 2" xfId="9858"/>
    <cellStyle name="RowTitles1-Detail 2 2 3 4 3 2 3 2 2" xfId="9859"/>
    <cellStyle name="RowTitles1-Detail 2 2 3 4 3 2 4" xfId="9860"/>
    <cellStyle name="RowTitles1-Detail 2 2 3 4 3 2 4 2" xfId="9861"/>
    <cellStyle name="RowTitles1-Detail 2 2 3 4 3 2 5" xfId="9862"/>
    <cellStyle name="RowTitles1-Detail 2 2 3 4 3 3" xfId="9863"/>
    <cellStyle name="RowTitles1-Detail 2 2 3 4 3 3 2" xfId="9864"/>
    <cellStyle name="RowTitles1-Detail 2 2 3 4 3 3 2 2" xfId="9865"/>
    <cellStyle name="RowTitles1-Detail 2 2 3 4 3 3 2 2 2" xfId="9866"/>
    <cellStyle name="RowTitles1-Detail 2 2 3 4 3 3 2 3" xfId="9867"/>
    <cellStyle name="RowTitles1-Detail 2 2 3 4 3 3 3" xfId="9868"/>
    <cellStyle name="RowTitles1-Detail 2 2 3 4 3 3 3 2" xfId="9869"/>
    <cellStyle name="RowTitles1-Detail 2 2 3 4 3 3 3 2 2" xfId="9870"/>
    <cellStyle name="RowTitles1-Detail 2 2 3 4 3 3 4" xfId="9871"/>
    <cellStyle name="RowTitles1-Detail 2 2 3 4 3 3 4 2" xfId="9872"/>
    <cellStyle name="RowTitles1-Detail 2 2 3 4 3 3 5" xfId="9873"/>
    <cellStyle name="RowTitles1-Detail 2 2 3 4 3 4" xfId="9874"/>
    <cellStyle name="RowTitles1-Detail 2 2 3 4 3 4 2" xfId="9875"/>
    <cellStyle name="RowTitles1-Detail 2 2 3 4 3 5" xfId="9876"/>
    <cellStyle name="RowTitles1-Detail 2 2 3 4 3 5 2" xfId="9877"/>
    <cellStyle name="RowTitles1-Detail 2 2 3 4 3 5 2 2" xfId="9878"/>
    <cellStyle name="RowTitles1-Detail 2 2 3 4 3 6" xfId="9879"/>
    <cellStyle name="RowTitles1-Detail 2 2 3 4 3 6 2" xfId="9880"/>
    <cellStyle name="RowTitles1-Detail 2 2 3 4 3 7" xfId="9881"/>
    <cellStyle name="RowTitles1-Detail 2 2 3 4 4" xfId="9882"/>
    <cellStyle name="RowTitles1-Detail 2 2 3 4 4 2" xfId="9883"/>
    <cellStyle name="RowTitles1-Detail 2 2 3 4 4 2 2" xfId="9884"/>
    <cellStyle name="RowTitles1-Detail 2 2 3 4 4 2 2 2" xfId="9885"/>
    <cellStyle name="RowTitles1-Detail 2 2 3 4 4 2 2 2 2" xfId="9886"/>
    <cellStyle name="RowTitles1-Detail 2 2 3 4 4 2 2 3" xfId="9887"/>
    <cellStyle name="RowTitles1-Detail 2 2 3 4 4 2 3" xfId="9888"/>
    <cellStyle name="RowTitles1-Detail 2 2 3 4 4 2 3 2" xfId="9889"/>
    <cellStyle name="RowTitles1-Detail 2 2 3 4 4 2 3 2 2" xfId="9890"/>
    <cellStyle name="RowTitles1-Detail 2 2 3 4 4 2 4" xfId="9891"/>
    <cellStyle name="RowTitles1-Detail 2 2 3 4 4 2 4 2" xfId="9892"/>
    <cellStyle name="RowTitles1-Detail 2 2 3 4 4 2 5" xfId="9893"/>
    <cellStyle name="RowTitles1-Detail 2 2 3 4 4 3" xfId="9894"/>
    <cellStyle name="RowTitles1-Detail 2 2 3 4 4 3 2" xfId="9895"/>
    <cellStyle name="RowTitles1-Detail 2 2 3 4 4 3 2 2" xfId="9896"/>
    <cellStyle name="RowTitles1-Detail 2 2 3 4 4 3 2 2 2" xfId="9897"/>
    <cellStyle name="RowTitles1-Detail 2 2 3 4 4 3 2 3" xfId="9898"/>
    <cellStyle name="RowTitles1-Detail 2 2 3 4 4 3 3" xfId="9899"/>
    <cellStyle name="RowTitles1-Detail 2 2 3 4 4 3 3 2" xfId="9900"/>
    <cellStyle name="RowTitles1-Detail 2 2 3 4 4 3 3 2 2" xfId="9901"/>
    <cellStyle name="RowTitles1-Detail 2 2 3 4 4 3 4" xfId="9902"/>
    <cellStyle name="RowTitles1-Detail 2 2 3 4 4 3 4 2" xfId="9903"/>
    <cellStyle name="RowTitles1-Detail 2 2 3 4 4 3 5" xfId="9904"/>
    <cellStyle name="RowTitles1-Detail 2 2 3 4 4 4" xfId="9905"/>
    <cellStyle name="RowTitles1-Detail 2 2 3 4 4 4 2" xfId="9906"/>
    <cellStyle name="RowTitles1-Detail 2 2 3 4 4 5" xfId="9907"/>
    <cellStyle name="RowTitles1-Detail 2 2 3 4 4 5 2" xfId="9908"/>
    <cellStyle name="RowTitles1-Detail 2 2 3 4 4 5 2 2" xfId="9909"/>
    <cellStyle name="RowTitles1-Detail 2 2 3 4 4 5 3" xfId="9910"/>
    <cellStyle name="RowTitles1-Detail 2 2 3 4 4 6" xfId="9911"/>
    <cellStyle name="RowTitles1-Detail 2 2 3 4 4 6 2" xfId="9912"/>
    <cellStyle name="RowTitles1-Detail 2 2 3 4 4 6 2 2" xfId="9913"/>
    <cellStyle name="RowTitles1-Detail 2 2 3 4 4 7" xfId="9914"/>
    <cellStyle name="RowTitles1-Detail 2 2 3 4 4 7 2" xfId="9915"/>
    <cellStyle name="RowTitles1-Detail 2 2 3 4 4 8" xfId="9916"/>
    <cellStyle name="RowTitles1-Detail 2 2 3 4 5" xfId="9917"/>
    <cellStyle name="RowTitles1-Detail 2 2 3 4 5 2" xfId="9918"/>
    <cellStyle name="RowTitles1-Detail 2 2 3 4 5 2 2" xfId="9919"/>
    <cellStyle name="RowTitles1-Detail 2 2 3 4 5 2 2 2" xfId="9920"/>
    <cellStyle name="RowTitles1-Detail 2 2 3 4 5 2 2 2 2" xfId="9921"/>
    <cellStyle name="RowTitles1-Detail 2 2 3 4 5 2 2 3" xfId="9922"/>
    <cellStyle name="RowTitles1-Detail 2 2 3 4 5 2 3" xfId="9923"/>
    <cellStyle name="RowTitles1-Detail 2 2 3 4 5 2 3 2" xfId="9924"/>
    <cellStyle name="RowTitles1-Detail 2 2 3 4 5 2 3 2 2" xfId="9925"/>
    <cellStyle name="RowTitles1-Detail 2 2 3 4 5 2 4" xfId="9926"/>
    <cellStyle name="RowTitles1-Detail 2 2 3 4 5 2 4 2" xfId="9927"/>
    <cellStyle name="RowTitles1-Detail 2 2 3 4 5 2 5" xfId="9928"/>
    <cellStyle name="RowTitles1-Detail 2 2 3 4 5 3" xfId="9929"/>
    <cellStyle name="RowTitles1-Detail 2 2 3 4 5 3 2" xfId="9930"/>
    <cellStyle name="RowTitles1-Detail 2 2 3 4 5 3 2 2" xfId="9931"/>
    <cellStyle name="RowTitles1-Detail 2 2 3 4 5 3 2 2 2" xfId="9932"/>
    <cellStyle name="RowTitles1-Detail 2 2 3 4 5 3 2 3" xfId="9933"/>
    <cellStyle name="RowTitles1-Detail 2 2 3 4 5 3 3" xfId="9934"/>
    <cellStyle name="RowTitles1-Detail 2 2 3 4 5 3 3 2" xfId="9935"/>
    <cellStyle name="RowTitles1-Detail 2 2 3 4 5 3 3 2 2" xfId="9936"/>
    <cellStyle name="RowTitles1-Detail 2 2 3 4 5 3 4" xfId="9937"/>
    <cellStyle name="RowTitles1-Detail 2 2 3 4 5 3 4 2" xfId="9938"/>
    <cellStyle name="RowTitles1-Detail 2 2 3 4 5 3 5" xfId="9939"/>
    <cellStyle name="RowTitles1-Detail 2 2 3 4 5 4" xfId="9940"/>
    <cellStyle name="RowTitles1-Detail 2 2 3 4 5 4 2" xfId="9941"/>
    <cellStyle name="RowTitles1-Detail 2 2 3 4 5 4 2 2" xfId="9942"/>
    <cellStyle name="RowTitles1-Detail 2 2 3 4 5 4 3" xfId="9943"/>
    <cellStyle name="RowTitles1-Detail 2 2 3 4 5 5" xfId="9944"/>
    <cellStyle name="RowTitles1-Detail 2 2 3 4 5 5 2" xfId="9945"/>
    <cellStyle name="RowTitles1-Detail 2 2 3 4 5 5 2 2" xfId="9946"/>
    <cellStyle name="RowTitles1-Detail 2 2 3 4 5 6" xfId="9947"/>
    <cellStyle name="RowTitles1-Detail 2 2 3 4 5 6 2" xfId="9948"/>
    <cellStyle name="RowTitles1-Detail 2 2 3 4 5 7" xfId="9949"/>
    <cellStyle name="RowTitles1-Detail 2 2 3 4 6" xfId="9950"/>
    <cellStyle name="RowTitles1-Detail 2 2 3 4 6 2" xfId="9951"/>
    <cellStyle name="RowTitles1-Detail 2 2 3 4 6 2 2" xfId="9952"/>
    <cellStyle name="RowTitles1-Detail 2 2 3 4 6 2 2 2" xfId="9953"/>
    <cellStyle name="RowTitles1-Detail 2 2 3 4 6 2 2 2 2" xfId="9954"/>
    <cellStyle name="RowTitles1-Detail 2 2 3 4 6 2 2 3" xfId="9955"/>
    <cellStyle name="RowTitles1-Detail 2 2 3 4 6 2 3" xfId="9956"/>
    <cellStyle name="RowTitles1-Detail 2 2 3 4 6 2 3 2" xfId="9957"/>
    <cellStyle name="RowTitles1-Detail 2 2 3 4 6 2 3 2 2" xfId="9958"/>
    <cellStyle name="RowTitles1-Detail 2 2 3 4 6 2 4" xfId="9959"/>
    <cellStyle name="RowTitles1-Detail 2 2 3 4 6 2 4 2" xfId="9960"/>
    <cellStyle name="RowTitles1-Detail 2 2 3 4 6 2 5" xfId="9961"/>
    <cellStyle name="RowTitles1-Detail 2 2 3 4 6 3" xfId="9962"/>
    <cellStyle name="RowTitles1-Detail 2 2 3 4 6 3 2" xfId="9963"/>
    <cellStyle name="RowTitles1-Detail 2 2 3 4 6 3 2 2" xfId="9964"/>
    <cellStyle name="RowTitles1-Detail 2 2 3 4 6 3 2 2 2" xfId="9965"/>
    <cellStyle name="RowTitles1-Detail 2 2 3 4 6 3 2 3" xfId="9966"/>
    <cellStyle name="RowTitles1-Detail 2 2 3 4 6 3 3" xfId="9967"/>
    <cellStyle name="RowTitles1-Detail 2 2 3 4 6 3 3 2" xfId="9968"/>
    <cellStyle name="RowTitles1-Detail 2 2 3 4 6 3 3 2 2" xfId="9969"/>
    <cellStyle name="RowTitles1-Detail 2 2 3 4 6 3 4" xfId="9970"/>
    <cellStyle name="RowTitles1-Detail 2 2 3 4 6 3 4 2" xfId="9971"/>
    <cellStyle name="RowTitles1-Detail 2 2 3 4 6 3 5" xfId="9972"/>
    <cellStyle name="RowTitles1-Detail 2 2 3 4 6 4" xfId="9973"/>
    <cellStyle name="RowTitles1-Detail 2 2 3 4 6 4 2" xfId="9974"/>
    <cellStyle name="RowTitles1-Detail 2 2 3 4 6 4 2 2" xfId="9975"/>
    <cellStyle name="RowTitles1-Detail 2 2 3 4 6 4 3" xfId="9976"/>
    <cellStyle name="RowTitles1-Detail 2 2 3 4 6 5" xfId="9977"/>
    <cellStyle name="RowTitles1-Detail 2 2 3 4 6 5 2" xfId="9978"/>
    <cellStyle name="RowTitles1-Detail 2 2 3 4 6 5 2 2" xfId="9979"/>
    <cellStyle name="RowTitles1-Detail 2 2 3 4 6 6" xfId="9980"/>
    <cellStyle name="RowTitles1-Detail 2 2 3 4 6 6 2" xfId="9981"/>
    <cellStyle name="RowTitles1-Detail 2 2 3 4 6 7" xfId="9982"/>
    <cellStyle name="RowTitles1-Detail 2 2 3 4 7" xfId="9983"/>
    <cellStyle name="RowTitles1-Detail 2 2 3 4 7 2" xfId="9984"/>
    <cellStyle name="RowTitles1-Detail 2 2 3 4 7 2 2" xfId="9985"/>
    <cellStyle name="RowTitles1-Detail 2 2 3 4 7 2 2 2" xfId="9986"/>
    <cellStyle name="RowTitles1-Detail 2 2 3 4 7 2 3" xfId="9987"/>
    <cellStyle name="RowTitles1-Detail 2 2 3 4 7 3" xfId="9988"/>
    <cellStyle name="RowTitles1-Detail 2 2 3 4 7 3 2" xfId="9989"/>
    <cellStyle name="RowTitles1-Detail 2 2 3 4 7 3 2 2" xfId="9990"/>
    <cellStyle name="RowTitles1-Detail 2 2 3 4 7 4" xfId="9991"/>
    <cellStyle name="RowTitles1-Detail 2 2 3 4 7 4 2" xfId="9992"/>
    <cellStyle name="RowTitles1-Detail 2 2 3 4 7 5" xfId="9993"/>
    <cellStyle name="RowTitles1-Detail 2 2 3 4 8" xfId="9994"/>
    <cellStyle name="RowTitles1-Detail 2 2 3 4 8 2" xfId="9995"/>
    <cellStyle name="RowTitles1-Detail 2 2 3 4 9" xfId="9996"/>
    <cellStyle name="RowTitles1-Detail 2 2 3 4 9 2" xfId="9997"/>
    <cellStyle name="RowTitles1-Detail 2 2 3 4 9 2 2" xfId="9998"/>
    <cellStyle name="RowTitles1-Detail 2 2 3 4_STUD aligned by INSTIT" xfId="9999"/>
    <cellStyle name="RowTitles1-Detail 2 2 3 5" xfId="10000"/>
    <cellStyle name="RowTitles1-Detail 2 2 3 5 2" xfId="10001"/>
    <cellStyle name="RowTitles1-Detail 2 2 3 5 2 2" xfId="10002"/>
    <cellStyle name="RowTitles1-Detail 2 2 3 5 2 2 2" xfId="10003"/>
    <cellStyle name="RowTitles1-Detail 2 2 3 5 2 2 2 2" xfId="10004"/>
    <cellStyle name="RowTitles1-Detail 2 2 3 5 2 2 3" xfId="10005"/>
    <cellStyle name="RowTitles1-Detail 2 2 3 5 2 3" xfId="10006"/>
    <cellStyle name="RowTitles1-Detail 2 2 3 5 2 3 2" xfId="10007"/>
    <cellStyle name="RowTitles1-Detail 2 2 3 5 2 3 2 2" xfId="10008"/>
    <cellStyle name="RowTitles1-Detail 2 2 3 5 2 4" xfId="10009"/>
    <cellStyle name="RowTitles1-Detail 2 2 3 5 2 4 2" xfId="10010"/>
    <cellStyle name="RowTitles1-Detail 2 2 3 5 2 5" xfId="10011"/>
    <cellStyle name="RowTitles1-Detail 2 2 3 5 3" xfId="10012"/>
    <cellStyle name="RowTitles1-Detail 2 2 3 5 3 2" xfId="10013"/>
    <cellStyle name="RowTitles1-Detail 2 2 3 5 3 2 2" xfId="10014"/>
    <cellStyle name="RowTitles1-Detail 2 2 3 5 3 2 2 2" xfId="10015"/>
    <cellStyle name="RowTitles1-Detail 2 2 3 5 3 2 3" xfId="10016"/>
    <cellStyle name="RowTitles1-Detail 2 2 3 5 3 3" xfId="10017"/>
    <cellStyle name="RowTitles1-Detail 2 2 3 5 3 3 2" xfId="10018"/>
    <cellStyle name="RowTitles1-Detail 2 2 3 5 3 3 2 2" xfId="10019"/>
    <cellStyle name="RowTitles1-Detail 2 2 3 5 3 4" xfId="10020"/>
    <cellStyle name="RowTitles1-Detail 2 2 3 5 3 4 2" xfId="10021"/>
    <cellStyle name="RowTitles1-Detail 2 2 3 5 3 5" xfId="10022"/>
    <cellStyle name="RowTitles1-Detail 2 2 3 5 4" xfId="10023"/>
    <cellStyle name="RowTitles1-Detail 2 2 3 5 4 2" xfId="10024"/>
    <cellStyle name="RowTitles1-Detail 2 2 3 5 5" xfId="10025"/>
    <cellStyle name="RowTitles1-Detail 2 2 3 5 5 2" xfId="10026"/>
    <cellStyle name="RowTitles1-Detail 2 2 3 5 5 2 2" xfId="10027"/>
    <cellStyle name="RowTitles1-Detail 2 2 3 5 5 3" xfId="10028"/>
    <cellStyle name="RowTitles1-Detail 2 2 3 5 6" xfId="10029"/>
    <cellStyle name="RowTitles1-Detail 2 2 3 5 6 2" xfId="10030"/>
    <cellStyle name="RowTitles1-Detail 2 2 3 5 6 2 2" xfId="10031"/>
    <cellStyle name="RowTitles1-Detail 2 2 3 6" xfId="10032"/>
    <cellStyle name="RowTitles1-Detail 2 2 3 6 2" xfId="10033"/>
    <cellStyle name="RowTitles1-Detail 2 2 3 6 2 2" xfId="10034"/>
    <cellStyle name="RowTitles1-Detail 2 2 3 6 2 2 2" xfId="10035"/>
    <cellStyle name="RowTitles1-Detail 2 2 3 6 2 2 2 2" xfId="10036"/>
    <cellStyle name="RowTitles1-Detail 2 2 3 6 2 2 3" xfId="10037"/>
    <cellStyle name="RowTitles1-Detail 2 2 3 6 2 3" xfId="10038"/>
    <cellStyle name="RowTitles1-Detail 2 2 3 6 2 3 2" xfId="10039"/>
    <cellStyle name="RowTitles1-Detail 2 2 3 6 2 3 2 2" xfId="10040"/>
    <cellStyle name="RowTitles1-Detail 2 2 3 6 2 4" xfId="10041"/>
    <cellStyle name="RowTitles1-Detail 2 2 3 6 2 4 2" xfId="10042"/>
    <cellStyle name="RowTitles1-Detail 2 2 3 6 2 5" xfId="10043"/>
    <cellStyle name="RowTitles1-Detail 2 2 3 6 3" xfId="10044"/>
    <cellStyle name="RowTitles1-Detail 2 2 3 6 3 2" xfId="10045"/>
    <cellStyle name="RowTitles1-Detail 2 2 3 6 3 2 2" xfId="10046"/>
    <cellStyle name="RowTitles1-Detail 2 2 3 6 3 2 2 2" xfId="10047"/>
    <cellStyle name="RowTitles1-Detail 2 2 3 6 3 2 3" xfId="10048"/>
    <cellStyle name="RowTitles1-Detail 2 2 3 6 3 3" xfId="10049"/>
    <cellStyle name="RowTitles1-Detail 2 2 3 6 3 3 2" xfId="10050"/>
    <cellStyle name="RowTitles1-Detail 2 2 3 6 3 3 2 2" xfId="10051"/>
    <cellStyle name="RowTitles1-Detail 2 2 3 6 3 4" xfId="10052"/>
    <cellStyle name="RowTitles1-Detail 2 2 3 6 3 4 2" xfId="10053"/>
    <cellStyle name="RowTitles1-Detail 2 2 3 6 3 5" xfId="10054"/>
    <cellStyle name="RowTitles1-Detail 2 2 3 6 4" xfId="10055"/>
    <cellStyle name="RowTitles1-Detail 2 2 3 6 4 2" xfId="10056"/>
    <cellStyle name="RowTitles1-Detail 2 2 3 6 5" xfId="10057"/>
    <cellStyle name="RowTitles1-Detail 2 2 3 6 5 2" xfId="10058"/>
    <cellStyle name="RowTitles1-Detail 2 2 3 6 5 2 2" xfId="10059"/>
    <cellStyle name="RowTitles1-Detail 2 2 3 6 6" xfId="10060"/>
    <cellStyle name="RowTitles1-Detail 2 2 3 6 6 2" xfId="10061"/>
    <cellStyle name="RowTitles1-Detail 2 2 3 6 7" xfId="10062"/>
    <cellStyle name="RowTitles1-Detail 2 2 3 7" xfId="10063"/>
    <cellStyle name="RowTitles1-Detail 2 2 3 7 2" xfId="10064"/>
    <cellStyle name="RowTitles1-Detail 2 2 3 7 2 2" xfId="10065"/>
    <cellStyle name="RowTitles1-Detail 2 2 3 7 2 2 2" xfId="10066"/>
    <cellStyle name="RowTitles1-Detail 2 2 3 7 2 2 2 2" xfId="10067"/>
    <cellStyle name="RowTitles1-Detail 2 2 3 7 2 2 3" xfId="10068"/>
    <cellStyle name="RowTitles1-Detail 2 2 3 7 2 3" xfId="10069"/>
    <cellStyle name="RowTitles1-Detail 2 2 3 7 2 3 2" xfId="10070"/>
    <cellStyle name="RowTitles1-Detail 2 2 3 7 2 3 2 2" xfId="10071"/>
    <cellStyle name="RowTitles1-Detail 2 2 3 7 2 4" xfId="10072"/>
    <cellStyle name="RowTitles1-Detail 2 2 3 7 2 4 2" xfId="10073"/>
    <cellStyle name="RowTitles1-Detail 2 2 3 7 2 5" xfId="10074"/>
    <cellStyle name="RowTitles1-Detail 2 2 3 7 3" xfId="10075"/>
    <cellStyle name="RowTitles1-Detail 2 2 3 7 3 2" xfId="10076"/>
    <cellStyle name="RowTitles1-Detail 2 2 3 7 3 2 2" xfId="10077"/>
    <cellStyle name="RowTitles1-Detail 2 2 3 7 3 2 2 2" xfId="10078"/>
    <cellStyle name="RowTitles1-Detail 2 2 3 7 3 2 3" xfId="10079"/>
    <cellStyle name="RowTitles1-Detail 2 2 3 7 3 3" xfId="10080"/>
    <cellStyle name="RowTitles1-Detail 2 2 3 7 3 3 2" xfId="10081"/>
    <cellStyle name="RowTitles1-Detail 2 2 3 7 3 3 2 2" xfId="10082"/>
    <cellStyle name="RowTitles1-Detail 2 2 3 7 3 4" xfId="10083"/>
    <cellStyle name="RowTitles1-Detail 2 2 3 7 3 4 2" xfId="10084"/>
    <cellStyle name="RowTitles1-Detail 2 2 3 7 3 5" xfId="10085"/>
    <cellStyle name="RowTitles1-Detail 2 2 3 7 4" xfId="10086"/>
    <cellStyle name="RowTitles1-Detail 2 2 3 7 4 2" xfId="10087"/>
    <cellStyle name="RowTitles1-Detail 2 2 3 7 5" xfId="10088"/>
    <cellStyle name="RowTitles1-Detail 2 2 3 7 5 2" xfId="10089"/>
    <cellStyle name="RowTitles1-Detail 2 2 3 7 5 2 2" xfId="10090"/>
    <cellStyle name="RowTitles1-Detail 2 2 3 7 5 3" xfId="10091"/>
    <cellStyle name="RowTitles1-Detail 2 2 3 7 6" xfId="10092"/>
    <cellStyle name="RowTitles1-Detail 2 2 3 7 6 2" xfId="10093"/>
    <cellStyle name="RowTitles1-Detail 2 2 3 7 6 2 2" xfId="10094"/>
    <cellStyle name="RowTitles1-Detail 2 2 3 7 7" xfId="10095"/>
    <cellStyle name="RowTitles1-Detail 2 2 3 7 7 2" xfId="10096"/>
    <cellStyle name="RowTitles1-Detail 2 2 3 7 8" xfId="10097"/>
    <cellStyle name="RowTitles1-Detail 2 2 3 8" xfId="10098"/>
    <cellStyle name="RowTitles1-Detail 2 2 3 8 2" xfId="10099"/>
    <cellStyle name="RowTitles1-Detail 2 2 3 8 2 2" xfId="10100"/>
    <cellStyle name="RowTitles1-Detail 2 2 3 8 2 2 2" xfId="10101"/>
    <cellStyle name="RowTitles1-Detail 2 2 3 8 2 2 2 2" xfId="10102"/>
    <cellStyle name="RowTitles1-Detail 2 2 3 8 2 2 3" xfId="10103"/>
    <cellStyle name="RowTitles1-Detail 2 2 3 8 2 3" xfId="10104"/>
    <cellStyle name="RowTitles1-Detail 2 2 3 8 2 3 2" xfId="10105"/>
    <cellStyle name="RowTitles1-Detail 2 2 3 8 2 3 2 2" xfId="10106"/>
    <cellStyle name="RowTitles1-Detail 2 2 3 8 2 4" xfId="10107"/>
    <cellStyle name="RowTitles1-Detail 2 2 3 8 2 4 2" xfId="10108"/>
    <cellStyle name="RowTitles1-Detail 2 2 3 8 2 5" xfId="10109"/>
    <cellStyle name="RowTitles1-Detail 2 2 3 8 3" xfId="10110"/>
    <cellStyle name="RowTitles1-Detail 2 2 3 8 3 2" xfId="10111"/>
    <cellStyle name="RowTitles1-Detail 2 2 3 8 3 2 2" xfId="10112"/>
    <cellStyle name="RowTitles1-Detail 2 2 3 8 3 2 2 2" xfId="10113"/>
    <cellStyle name="RowTitles1-Detail 2 2 3 8 3 2 3" xfId="10114"/>
    <cellStyle name="RowTitles1-Detail 2 2 3 8 3 3" xfId="10115"/>
    <cellStyle name="RowTitles1-Detail 2 2 3 8 3 3 2" xfId="10116"/>
    <cellStyle name="RowTitles1-Detail 2 2 3 8 3 3 2 2" xfId="10117"/>
    <cellStyle name="RowTitles1-Detail 2 2 3 8 3 4" xfId="10118"/>
    <cellStyle name="RowTitles1-Detail 2 2 3 8 3 4 2" xfId="10119"/>
    <cellStyle name="RowTitles1-Detail 2 2 3 8 3 5" xfId="10120"/>
    <cellStyle name="RowTitles1-Detail 2 2 3 8 4" xfId="10121"/>
    <cellStyle name="RowTitles1-Detail 2 2 3 8 4 2" xfId="10122"/>
    <cellStyle name="RowTitles1-Detail 2 2 3 8 4 2 2" xfId="10123"/>
    <cellStyle name="RowTitles1-Detail 2 2 3 8 4 3" xfId="10124"/>
    <cellStyle name="RowTitles1-Detail 2 2 3 8 5" xfId="10125"/>
    <cellStyle name="RowTitles1-Detail 2 2 3 8 5 2" xfId="10126"/>
    <cellStyle name="RowTitles1-Detail 2 2 3 8 5 2 2" xfId="10127"/>
    <cellStyle name="RowTitles1-Detail 2 2 3 8 6" xfId="10128"/>
    <cellStyle name="RowTitles1-Detail 2 2 3 8 6 2" xfId="10129"/>
    <cellStyle name="RowTitles1-Detail 2 2 3 8 7" xfId="10130"/>
    <cellStyle name="RowTitles1-Detail 2 2 3 9" xfId="10131"/>
    <cellStyle name="RowTitles1-Detail 2 2 3 9 2" xfId="10132"/>
    <cellStyle name="RowTitles1-Detail 2 2 3 9 2 2" xfId="10133"/>
    <cellStyle name="RowTitles1-Detail 2 2 3 9 2 2 2" xfId="10134"/>
    <cellStyle name="RowTitles1-Detail 2 2 3 9 2 2 2 2" xfId="10135"/>
    <cellStyle name="RowTitles1-Detail 2 2 3 9 2 2 3" xfId="10136"/>
    <cellStyle name="RowTitles1-Detail 2 2 3 9 2 3" xfId="10137"/>
    <cellStyle name="RowTitles1-Detail 2 2 3 9 2 3 2" xfId="10138"/>
    <cellStyle name="RowTitles1-Detail 2 2 3 9 2 3 2 2" xfId="10139"/>
    <cellStyle name="RowTitles1-Detail 2 2 3 9 2 4" xfId="10140"/>
    <cellStyle name="RowTitles1-Detail 2 2 3 9 2 4 2" xfId="10141"/>
    <cellStyle name="RowTitles1-Detail 2 2 3 9 2 5" xfId="10142"/>
    <cellStyle name="RowTitles1-Detail 2 2 3 9 3" xfId="10143"/>
    <cellStyle name="RowTitles1-Detail 2 2 3 9 3 2" xfId="10144"/>
    <cellStyle name="RowTitles1-Detail 2 2 3 9 3 2 2" xfId="10145"/>
    <cellStyle name="RowTitles1-Detail 2 2 3 9 3 2 2 2" xfId="10146"/>
    <cellStyle name="RowTitles1-Detail 2 2 3 9 3 2 3" xfId="10147"/>
    <cellStyle name="RowTitles1-Detail 2 2 3 9 3 3" xfId="10148"/>
    <cellStyle name="RowTitles1-Detail 2 2 3 9 3 3 2" xfId="10149"/>
    <cellStyle name="RowTitles1-Detail 2 2 3 9 3 3 2 2" xfId="10150"/>
    <cellStyle name="RowTitles1-Detail 2 2 3 9 3 4" xfId="10151"/>
    <cellStyle name="RowTitles1-Detail 2 2 3 9 3 4 2" xfId="10152"/>
    <cellStyle name="RowTitles1-Detail 2 2 3 9 3 5" xfId="10153"/>
    <cellStyle name="RowTitles1-Detail 2 2 3 9 4" xfId="10154"/>
    <cellStyle name="RowTitles1-Detail 2 2 3 9 4 2" xfId="10155"/>
    <cellStyle name="RowTitles1-Detail 2 2 3 9 4 2 2" xfId="10156"/>
    <cellStyle name="RowTitles1-Detail 2 2 3 9 4 3" xfId="10157"/>
    <cellStyle name="RowTitles1-Detail 2 2 3 9 5" xfId="10158"/>
    <cellStyle name="RowTitles1-Detail 2 2 3 9 5 2" xfId="10159"/>
    <cellStyle name="RowTitles1-Detail 2 2 3 9 5 2 2" xfId="10160"/>
    <cellStyle name="RowTitles1-Detail 2 2 3 9 6" xfId="10161"/>
    <cellStyle name="RowTitles1-Detail 2 2 3 9 6 2" xfId="10162"/>
    <cellStyle name="RowTitles1-Detail 2 2 3 9 7" xfId="10163"/>
    <cellStyle name="RowTitles1-Detail 2 2 3_STUD aligned by INSTIT" xfId="10164"/>
    <cellStyle name="RowTitles1-Detail 2 2 4" xfId="10165"/>
    <cellStyle name="RowTitles1-Detail 2 2 4 2" xfId="10166"/>
    <cellStyle name="RowTitles1-Detail 2 2 4 2 2" xfId="10167"/>
    <cellStyle name="RowTitles1-Detail 2 2 4 2 2 2" xfId="10168"/>
    <cellStyle name="RowTitles1-Detail 2 2 4 2 2 2 2" xfId="10169"/>
    <cellStyle name="RowTitles1-Detail 2 2 4 2 2 2 2 2" xfId="10170"/>
    <cellStyle name="RowTitles1-Detail 2 2 4 2 2 2 3" xfId="10171"/>
    <cellStyle name="RowTitles1-Detail 2 2 4 2 2 3" xfId="10172"/>
    <cellStyle name="RowTitles1-Detail 2 2 4 2 2 3 2" xfId="10173"/>
    <cellStyle name="RowTitles1-Detail 2 2 4 2 2 3 2 2" xfId="10174"/>
    <cellStyle name="RowTitles1-Detail 2 2 4 2 2 4" xfId="10175"/>
    <cellStyle name="RowTitles1-Detail 2 2 4 2 2 4 2" xfId="10176"/>
    <cellStyle name="RowTitles1-Detail 2 2 4 2 2 5" xfId="10177"/>
    <cellStyle name="RowTitles1-Detail 2 2 4 2 3" xfId="10178"/>
    <cellStyle name="RowTitles1-Detail 2 2 4 2 3 2" xfId="10179"/>
    <cellStyle name="RowTitles1-Detail 2 2 4 2 3 2 2" xfId="10180"/>
    <cellStyle name="RowTitles1-Detail 2 2 4 2 3 2 2 2" xfId="10181"/>
    <cellStyle name="RowTitles1-Detail 2 2 4 2 3 2 3" xfId="10182"/>
    <cellStyle name="RowTitles1-Detail 2 2 4 2 3 3" xfId="10183"/>
    <cellStyle name="RowTitles1-Detail 2 2 4 2 3 3 2" xfId="10184"/>
    <cellStyle name="RowTitles1-Detail 2 2 4 2 3 3 2 2" xfId="10185"/>
    <cellStyle name="RowTitles1-Detail 2 2 4 2 3 4" xfId="10186"/>
    <cellStyle name="RowTitles1-Detail 2 2 4 2 3 4 2" xfId="10187"/>
    <cellStyle name="RowTitles1-Detail 2 2 4 2 3 5" xfId="10188"/>
    <cellStyle name="RowTitles1-Detail 2 2 4 2 4" xfId="10189"/>
    <cellStyle name="RowTitles1-Detail 2 2 4 2 4 2" xfId="10190"/>
    <cellStyle name="RowTitles1-Detail 2 2 4 2 5" xfId="10191"/>
    <cellStyle name="RowTitles1-Detail 2 2 4 2 5 2" xfId="10192"/>
    <cellStyle name="RowTitles1-Detail 2 2 4 2 5 2 2" xfId="10193"/>
    <cellStyle name="RowTitles1-Detail 2 2 4 3" xfId="10194"/>
    <cellStyle name="RowTitles1-Detail 2 2 4 3 2" xfId="10195"/>
    <cellStyle name="RowTitles1-Detail 2 2 4 3 2 2" xfId="10196"/>
    <cellStyle name="RowTitles1-Detail 2 2 4 3 2 2 2" xfId="10197"/>
    <cellStyle name="RowTitles1-Detail 2 2 4 3 2 2 2 2" xfId="10198"/>
    <cellStyle name="RowTitles1-Detail 2 2 4 3 2 2 3" xfId="10199"/>
    <cellStyle name="RowTitles1-Detail 2 2 4 3 2 3" xfId="10200"/>
    <cellStyle name="RowTitles1-Detail 2 2 4 3 2 3 2" xfId="10201"/>
    <cellStyle name="RowTitles1-Detail 2 2 4 3 2 3 2 2" xfId="10202"/>
    <cellStyle name="RowTitles1-Detail 2 2 4 3 2 4" xfId="10203"/>
    <cellStyle name="RowTitles1-Detail 2 2 4 3 2 4 2" xfId="10204"/>
    <cellStyle name="RowTitles1-Detail 2 2 4 3 2 5" xfId="10205"/>
    <cellStyle name="RowTitles1-Detail 2 2 4 3 3" xfId="10206"/>
    <cellStyle name="RowTitles1-Detail 2 2 4 3 3 2" xfId="10207"/>
    <cellStyle name="RowTitles1-Detail 2 2 4 3 3 2 2" xfId="10208"/>
    <cellStyle name="RowTitles1-Detail 2 2 4 3 3 2 2 2" xfId="10209"/>
    <cellStyle name="RowTitles1-Detail 2 2 4 3 3 2 3" xfId="10210"/>
    <cellStyle name="RowTitles1-Detail 2 2 4 3 3 3" xfId="10211"/>
    <cellStyle name="RowTitles1-Detail 2 2 4 3 3 3 2" xfId="10212"/>
    <cellStyle name="RowTitles1-Detail 2 2 4 3 3 3 2 2" xfId="10213"/>
    <cellStyle name="RowTitles1-Detail 2 2 4 3 3 4" xfId="10214"/>
    <cellStyle name="RowTitles1-Detail 2 2 4 3 3 4 2" xfId="10215"/>
    <cellStyle name="RowTitles1-Detail 2 2 4 3 3 5" xfId="10216"/>
    <cellStyle name="RowTitles1-Detail 2 2 4 3 4" xfId="10217"/>
    <cellStyle name="RowTitles1-Detail 2 2 4 3 4 2" xfId="10218"/>
    <cellStyle name="RowTitles1-Detail 2 2 4 3 5" xfId="10219"/>
    <cellStyle name="RowTitles1-Detail 2 2 4 3 5 2" xfId="10220"/>
    <cellStyle name="RowTitles1-Detail 2 2 4 3 5 2 2" xfId="10221"/>
    <cellStyle name="RowTitles1-Detail 2 2 4 3 5 3" xfId="10222"/>
    <cellStyle name="RowTitles1-Detail 2 2 4 3 6" xfId="10223"/>
    <cellStyle name="RowTitles1-Detail 2 2 4 3 6 2" xfId="10224"/>
    <cellStyle name="RowTitles1-Detail 2 2 4 3 6 2 2" xfId="10225"/>
    <cellStyle name="RowTitles1-Detail 2 2 4 3 7" xfId="10226"/>
    <cellStyle name="RowTitles1-Detail 2 2 4 3 7 2" xfId="10227"/>
    <cellStyle name="RowTitles1-Detail 2 2 4 3 8" xfId="10228"/>
    <cellStyle name="RowTitles1-Detail 2 2 4 4" xfId="10229"/>
    <cellStyle name="RowTitles1-Detail 2 2 4 4 2" xfId="10230"/>
    <cellStyle name="RowTitles1-Detail 2 2 4 4 2 2" xfId="10231"/>
    <cellStyle name="RowTitles1-Detail 2 2 4 4 2 2 2" xfId="10232"/>
    <cellStyle name="RowTitles1-Detail 2 2 4 4 2 2 2 2" xfId="10233"/>
    <cellStyle name="RowTitles1-Detail 2 2 4 4 2 2 3" xfId="10234"/>
    <cellStyle name="RowTitles1-Detail 2 2 4 4 2 3" xfId="10235"/>
    <cellStyle name="RowTitles1-Detail 2 2 4 4 2 3 2" xfId="10236"/>
    <cellStyle name="RowTitles1-Detail 2 2 4 4 2 3 2 2" xfId="10237"/>
    <cellStyle name="RowTitles1-Detail 2 2 4 4 2 4" xfId="10238"/>
    <cellStyle name="RowTitles1-Detail 2 2 4 4 2 4 2" xfId="10239"/>
    <cellStyle name="RowTitles1-Detail 2 2 4 4 2 5" xfId="10240"/>
    <cellStyle name="RowTitles1-Detail 2 2 4 4 3" xfId="10241"/>
    <cellStyle name="RowTitles1-Detail 2 2 4 4 3 2" xfId="10242"/>
    <cellStyle name="RowTitles1-Detail 2 2 4 4 3 2 2" xfId="10243"/>
    <cellStyle name="RowTitles1-Detail 2 2 4 4 3 2 2 2" xfId="10244"/>
    <cellStyle name="RowTitles1-Detail 2 2 4 4 3 2 3" xfId="10245"/>
    <cellStyle name="RowTitles1-Detail 2 2 4 4 3 3" xfId="10246"/>
    <cellStyle name="RowTitles1-Detail 2 2 4 4 3 3 2" xfId="10247"/>
    <cellStyle name="RowTitles1-Detail 2 2 4 4 3 3 2 2" xfId="10248"/>
    <cellStyle name="RowTitles1-Detail 2 2 4 4 3 4" xfId="10249"/>
    <cellStyle name="RowTitles1-Detail 2 2 4 4 3 4 2" xfId="10250"/>
    <cellStyle name="RowTitles1-Detail 2 2 4 4 3 5" xfId="10251"/>
    <cellStyle name="RowTitles1-Detail 2 2 4 4 4" xfId="10252"/>
    <cellStyle name="RowTitles1-Detail 2 2 4 4 4 2" xfId="10253"/>
    <cellStyle name="RowTitles1-Detail 2 2 4 4 4 2 2" xfId="10254"/>
    <cellStyle name="RowTitles1-Detail 2 2 4 4 4 3" xfId="10255"/>
    <cellStyle name="RowTitles1-Detail 2 2 4 4 5" xfId="10256"/>
    <cellStyle name="RowTitles1-Detail 2 2 4 4 5 2" xfId="10257"/>
    <cellStyle name="RowTitles1-Detail 2 2 4 4 5 2 2" xfId="10258"/>
    <cellStyle name="RowTitles1-Detail 2 2 4 4 6" xfId="10259"/>
    <cellStyle name="RowTitles1-Detail 2 2 4 4 6 2" xfId="10260"/>
    <cellStyle name="RowTitles1-Detail 2 2 4 4 7" xfId="10261"/>
    <cellStyle name="RowTitles1-Detail 2 2 4 5" xfId="10262"/>
    <cellStyle name="RowTitles1-Detail 2 2 4 5 2" xfId="10263"/>
    <cellStyle name="RowTitles1-Detail 2 2 4 5 2 2" xfId="10264"/>
    <cellStyle name="RowTitles1-Detail 2 2 4 5 2 2 2" xfId="10265"/>
    <cellStyle name="RowTitles1-Detail 2 2 4 5 2 2 2 2" xfId="10266"/>
    <cellStyle name="RowTitles1-Detail 2 2 4 5 2 2 3" xfId="10267"/>
    <cellStyle name="RowTitles1-Detail 2 2 4 5 2 3" xfId="10268"/>
    <cellStyle name="RowTitles1-Detail 2 2 4 5 2 3 2" xfId="10269"/>
    <cellStyle name="RowTitles1-Detail 2 2 4 5 2 3 2 2" xfId="10270"/>
    <cellStyle name="RowTitles1-Detail 2 2 4 5 2 4" xfId="10271"/>
    <cellStyle name="RowTitles1-Detail 2 2 4 5 2 4 2" xfId="10272"/>
    <cellStyle name="RowTitles1-Detail 2 2 4 5 2 5" xfId="10273"/>
    <cellStyle name="RowTitles1-Detail 2 2 4 5 3" xfId="10274"/>
    <cellStyle name="RowTitles1-Detail 2 2 4 5 3 2" xfId="10275"/>
    <cellStyle name="RowTitles1-Detail 2 2 4 5 3 2 2" xfId="10276"/>
    <cellStyle name="RowTitles1-Detail 2 2 4 5 3 2 2 2" xfId="10277"/>
    <cellStyle name="RowTitles1-Detail 2 2 4 5 3 2 3" xfId="10278"/>
    <cellStyle name="RowTitles1-Detail 2 2 4 5 3 3" xfId="10279"/>
    <cellStyle name="RowTitles1-Detail 2 2 4 5 3 3 2" xfId="10280"/>
    <cellStyle name="RowTitles1-Detail 2 2 4 5 3 3 2 2" xfId="10281"/>
    <cellStyle name="RowTitles1-Detail 2 2 4 5 3 4" xfId="10282"/>
    <cellStyle name="RowTitles1-Detail 2 2 4 5 3 4 2" xfId="10283"/>
    <cellStyle name="RowTitles1-Detail 2 2 4 5 3 5" xfId="10284"/>
    <cellStyle name="RowTitles1-Detail 2 2 4 5 4" xfId="10285"/>
    <cellStyle name="RowTitles1-Detail 2 2 4 5 4 2" xfId="10286"/>
    <cellStyle name="RowTitles1-Detail 2 2 4 5 4 2 2" xfId="10287"/>
    <cellStyle name="RowTitles1-Detail 2 2 4 5 4 3" xfId="10288"/>
    <cellStyle name="RowTitles1-Detail 2 2 4 5 5" xfId="10289"/>
    <cellStyle name="RowTitles1-Detail 2 2 4 5 5 2" xfId="10290"/>
    <cellStyle name="RowTitles1-Detail 2 2 4 5 5 2 2" xfId="10291"/>
    <cellStyle name="RowTitles1-Detail 2 2 4 5 6" xfId="10292"/>
    <cellStyle name="RowTitles1-Detail 2 2 4 5 6 2" xfId="10293"/>
    <cellStyle name="RowTitles1-Detail 2 2 4 5 7" xfId="10294"/>
    <cellStyle name="RowTitles1-Detail 2 2 4 6" xfId="10295"/>
    <cellStyle name="RowTitles1-Detail 2 2 4 6 2" xfId="10296"/>
    <cellStyle name="RowTitles1-Detail 2 2 4 6 2 2" xfId="10297"/>
    <cellStyle name="RowTitles1-Detail 2 2 4 6 2 2 2" xfId="10298"/>
    <cellStyle name="RowTitles1-Detail 2 2 4 6 2 2 2 2" xfId="10299"/>
    <cellStyle name="RowTitles1-Detail 2 2 4 6 2 2 3" xfId="10300"/>
    <cellStyle name="RowTitles1-Detail 2 2 4 6 2 3" xfId="10301"/>
    <cellStyle name="RowTitles1-Detail 2 2 4 6 2 3 2" xfId="10302"/>
    <cellStyle name="RowTitles1-Detail 2 2 4 6 2 3 2 2" xfId="10303"/>
    <cellStyle name="RowTitles1-Detail 2 2 4 6 2 4" xfId="10304"/>
    <cellStyle name="RowTitles1-Detail 2 2 4 6 2 4 2" xfId="10305"/>
    <cellStyle name="RowTitles1-Detail 2 2 4 6 2 5" xfId="10306"/>
    <cellStyle name="RowTitles1-Detail 2 2 4 6 3" xfId="10307"/>
    <cellStyle name="RowTitles1-Detail 2 2 4 6 3 2" xfId="10308"/>
    <cellStyle name="RowTitles1-Detail 2 2 4 6 3 2 2" xfId="10309"/>
    <cellStyle name="RowTitles1-Detail 2 2 4 6 3 2 2 2" xfId="10310"/>
    <cellStyle name="RowTitles1-Detail 2 2 4 6 3 2 3" xfId="10311"/>
    <cellStyle name="RowTitles1-Detail 2 2 4 6 3 3" xfId="10312"/>
    <cellStyle name="RowTitles1-Detail 2 2 4 6 3 3 2" xfId="10313"/>
    <cellStyle name="RowTitles1-Detail 2 2 4 6 3 3 2 2" xfId="10314"/>
    <cellStyle name="RowTitles1-Detail 2 2 4 6 3 4" xfId="10315"/>
    <cellStyle name="RowTitles1-Detail 2 2 4 6 3 4 2" xfId="10316"/>
    <cellStyle name="RowTitles1-Detail 2 2 4 6 3 5" xfId="10317"/>
    <cellStyle name="RowTitles1-Detail 2 2 4 6 4" xfId="10318"/>
    <cellStyle name="RowTitles1-Detail 2 2 4 6 4 2" xfId="10319"/>
    <cellStyle name="RowTitles1-Detail 2 2 4 6 4 2 2" xfId="10320"/>
    <cellStyle name="RowTitles1-Detail 2 2 4 6 4 3" xfId="10321"/>
    <cellStyle name="RowTitles1-Detail 2 2 4 6 5" xfId="10322"/>
    <cellStyle name="RowTitles1-Detail 2 2 4 6 5 2" xfId="10323"/>
    <cellStyle name="RowTitles1-Detail 2 2 4 6 5 2 2" xfId="10324"/>
    <cellStyle name="RowTitles1-Detail 2 2 4 6 6" xfId="10325"/>
    <cellStyle name="RowTitles1-Detail 2 2 4 6 6 2" xfId="10326"/>
    <cellStyle name="RowTitles1-Detail 2 2 4 6 7" xfId="10327"/>
    <cellStyle name="RowTitles1-Detail 2 2 4 7" xfId="10328"/>
    <cellStyle name="RowTitles1-Detail 2 2 4 7 2" xfId="10329"/>
    <cellStyle name="RowTitles1-Detail 2 2 4 7 2 2" xfId="10330"/>
    <cellStyle name="RowTitles1-Detail 2 2 4 7 2 2 2" xfId="10331"/>
    <cellStyle name="RowTitles1-Detail 2 2 4 7 2 3" xfId="10332"/>
    <cellStyle name="RowTitles1-Detail 2 2 4 7 3" xfId="10333"/>
    <cellStyle name="RowTitles1-Detail 2 2 4 7 3 2" xfId="10334"/>
    <cellStyle name="RowTitles1-Detail 2 2 4 7 3 2 2" xfId="10335"/>
    <cellStyle name="RowTitles1-Detail 2 2 4 7 4" xfId="10336"/>
    <cellStyle name="RowTitles1-Detail 2 2 4 7 4 2" xfId="10337"/>
    <cellStyle name="RowTitles1-Detail 2 2 4 7 5" xfId="10338"/>
    <cellStyle name="RowTitles1-Detail 2 2 4 8" xfId="10339"/>
    <cellStyle name="RowTitles1-Detail 2 2 4 8 2" xfId="10340"/>
    <cellStyle name="RowTitles1-Detail 2 2 4 9" xfId="10341"/>
    <cellStyle name="RowTitles1-Detail 2 2 4 9 2" xfId="10342"/>
    <cellStyle name="RowTitles1-Detail 2 2 4 9 2 2" xfId="10343"/>
    <cellStyle name="RowTitles1-Detail 2 2 4_STUD aligned by INSTIT" xfId="10344"/>
    <cellStyle name="RowTitles1-Detail 2 2 5" xfId="10345"/>
    <cellStyle name="RowTitles1-Detail 2 2 5 2" xfId="10346"/>
    <cellStyle name="RowTitles1-Detail 2 2 5 2 2" xfId="10347"/>
    <cellStyle name="RowTitles1-Detail 2 2 5 2 2 2" xfId="10348"/>
    <cellStyle name="RowTitles1-Detail 2 2 5 2 2 2 2" xfId="10349"/>
    <cellStyle name="RowTitles1-Detail 2 2 5 2 2 2 2 2" xfId="10350"/>
    <cellStyle name="RowTitles1-Detail 2 2 5 2 2 2 3" xfId="10351"/>
    <cellStyle name="RowTitles1-Detail 2 2 5 2 2 3" xfId="10352"/>
    <cellStyle name="RowTitles1-Detail 2 2 5 2 2 3 2" xfId="10353"/>
    <cellStyle name="RowTitles1-Detail 2 2 5 2 2 3 2 2" xfId="10354"/>
    <cellStyle name="RowTitles1-Detail 2 2 5 2 2 4" xfId="10355"/>
    <cellStyle name="RowTitles1-Detail 2 2 5 2 2 4 2" xfId="10356"/>
    <cellStyle name="RowTitles1-Detail 2 2 5 2 2 5" xfId="10357"/>
    <cellStyle name="RowTitles1-Detail 2 2 5 2 3" xfId="10358"/>
    <cellStyle name="RowTitles1-Detail 2 2 5 2 3 2" xfId="10359"/>
    <cellStyle name="RowTitles1-Detail 2 2 5 2 3 2 2" xfId="10360"/>
    <cellStyle name="RowTitles1-Detail 2 2 5 2 3 2 2 2" xfId="10361"/>
    <cellStyle name="RowTitles1-Detail 2 2 5 2 3 2 3" xfId="10362"/>
    <cellStyle name="RowTitles1-Detail 2 2 5 2 3 3" xfId="10363"/>
    <cellStyle name="RowTitles1-Detail 2 2 5 2 3 3 2" xfId="10364"/>
    <cellStyle name="RowTitles1-Detail 2 2 5 2 3 3 2 2" xfId="10365"/>
    <cellStyle name="RowTitles1-Detail 2 2 5 2 3 4" xfId="10366"/>
    <cellStyle name="RowTitles1-Detail 2 2 5 2 3 4 2" xfId="10367"/>
    <cellStyle name="RowTitles1-Detail 2 2 5 2 3 5" xfId="10368"/>
    <cellStyle name="RowTitles1-Detail 2 2 5 2 4" xfId="10369"/>
    <cellStyle name="RowTitles1-Detail 2 2 5 2 4 2" xfId="10370"/>
    <cellStyle name="RowTitles1-Detail 2 2 5 2 5" xfId="10371"/>
    <cellStyle name="RowTitles1-Detail 2 2 5 2 5 2" xfId="10372"/>
    <cellStyle name="RowTitles1-Detail 2 2 5 2 5 2 2" xfId="10373"/>
    <cellStyle name="RowTitles1-Detail 2 2 5 2 5 3" xfId="10374"/>
    <cellStyle name="RowTitles1-Detail 2 2 5 2 6" xfId="10375"/>
    <cellStyle name="RowTitles1-Detail 2 2 5 2 6 2" xfId="10376"/>
    <cellStyle name="RowTitles1-Detail 2 2 5 2 6 2 2" xfId="10377"/>
    <cellStyle name="RowTitles1-Detail 2 2 5 2 7" xfId="10378"/>
    <cellStyle name="RowTitles1-Detail 2 2 5 2 7 2" xfId="10379"/>
    <cellStyle name="RowTitles1-Detail 2 2 5 2 8" xfId="10380"/>
    <cellStyle name="RowTitles1-Detail 2 2 5 3" xfId="10381"/>
    <cellStyle name="RowTitles1-Detail 2 2 5 3 2" xfId="10382"/>
    <cellStyle name="RowTitles1-Detail 2 2 5 3 2 2" xfId="10383"/>
    <cellStyle name="RowTitles1-Detail 2 2 5 3 2 2 2" xfId="10384"/>
    <cellStyle name="RowTitles1-Detail 2 2 5 3 2 2 2 2" xfId="10385"/>
    <cellStyle name="RowTitles1-Detail 2 2 5 3 2 2 3" xfId="10386"/>
    <cellStyle name="RowTitles1-Detail 2 2 5 3 2 3" xfId="10387"/>
    <cellStyle name="RowTitles1-Detail 2 2 5 3 2 3 2" xfId="10388"/>
    <cellStyle name="RowTitles1-Detail 2 2 5 3 2 3 2 2" xfId="10389"/>
    <cellStyle name="RowTitles1-Detail 2 2 5 3 2 4" xfId="10390"/>
    <cellStyle name="RowTitles1-Detail 2 2 5 3 2 4 2" xfId="10391"/>
    <cellStyle name="RowTitles1-Detail 2 2 5 3 2 5" xfId="10392"/>
    <cellStyle name="RowTitles1-Detail 2 2 5 3 3" xfId="10393"/>
    <cellStyle name="RowTitles1-Detail 2 2 5 3 3 2" xfId="10394"/>
    <cellStyle name="RowTitles1-Detail 2 2 5 3 3 2 2" xfId="10395"/>
    <cellStyle name="RowTitles1-Detail 2 2 5 3 3 2 2 2" xfId="10396"/>
    <cellStyle name="RowTitles1-Detail 2 2 5 3 3 2 3" xfId="10397"/>
    <cellStyle name="RowTitles1-Detail 2 2 5 3 3 3" xfId="10398"/>
    <cellStyle name="RowTitles1-Detail 2 2 5 3 3 3 2" xfId="10399"/>
    <cellStyle name="RowTitles1-Detail 2 2 5 3 3 3 2 2" xfId="10400"/>
    <cellStyle name="RowTitles1-Detail 2 2 5 3 3 4" xfId="10401"/>
    <cellStyle name="RowTitles1-Detail 2 2 5 3 3 4 2" xfId="10402"/>
    <cellStyle name="RowTitles1-Detail 2 2 5 3 3 5" xfId="10403"/>
    <cellStyle name="RowTitles1-Detail 2 2 5 3 4" xfId="10404"/>
    <cellStyle name="RowTitles1-Detail 2 2 5 3 4 2" xfId="10405"/>
    <cellStyle name="RowTitles1-Detail 2 2 5 3 5" xfId="10406"/>
    <cellStyle name="RowTitles1-Detail 2 2 5 3 5 2" xfId="10407"/>
    <cellStyle name="RowTitles1-Detail 2 2 5 3 5 2 2" xfId="10408"/>
    <cellStyle name="RowTitles1-Detail 2 2 5 4" xfId="10409"/>
    <cellStyle name="RowTitles1-Detail 2 2 5 4 2" xfId="10410"/>
    <cellStyle name="RowTitles1-Detail 2 2 5 4 2 2" xfId="10411"/>
    <cellStyle name="RowTitles1-Detail 2 2 5 4 2 2 2" xfId="10412"/>
    <cellStyle name="RowTitles1-Detail 2 2 5 4 2 2 2 2" xfId="10413"/>
    <cellStyle name="RowTitles1-Detail 2 2 5 4 2 2 3" xfId="10414"/>
    <cellStyle name="RowTitles1-Detail 2 2 5 4 2 3" xfId="10415"/>
    <cellStyle name="RowTitles1-Detail 2 2 5 4 2 3 2" xfId="10416"/>
    <cellStyle name="RowTitles1-Detail 2 2 5 4 2 3 2 2" xfId="10417"/>
    <cellStyle name="RowTitles1-Detail 2 2 5 4 2 4" xfId="10418"/>
    <cellStyle name="RowTitles1-Detail 2 2 5 4 2 4 2" xfId="10419"/>
    <cellStyle name="RowTitles1-Detail 2 2 5 4 2 5" xfId="10420"/>
    <cellStyle name="RowTitles1-Detail 2 2 5 4 3" xfId="10421"/>
    <cellStyle name="RowTitles1-Detail 2 2 5 4 3 2" xfId="10422"/>
    <cellStyle name="RowTitles1-Detail 2 2 5 4 3 2 2" xfId="10423"/>
    <cellStyle name="RowTitles1-Detail 2 2 5 4 3 2 2 2" xfId="10424"/>
    <cellStyle name="RowTitles1-Detail 2 2 5 4 3 2 3" xfId="10425"/>
    <cellStyle name="RowTitles1-Detail 2 2 5 4 3 3" xfId="10426"/>
    <cellStyle name="RowTitles1-Detail 2 2 5 4 3 3 2" xfId="10427"/>
    <cellStyle name="RowTitles1-Detail 2 2 5 4 3 3 2 2" xfId="10428"/>
    <cellStyle name="RowTitles1-Detail 2 2 5 4 3 4" xfId="10429"/>
    <cellStyle name="RowTitles1-Detail 2 2 5 4 3 4 2" xfId="10430"/>
    <cellStyle name="RowTitles1-Detail 2 2 5 4 3 5" xfId="10431"/>
    <cellStyle name="RowTitles1-Detail 2 2 5 4 4" xfId="10432"/>
    <cellStyle name="RowTitles1-Detail 2 2 5 4 4 2" xfId="10433"/>
    <cellStyle name="RowTitles1-Detail 2 2 5 4 4 2 2" xfId="10434"/>
    <cellStyle name="RowTitles1-Detail 2 2 5 4 4 3" xfId="10435"/>
    <cellStyle name="RowTitles1-Detail 2 2 5 4 5" xfId="10436"/>
    <cellStyle name="RowTitles1-Detail 2 2 5 4 5 2" xfId="10437"/>
    <cellStyle name="RowTitles1-Detail 2 2 5 4 5 2 2" xfId="10438"/>
    <cellStyle name="RowTitles1-Detail 2 2 5 4 6" xfId="10439"/>
    <cellStyle name="RowTitles1-Detail 2 2 5 4 6 2" xfId="10440"/>
    <cellStyle name="RowTitles1-Detail 2 2 5 4 7" xfId="10441"/>
    <cellStyle name="RowTitles1-Detail 2 2 5 5" xfId="10442"/>
    <cellStyle name="RowTitles1-Detail 2 2 5 5 2" xfId="10443"/>
    <cellStyle name="RowTitles1-Detail 2 2 5 5 2 2" xfId="10444"/>
    <cellStyle name="RowTitles1-Detail 2 2 5 5 2 2 2" xfId="10445"/>
    <cellStyle name="RowTitles1-Detail 2 2 5 5 2 2 2 2" xfId="10446"/>
    <cellStyle name="RowTitles1-Detail 2 2 5 5 2 2 3" xfId="10447"/>
    <cellStyle name="RowTitles1-Detail 2 2 5 5 2 3" xfId="10448"/>
    <cellStyle name="RowTitles1-Detail 2 2 5 5 2 3 2" xfId="10449"/>
    <cellStyle name="RowTitles1-Detail 2 2 5 5 2 3 2 2" xfId="10450"/>
    <cellStyle name="RowTitles1-Detail 2 2 5 5 2 4" xfId="10451"/>
    <cellStyle name="RowTitles1-Detail 2 2 5 5 2 4 2" xfId="10452"/>
    <cellStyle name="RowTitles1-Detail 2 2 5 5 2 5" xfId="10453"/>
    <cellStyle name="RowTitles1-Detail 2 2 5 5 3" xfId="10454"/>
    <cellStyle name="RowTitles1-Detail 2 2 5 5 3 2" xfId="10455"/>
    <cellStyle name="RowTitles1-Detail 2 2 5 5 3 2 2" xfId="10456"/>
    <cellStyle name="RowTitles1-Detail 2 2 5 5 3 2 2 2" xfId="10457"/>
    <cellStyle name="RowTitles1-Detail 2 2 5 5 3 2 3" xfId="10458"/>
    <cellStyle name="RowTitles1-Detail 2 2 5 5 3 3" xfId="10459"/>
    <cellStyle name="RowTitles1-Detail 2 2 5 5 3 3 2" xfId="10460"/>
    <cellStyle name="RowTitles1-Detail 2 2 5 5 3 3 2 2" xfId="10461"/>
    <cellStyle name="RowTitles1-Detail 2 2 5 5 3 4" xfId="10462"/>
    <cellStyle name="RowTitles1-Detail 2 2 5 5 3 4 2" xfId="10463"/>
    <cellStyle name="RowTitles1-Detail 2 2 5 5 3 5" xfId="10464"/>
    <cellStyle name="RowTitles1-Detail 2 2 5 5 4" xfId="10465"/>
    <cellStyle name="RowTitles1-Detail 2 2 5 5 4 2" xfId="10466"/>
    <cellStyle name="RowTitles1-Detail 2 2 5 5 4 2 2" xfId="10467"/>
    <cellStyle name="RowTitles1-Detail 2 2 5 5 4 3" xfId="10468"/>
    <cellStyle name="RowTitles1-Detail 2 2 5 5 5" xfId="10469"/>
    <cellStyle name="RowTitles1-Detail 2 2 5 5 5 2" xfId="10470"/>
    <cellStyle name="RowTitles1-Detail 2 2 5 5 5 2 2" xfId="10471"/>
    <cellStyle name="RowTitles1-Detail 2 2 5 5 6" xfId="10472"/>
    <cellStyle name="RowTitles1-Detail 2 2 5 5 6 2" xfId="10473"/>
    <cellStyle name="RowTitles1-Detail 2 2 5 5 7" xfId="10474"/>
    <cellStyle name="RowTitles1-Detail 2 2 5 6" xfId="10475"/>
    <cellStyle name="RowTitles1-Detail 2 2 5 6 2" xfId="10476"/>
    <cellStyle name="RowTitles1-Detail 2 2 5 6 2 2" xfId="10477"/>
    <cellStyle name="RowTitles1-Detail 2 2 5 6 2 2 2" xfId="10478"/>
    <cellStyle name="RowTitles1-Detail 2 2 5 6 2 2 2 2" xfId="10479"/>
    <cellStyle name="RowTitles1-Detail 2 2 5 6 2 2 3" xfId="10480"/>
    <cellStyle name="RowTitles1-Detail 2 2 5 6 2 3" xfId="10481"/>
    <cellStyle name="RowTitles1-Detail 2 2 5 6 2 3 2" xfId="10482"/>
    <cellStyle name="RowTitles1-Detail 2 2 5 6 2 3 2 2" xfId="10483"/>
    <cellStyle name="RowTitles1-Detail 2 2 5 6 2 4" xfId="10484"/>
    <cellStyle name="RowTitles1-Detail 2 2 5 6 2 4 2" xfId="10485"/>
    <cellStyle name="RowTitles1-Detail 2 2 5 6 2 5" xfId="10486"/>
    <cellStyle name="RowTitles1-Detail 2 2 5 6 3" xfId="10487"/>
    <cellStyle name="RowTitles1-Detail 2 2 5 6 3 2" xfId="10488"/>
    <cellStyle name="RowTitles1-Detail 2 2 5 6 3 2 2" xfId="10489"/>
    <cellStyle name="RowTitles1-Detail 2 2 5 6 3 2 2 2" xfId="10490"/>
    <cellStyle name="RowTitles1-Detail 2 2 5 6 3 2 3" xfId="10491"/>
    <cellStyle name="RowTitles1-Detail 2 2 5 6 3 3" xfId="10492"/>
    <cellStyle name="RowTitles1-Detail 2 2 5 6 3 3 2" xfId="10493"/>
    <cellStyle name="RowTitles1-Detail 2 2 5 6 3 3 2 2" xfId="10494"/>
    <cellStyle name="RowTitles1-Detail 2 2 5 6 3 4" xfId="10495"/>
    <cellStyle name="RowTitles1-Detail 2 2 5 6 3 4 2" xfId="10496"/>
    <cellStyle name="RowTitles1-Detail 2 2 5 6 3 5" xfId="10497"/>
    <cellStyle name="RowTitles1-Detail 2 2 5 6 4" xfId="10498"/>
    <cellStyle name="RowTitles1-Detail 2 2 5 6 4 2" xfId="10499"/>
    <cellStyle name="RowTitles1-Detail 2 2 5 6 4 2 2" xfId="10500"/>
    <cellStyle name="RowTitles1-Detail 2 2 5 6 4 3" xfId="10501"/>
    <cellStyle name="RowTitles1-Detail 2 2 5 6 5" xfId="10502"/>
    <cellStyle name="RowTitles1-Detail 2 2 5 6 5 2" xfId="10503"/>
    <cellStyle name="RowTitles1-Detail 2 2 5 6 5 2 2" xfId="10504"/>
    <cellStyle name="RowTitles1-Detail 2 2 5 6 6" xfId="10505"/>
    <cellStyle name="RowTitles1-Detail 2 2 5 6 6 2" xfId="10506"/>
    <cellStyle name="RowTitles1-Detail 2 2 5 6 7" xfId="10507"/>
    <cellStyle name="RowTitles1-Detail 2 2 5 7" xfId="10508"/>
    <cellStyle name="RowTitles1-Detail 2 2 5 7 2" xfId="10509"/>
    <cellStyle name="RowTitles1-Detail 2 2 5 7 2 2" xfId="10510"/>
    <cellStyle name="RowTitles1-Detail 2 2 5 7 2 2 2" xfId="10511"/>
    <cellStyle name="RowTitles1-Detail 2 2 5 7 2 3" xfId="10512"/>
    <cellStyle name="RowTitles1-Detail 2 2 5 7 3" xfId="10513"/>
    <cellStyle name="RowTitles1-Detail 2 2 5 7 3 2" xfId="10514"/>
    <cellStyle name="RowTitles1-Detail 2 2 5 7 3 2 2" xfId="10515"/>
    <cellStyle name="RowTitles1-Detail 2 2 5 7 4" xfId="10516"/>
    <cellStyle name="RowTitles1-Detail 2 2 5 7 4 2" xfId="10517"/>
    <cellStyle name="RowTitles1-Detail 2 2 5 7 5" xfId="10518"/>
    <cellStyle name="RowTitles1-Detail 2 2 5 8" xfId="10519"/>
    <cellStyle name="RowTitles1-Detail 2 2 5 8 2" xfId="10520"/>
    <cellStyle name="RowTitles1-Detail 2 2 5 8 2 2" xfId="10521"/>
    <cellStyle name="RowTitles1-Detail 2 2 5 8 2 2 2" xfId="10522"/>
    <cellStyle name="RowTitles1-Detail 2 2 5 8 2 3" xfId="10523"/>
    <cellStyle name="RowTitles1-Detail 2 2 5 8 3" xfId="10524"/>
    <cellStyle name="RowTitles1-Detail 2 2 5 8 3 2" xfId="10525"/>
    <cellStyle name="RowTitles1-Detail 2 2 5 8 3 2 2" xfId="10526"/>
    <cellStyle name="RowTitles1-Detail 2 2 5 8 4" xfId="10527"/>
    <cellStyle name="RowTitles1-Detail 2 2 5 8 4 2" xfId="10528"/>
    <cellStyle name="RowTitles1-Detail 2 2 5 8 5" xfId="10529"/>
    <cellStyle name="RowTitles1-Detail 2 2 5 9" xfId="10530"/>
    <cellStyle name="RowTitles1-Detail 2 2 5 9 2" xfId="10531"/>
    <cellStyle name="RowTitles1-Detail 2 2 5 9 2 2" xfId="10532"/>
    <cellStyle name="RowTitles1-Detail 2 2 5_STUD aligned by INSTIT" xfId="10533"/>
    <cellStyle name="RowTitles1-Detail 2 2 6" xfId="10534"/>
    <cellStyle name="RowTitles1-Detail 2 2 6 2" xfId="10535"/>
    <cellStyle name="RowTitles1-Detail 2 2 6 2 2" xfId="10536"/>
    <cellStyle name="RowTitles1-Detail 2 2 6 2 2 2" xfId="10537"/>
    <cellStyle name="RowTitles1-Detail 2 2 6 2 2 2 2" xfId="10538"/>
    <cellStyle name="RowTitles1-Detail 2 2 6 2 2 2 2 2" xfId="10539"/>
    <cellStyle name="RowTitles1-Detail 2 2 6 2 2 2 3" xfId="10540"/>
    <cellStyle name="RowTitles1-Detail 2 2 6 2 2 3" xfId="10541"/>
    <cellStyle name="RowTitles1-Detail 2 2 6 2 2 3 2" xfId="10542"/>
    <cellStyle name="RowTitles1-Detail 2 2 6 2 2 3 2 2" xfId="10543"/>
    <cellStyle name="RowTitles1-Detail 2 2 6 2 2 4" xfId="10544"/>
    <cellStyle name="RowTitles1-Detail 2 2 6 2 2 4 2" xfId="10545"/>
    <cellStyle name="RowTitles1-Detail 2 2 6 2 2 5" xfId="10546"/>
    <cellStyle name="RowTitles1-Detail 2 2 6 2 3" xfId="10547"/>
    <cellStyle name="RowTitles1-Detail 2 2 6 2 3 2" xfId="10548"/>
    <cellStyle name="RowTitles1-Detail 2 2 6 2 3 2 2" xfId="10549"/>
    <cellStyle name="RowTitles1-Detail 2 2 6 2 3 2 2 2" xfId="10550"/>
    <cellStyle name="RowTitles1-Detail 2 2 6 2 3 2 3" xfId="10551"/>
    <cellStyle name="RowTitles1-Detail 2 2 6 2 3 3" xfId="10552"/>
    <cellStyle name="RowTitles1-Detail 2 2 6 2 3 3 2" xfId="10553"/>
    <cellStyle name="RowTitles1-Detail 2 2 6 2 3 3 2 2" xfId="10554"/>
    <cellStyle name="RowTitles1-Detail 2 2 6 2 3 4" xfId="10555"/>
    <cellStyle name="RowTitles1-Detail 2 2 6 2 3 4 2" xfId="10556"/>
    <cellStyle name="RowTitles1-Detail 2 2 6 2 3 5" xfId="10557"/>
    <cellStyle name="RowTitles1-Detail 2 2 6 2 4" xfId="10558"/>
    <cellStyle name="RowTitles1-Detail 2 2 6 2 4 2" xfId="10559"/>
    <cellStyle name="RowTitles1-Detail 2 2 6 2 5" xfId="10560"/>
    <cellStyle name="RowTitles1-Detail 2 2 6 2 5 2" xfId="10561"/>
    <cellStyle name="RowTitles1-Detail 2 2 6 2 5 2 2" xfId="10562"/>
    <cellStyle name="RowTitles1-Detail 2 2 6 2 5 3" xfId="10563"/>
    <cellStyle name="RowTitles1-Detail 2 2 6 2 6" xfId="10564"/>
    <cellStyle name="RowTitles1-Detail 2 2 6 2 6 2" xfId="10565"/>
    <cellStyle name="RowTitles1-Detail 2 2 6 2 6 2 2" xfId="10566"/>
    <cellStyle name="RowTitles1-Detail 2 2 6 3" xfId="10567"/>
    <cellStyle name="RowTitles1-Detail 2 2 6 3 2" xfId="10568"/>
    <cellStyle name="RowTitles1-Detail 2 2 6 3 2 2" xfId="10569"/>
    <cellStyle name="RowTitles1-Detail 2 2 6 3 2 2 2" xfId="10570"/>
    <cellStyle name="RowTitles1-Detail 2 2 6 3 2 2 2 2" xfId="10571"/>
    <cellStyle name="RowTitles1-Detail 2 2 6 3 2 2 3" xfId="10572"/>
    <cellStyle name="RowTitles1-Detail 2 2 6 3 2 3" xfId="10573"/>
    <cellStyle name="RowTitles1-Detail 2 2 6 3 2 3 2" xfId="10574"/>
    <cellStyle name="RowTitles1-Detail 2 2 6 3 2 3 2 2" xfId="10575"/>
    <cellStyle name="RowTitles1-Detail 2 2 6 3 2 4" xfId="10576"/>
    <cellStyle name="RowTitles1-Detail 2 2 6 3 2 4 2" xfId="10577"/>
    <cellStyle name="RowTitles1-Detail 2 2 6 3 2 5" xfId="10578"/>
    <cellStyle name="RowTitles1-Detail 2 2 6 3 3" xfId="10579"/>
    <cellStyle name="RowTitles1-Detail 2 2 6 3 3 2" xfId="10580"/>
    <cellStyle name="RowTitles1-Detail 2 2 6 3 3 2 2" xfId="10581"/>
    <cellStyle name="RowTitles1-Detail 2 2 6 3 3 2 2 2" xfId="10582"/>
    <cellStyle name="RowTitles1-Detail 2 2 6 3 3 2 3" xfId="10583"/>
    <cellStyle name="RowTitles1-Detail 2 2 6 3 3 3" xfId="10584"/>
    <cellStyle name="RowTitles1-Detail 2 2 6 3 3 3 2" xfId="10585"/>
    <cellStyle name="RowTitles1-Detail 2 2 6 3 3 3 2 2" xfId="10586"/>
    <cellStyle name="RowTitles1-Detail 2 2 6 3 3 4" xfId="10587"/>
    <cellStyle name="RowTitles1-Detail 2 2 6 3 3 4 2" xfId="10588"/>
    <cellStyle name="RowTitles1-Detail 2 2 6 3 3 5" xfId="10589"/>
    <cellStyle name="RowTitles1-Detail 2 2 6 3 4" xfId="10590"/>
    <cellStyle name="RowTitles1-Detail 2 2 6 3 4 2" xfId="10591"/>
    <cellStyle name="RowTitles1-Detail 2 2 6 3 5" xfId="10592"/>
    <cellStyle name="RowTitles1-Detail 2 2 6 3 5 2" xfId="10593"/>
    <cellStyle name="RowTitles1-Detail 2 2 6 3 5 2 2" xfId="10594"/>
    <cellStyle name="RowTitles1-Detail 2 2 6 3 6" xfId="10595"/>
    <cellStyle name="RowTitles1-Detail 2 2 6 3 6 2" xfId="10596"/>
    <cellStyle name="RowTitles1-Detail 2 2 6 3 7" xfId="10597"/>
    <cellStyle name="RowTitles1-Detail 2 2 6 4" xfId="10598"/>
    <cellStyle name="RowTitles1-Detail 2 2 6 4 2" xfId="10599"/>
    <cellStyle name="RowTitles1-Detail 2 2 6 4 2 2" xfId="10600"/>
    <cellStyle name="RowTitles1-Detail 2 2 6 4 2 2 2" xfId="10601"/>
    <cellStyle name="RowTitles1-Detail 2 2 6 4 2 2 2 2" xfId="10602"/>
    <cellStyle name="RowTitles1-Detail 2 2 6 4 2 2 3" xfId="10603"/>
    <cellStyle name="RowTitles1-Detail 2 2 6 4 2 3" xfId="10604"/>
    <cellStyle name="RowTitles1-Detail 2 2 6 4 2 3 2" xfId="10605"/>
    <cellStyle name="RowTitles1-Detail 2 2 6 4 2 3 2 2" xfId="10606"/>
    <cellStyle name="RowTitles1-Detail 2 2 6 4 2 4" xfId="10607"/>
    <cellStyle name="RowTitles1-Detail 2 2 6 4 2 4 2" xfId="10608"/>
    <cellStyle name="RowTitles1-Detail 2 2 6 4 2 5" xfId="10609"/>
    <cellStyle name="RowTitles1-Detail 2 2 6 4 3" xfId="10610"/>
    <cellStyle name="RowTitles1-Detail 2 2 6 4 3 2" xfId="10611"/>
    <cellStyle name="RowTitles1-Detail 2 2 6 4 3 2 2" xfId="10612"/>
    <cellStyle name="RowTitles1-Detail 2 2 6 4 3 2 2 2" xfId="10613"/>
    <cellStyle name="RowTitles1-Detail 2 2 6 4 3 2 3" xfId="10614"/>
    <cellStyle name="RowTitles1-Detail 2 2 6 4 3 3" xfId="10615"/>
    <cellStyle name="RowTitles1-Detail 2 2 6 4 3 3 2" xfId="10616"/>
    <cellStyle name="RowTitles1-Detail 2 2 6 4 3 3 2 2" xfId="10617"/>
    <cellStyle name="RowTitles1-Detail 2 2 6 4 3 4" xfId="10618"/>
    <cellStyle name="RowTitles1-Detail 2 2 6 4 3 4 2" xfId="10619"/>
    <cellStyle name="RowTitles1-Detail 2 2 6 4 3 5" xfId="10620"/>
    <cellStyle name="RowTitles1-Detail 2 2 6 4 4" xfId="10621"/>
    <cellStyle name="RowTitles1-Detail 2 2 6 4 4 2" xfId="10622"/>
    <cellStyle name="RowTitles1-Detail 2 2 6 4 5" xfId="10623"/>
    <cellStyle name="RowTitles1-Detail 2 2 6 4 5 2" xfId="10624"/>
    <cellStyle name="RowTitles1-Detail 2 2 6 4 5 2 2" xfId="10625"/>
    <cellStyle name="RowTitles1-Detail 2 2 6 4 5 3" xfId="10626"/>
    <cellStyle name="RowTitles1-Detail 2 2 6 4 6" xfId="10627"/>
    <cellStyle name="RowTitles1-Detail 2 2 6 4 6 2" xfId="10628"/>
    <cellStyle name="RowTitles1-Detail 2 2 6 4 6 2 2" xfId="10629"/>
    <cellStyle name="RowTitles1-Detail 2 2 6 4 7" xfId="10630"/>
    <cellStyle name="RowTitles1-Detail 2 2 6 4 7 2" xfId="10631"/>
    <cellStyle name="RowTitles1-Detail 2 2 6 4 8" xfId="10632"/>
    <cellStyle name="RowTitles1-Detail 2 2 6 5" xfId="10633"/>
    <cellStyle name="RowTitles1-Detail 2 2 6 5 2" xfId="10634"/>
    <cellStyle name="RowTitles1-Detail 2 2 6 5 2 2" xfId="10635"/>
    <cellStyle name="RowTitles1-Detail 2 2 6 5 2 2 2" xfId="10636"/>
    <cellStyle name="RowTitles1-Detail 2 2 6 5 2 2 2 2" xfId="10637"/>
    <cellStyle name="RowTitles1-Detail 2 2 6 5 2 2 3" xfId="10638"/>
    <cellStyle name="RowTitles1-Detail 2 2 6 5 2 3" xfId="10639"/>
    <cellStyle name="RowTitles1-Detail 2 2 6 5 2 3 2" xfId="10640"/>
    <cellStyle name="RowTitles1-Detail 2 2 6 5 2 3 2 2" xfId="10641"/>
    <cellStyle name="RowTitles1-Detail 2 2 6 5 2 4" xfId="10642"/>
    <cellStyle name="RowTitles1-Detail 2 2 6 5 2 4 2" xfId="10643"/>
    <cellStyle name="RowTitles1-Detail 2 2 6 5 2 5" xfId="10644"/>
    <cellStyle name="RowTitles1-Detail 2 2 6 5 3" xfId="10645"/>
    <cellStyle name="RowTitles1-Detail 2 2 6 5 3 2" xfId="10646"/>
    <cellStyle name="RowTitles1-Detail 2 2 6 5 3 2 2" xfId="10647"/>
    <cellStyle name="RowTitles1-Detail 2 2 6 5 3 2 2 2" xfId="10648"/>
    <cellStyle name="RowTitles1-Detail 2 2 6 5 3 2 3" xfId="10649"/>
    <cellStyle name="RowTitles1-Detail 2 2 6 5 3 3" xfId="10650"/>
    <cellStyle name="RowTitles1-Detail 2 2 6 5 3 3 2" xfId="10651"/>
    <cellStyle name="RowTitles1-Detail 2 2 6 5 3 3 2 2" xfId="10652"/>
    <cellStyle name="RowTitles1-Detail 2 2 6 5 3 4" xfId="10653"/>
    <cellStyle name="RowTitles1-Detail 2 2 6 5 3 4 2" xfId="10654"/>
    <cellStyle name="RowTitles1-Detail 2 2 6 5 3 5" xfId="10655"/>
    <cellStyle name="RowTitles1-Detail 2 2 6 5 4" xfId="10656"/>
    <cellStyle name="RowTitles1-Detail 2 2 6 5 4 2" xfId="10657"/>
    <cellStyle name="RowTitles1-Detail 2 2 6 5 4 2 2" xfId="10658"/>
    <cellStyle name="RowTitles1-Detail 2 2 6 5 4 3" xfId="10659"/>
    <cellStyle name="RowTitles1-Detail 2 2 6 5 5" xfId="10660"/>
    <cellStyle name="RowTitles1-Detail 2 2 6 5 5 2" xfId="10661"/>
    <cellStyle name="RowTitles1-Detail 2 2 6 5 5 2 2" xfId="10662"/>
    <cellStyle name="RowTitles1-Detail 2 2 6 5 6" xfId="10663"/>
    <cellStyle name="RowTitles1-Detail 2 2 6 5 6 2" xfId="10664"/>
    <cellStyle name="RowTitles1-Detail 2 2 6 5 7" xfId="10665"/>
    <cellStyle name="RowTitles1-Detail 2 2 6 6" xfId="10666"/>
    <cellStyle name="RowTitles1-Detail 2 2 6 6 2" xfId="10667"/>
    <cellStyle name="RowTitles1-Detail 2 2 6 6 2 2" xfId="10668"/>
    <cellStyle name="RowTitles1-Detail 2 2 6 6 2 2 2" xfId="10669"/>
    <cellStyle name="RowTitles1-Detail 2 2 6 6 2 2 2 2" xfId="10670"/>
    <cellStyle name="RowTitles1-Detail 2 2 6 6 2 2 3" xfId="10671"/>
    <cellStyle name="RowTitles1-Detail 2 2 6 6 2 3" xfId="10672"/>
    <cellStyle name="RowTitles1-Detail 2 2 6 6 2 3 2" xfId="10673"/>
    <cellStyle name="RowTitles1-Detail 2 2 6 6 2 3 2 2" xfId="10674"/>
    <cellStyle name="RowTitles1-Detail 2 2 6 6 2 4" xfId="10675"/>
    <cellStyle name="RowTitles1-Detail 2 2 6 6 2 4 2" xfId="10676"/>
    <cellStyle name="RowTitles1-Detail 2 2 6 6 2 5" xfId="10677"/>
    <cellStyle name="RowTitles1-Detail 2 2 6 6 3" xfId="10678"/>
    <cellStyle name="RowTitles1-Detail 2 2 6 6 3 2" xfId="10679"/>
    <cellStyle name="RowTitles1-Detail 2 2 6 6 3 2 2" xfId="10680"/>
    <cellStyle name="RowTitles1-Detail 2 2 6 6 3 2 2 2" xfId="10681"/>
    <cellStyle name="RowTitles1-Detail 2 2 6 6 3 2 3" xfId="10682"/>
    <cellStyle name="RowTitles1-Detail 2 2 6 6 3 3" xfId="10683"/>
    <cellStyle name="RowTitles1-Detail 2 2 6 6 3 3 2" xfId="10684"/>
    <cellStyle name="RowTitles1-Detail 2 2 6 6 3 3 2 2" xfId="10685"/>
    <cellStyle name="RowTitles1-Detail 2 2 6 6 3 4" xfId="10686"/>
    <cellStyle name="RowTitles1-Detail 2 2 6 6 3 4 2" xfId="10687"/>
    <cellStyle name="RowTitles1-Detail 2 2 6 6 3 5" xfId="10688"/>
    <cellStyle name="RowTitles1-Detail 2 2 6 6 4" xfId="10689"/>
    <cellStyle name="RowTitles1-Detail 2 2 6 6 4 2" xfId="10690"/>
    <cellStyle name="RowTitles1-Detail 2 2 6 6 4 2 2" xfId="10691"/>
    <cellStyle name="RowTitles1-Detail 2 2 6 6 4 3" xfId="10692"/>
    <cellStyle name="RowTitles1-Detail 2 2 6 6 5" xfId="10693"/>
    <cellStyle name="RowTitles1-Detail 2 2 6 6 5 2" xfId="10694"/>
    <cellStyle name="RowTitles1-Detail 2 2 6 6 5 2 2" xfId="10695"/>
    <cellStyle name="RowTitles1-Detail 2 2 6 6 6" xfId="10696"/>
    <cellStyle name="RowTitles1-Detail 2 2 6 6 6 2" xfId="10697"/>
    <cellStyle name="RowTitles1-Detail 2 2 6 6 7" xfId="10698"/>
    <cellStyle name="RowTitles1-Detail 2 2 6 7" xfId="10699"/>
    <cellStyle name="RowTitles1-Detail 2 2 6 7 2" xfId="10700"/>
    <cellStyle name="RowTitles1-Detail 2 2 6 7 2 2" xfId="10701"/>
    <cellStyle name="RowTitles1-Detail 2 2 6 7 2 2 2" xfId="10702"/>
    <cellStyle name="RowTitles1-Detail 2 2 6 7 2 3" xfId="10703"/>
    <cellStyle name="RowTitles1-Detail 2 2 6 7 3" xfId="10704"/>
    <cellStyle name="RowTitles1-Detail 2 2 6 7 3 2" xfId="10705"/>
    <cellStyle name="RowTitles1-Detail 2 2 6 7 3 2 2" xfId="10706"/>
    <cellStyle name="RowTitles1-Detail 2 2 6 7 4" xfId="10707"/>
    <cellStyle name="RowTitles1-Detail 2 2 6 7 4 2" xfId="10708"/>
    <cellStyle name="RowTitles1-Detail 2 2 6 7 5" xfId="10709"/>
    <cellStyle name="RowTitles1-Detail 2 2 6 8" xfId="10710"/>
    <cellStyle name="RowTitles1-Detail 2 2 6 8 2" xfId="10711"/>
    <cellStyle name="RowTitles1-Detail 2 2 6 9" xfId="10712"/>
    <cellStyle name="RowTitles1-Detail 2 2 6 9 2" xfId="10713"/>
    <cellStyle name="RowTitles1-Detail 2 2 6 9 2 2" xfId="10714"/>
    <cellStyle name="RowTitles1-Detail 2 2 6_STUD aligned by INSTIT" xfId="10715"/>
    <cellStyle name="RowTitles1-Detail 2 2 7" xfId="10716"/>
    <cellStyle name="RowTitles1-Detail 2 2 7 2" xfId="10717"/>
    <cellStyle name="RowTitles1-Detail 2 2 7 2 2" xfId="10718"/>
    <cellStyle name="RowTitles1-Detail 2 2 7 2 2 2" xfId="10719"/>
    <cellStyle name="RowTitles1-Detail 2 2 7 2 2 2 2" xfId="10720"/>
    <cellStyle name="RowTitles1-Detail 2 2 7 2 2 3" xfId="10721"/>
    <cellStyle name="RowTitles1-Detail 2 2 7 2 3" xfId="10722"/>
    <cellStyle name="RowTitles1-Detail 2 2 7 2 3 2" xfId="10723"/>
    <cellStyle name="RowTitles1-Detail 2 2 7 2 3 2 2" xfId="10724"/>
    <cellStyle name="RowTitles1-Detail 2 2 7 2 4" xfId="10725"/>
    <cellStyle name="RowTitles1-Detail 2 2 7 2 4 2" xfId="10726"/>
    <cellStyle name="RowTitles1-Detail 2 2 7 2 5" xfId="10727"/>
    <cellStyle name="RowTitles1-Detail 2 2 7 3" xfId="10728"/>
    <cellStyle name="RowTitles1-Detail 2 2 7 3 2" xfId="10729"/>
    <cellStyle name="RowTitles1-Detail 2 2 7 3 2 2" xfId="10730"/>
    <cellStyle name="RowTitles1-Detail 2 2 7 3 2 2 2" xfId="10731"/>
    <cellStyle name="RowTitles1-Detail 2 2 7 3 2 3" xfId="10732"/>
    <cellStyle name="RowTitles1-Detail 2 2 7 3 3" xfId="10733"/>
    <cellStyle name="RowTitles1-Detail 2 2 7 3 3 2" xfId="10734"/>
    <cellStyle name="RowTitles1-Detail 2 2 7 3 3 2 2" xfId="10735"/>
    <cellStyle name="RowTitles1-Detail 2 2 7 3 4" xfId="10736"/>
    <cellStyle name="RowTitles1-Detail 2 2 7 3 4 2" xfId="10737"/>
    <cellStyle name="RowTitles1-Detail 2 2 7 3 5" xfId="10738"/>
    <cellStyle name="RowTitles1-Detail 2 2 7 4" xfId="10739"/>
    <cellStyle name="RowTitles1-Detail 2 2 7 4 2" xfId="10740"/>
    <cellStyle name="RowTitles1-Detail 2 2 7 5" xfId="10741"/>
    <cellStyle name="RowTitles1-Detail 2 2 7 5 2" xfId="10742"/>
    <cellStyle name="RowTitles1-Detail 2 2 7 5 2 2" xfId="10743"/>
    <cellStyle name="RowTitles1-Detail 2 2 7 5 3" xfId="10744"/>
    <cellStyle name="RowTitles1-Detail 2 2 7 6" xfId="10745"/>
    <cellStyle name="RowTitles1-Detail 2 2 7 6 2" xfId="10746"/>
    <cellStyle name="RowTitles1-Detail 2 2 7 6 2 2" xfId="10747"/>
    <cellStyle name="RowTitles1-Detail 2 2 8" xfId="10748"/>
    <cellStyle name="RowTitles1-Detail 2 2 8 2" xfId="10749"/>
    <cellStyle name="RowTitles1-Detail 2 2 8 2 2" xfId="10750"/>
    <cellStyle name="RowTitles1-Detail 2 2 8 2 2 2" xfId="10751"/>
    <cellStyle name="RowTitles1-Detail 2 2 8 2 2 2 2" xfId="10752"/>
    <cellStyle name="RowTitles1-Detail 2 2 8 2 2 3" xfId="10753"/>
    <cellStyle name="RowTitles1-Detail 2 2 8 2 3" xfId="10754"/>
    <cellStyle name="RowTitles1-Detail 2 2 8 2 3 2" xfId="10755"/>
    <cellStyle name="RowTitles1-Detail 2 2 8 2 3 2 2" xfId="10756"/>
    <cellStyle name="RowTitles1-Detail 2 2 8 2 4" xfId="10757"/>
    <cellStyle name="RowTitles1-Detail 2 2 8 2 4 2" xfId="10758"/>
    <cellStyle name="RowTitles1-Detail 2 2 8 2 5" xfId="10759"/>
    <cellStyle name="RowTitles1-Detail 2 2 8 3" xfId="10760"/>
    <cellStyle name="RowTitles1-Detail 2 2 8 3 2" xfId="10761"/>
    <cellStyle name="RowTitles1-Detail 2 2 8 3 2 2" xfId="10762"/>
    <cellStyle name="RowTitles1-Detail 2 2 8 3 2 2 2" xfId="10763"/>
    <cellStyle name="RowTitles1-Detail 2 2 8 3 2 3" xfId="10764"/>
    <cellStyle name="RowTitles1-Detail 2 2 8 3 3" xfId="10765"/>
    <cellStyle name="RowTitles1-Detail 2 2 8 3 3 2" xfId="10766"/>
    <cellStyle name="RowTitles1-Detail 2 2 8 3 3 2 2" xfId="10767"/>
    <cellStyle name="RowTitles1-Detail 2 2 8 3 4" xfId="10768"/>
    <cellStyle name="RowTitles1-Detail 2 2 8 3 4 2" xfId="10769"/>
    <cellStyle name="RowTitles1-Detail 2 2 8 3 5" xfId="10770"/>
    <cellStyle name="RowTitles1-Detail 2 2 8 4" xfId="10771"/>
    <cellStyle name="RowTitles1-Detail 2 2 8 4 2" xfId="10772"/>
    <cellStyle name="RowTitles1-Detail 2 2 8 5" xfId="10773"/>
    <cellStyle name="RowTitles1-Detail 2 2 8 5 2" xfId="10774"/>
    <cellStyle name="RowTitles1-Detail 2 2 8 5 2 2" xfId="10775"/>
    <cellStyle name="RowTitles1-Detail 2 2 8 6" xfId="10776"/>
    <cellStyle name="RowTitles1-Detail 2 2 8 6 2" xfId="10777"/>
    <cellStyle name="RowTitles1-Detail 2 2 8 7" xfId="10778"/>
    <cellStyle name="RowTitles1-Detail 2 2 9" xfId="10779"/>
    <cellStyle name="RowTitles1-Detail 2 2 9 2" xfId="10780"/>
    <cellStyle name="RowTitles1-Detail 2 2 9 2 2" xfId="10781"/>
    <cellStyle name="RowTitles1-Detail 2 2 9 2 2 2" xfId="10782"/>
    <cellStyle name="RowTitles1-Detail 2 2 9 2 2 2 2" xfId="10783"/>
    <cellStyle name="RowTitles1-Detail 2 2 9 2 2 3" xfId="10784"/>
    <cellStyle name="RowTitles1-Detail 2 2 9 2 3" xfId="10785"/>
    <cellStyle name="RowTitles1-Detail 2 2 9 2 3 2" xfId="10786"/>
    <cellStyle name="RowTitles1-Detail 2 2 9 2 3 2 2" xfId="10787"/>
    <cellStyle name="RowTitles1-Detail 2 2 9 2 4" xfId="10788"/>
    <cellStyle name="RowTitles1-Detail 2 2 9 2 4 2" xfId="10789"/>
    <cellStyle name="RowTitles1-Detail 2 2 9 2 5" xfId="10790"/>
    <cellStyle name="RowTitles1-Detail 2 2 9 3" xfId="10791"/>
    <cellStyle name="RowTitles1-Detail 2 2 9 3 2" xfId="10792"/>
    <cellStyle name="RowTitles1-Detail 2 2 9 3 2 2" xfId="10793"/>
    <cellStyle name="RowTitles1-Detail 2 2 9 3 2 2 2" xfId="10794"/>
    <cellStyle name="RowTitles1-Detail 2 2 9 3 2 3" xfId="10795"/>
    <cellStyle name="RowTitles1-Detail 2 2 9 3 3" xfId="10796"/>
    <cellStyle name="RowTitles1-Detail 2 2 9 3 3 2" xfId="10797"/>
    <cellStyle name="RowTitles1-Detail 2 2 9 3 3 2 2" xfId="10798"/>
    <cellStyle name="RowTitles1-Detail 2 2 9 3 4" xfId="10799"/>
    <cellStyle name="RowTitles1-Detail 2 2 9 3 4 2" xfId="10800"/>
    <cellStyle name="RowTitles1-Detail 2 2 9 3 5" xfId="10801"/>
    <cellStyle name="RowTitles1-Detail 2 2 9 4" xfId="10802"/>
    <cellStyle name="RowTitles1-Detail 2 2 9 4 2" xfId="10803"/>
    <cellStyle name="RowTitles1-Detail 2 2 9 5" xfId="10804"/>
    <cellStyle name="RowTitles1-Detail 2 2 9 5 2" xfId="10805"/>
    <cellStyle name="RowTitles1-Detail 2 2 9 5 2 2" xfId="10806"/>
    <cellStyle name="RowTitles1-Detail 2 2 9 5 3" xfId="10807"/>
    <cellStyle name="RowTitles1-Detail 2 2 9 6" xfId="10808"/>
    <cellStyle name="RowTitles1-Detail 2 2 9 6 2" xfId="10809"/>
    <cellStyle name="RowTitles1-Detail 2 2 9 6 2 2" xfId="10810"/>
    <cellStyle name="RowTitles1-Detail 2 2 9 7" xfId="10811"/>
    <cellStyle name="RowTitles1-Detail 2 2 9 7 2" xfId="10812"/>
    <cellStyle name="RowTitles1-Detail 2 2 9 8" xfId="10813"/>
    <cellStyle name="RowTitles1-Detail 2 2_STUD aligned by INSTIT" xfId="10814"/>
    <cellStyle name="RowTitles1-Detail 2 3" xfId="10815"/>
    <cellStyle name="RowTitles1-Detail 2 3 10" xfId="10816"/>
    <cellStyle name="RowTitles1-Detail 2 3 10 2" xfId="10817"/>
    <cellStyle name="RowTitles1-Detail 2 3 10 2 2" xfId="10818"/>
    <cellStyle name="RowTitles1-Detail 2 3 10 2 2 2" xfId="10819"/>
    <cellStyle name="RowTitles1-Detail 2 3 10 2 2 2 2" xfId="10820"/>
    <cellStyle name="RowTitles1-Detail 2 3 10 2 2 3" xfId="10821"/>
    <cellStyle name="RowTitles1-Detail 2 3 10 2 3" xfId="10822"/>
    <cellStyle name="RowTitles1-Detail 2 3 10 2 3 2" xfId="10823"/>
    <cellStyle name="RowTitles1-Detail 2 3 10 2 3 2 2" xfId="10824"/>
    <cellStyle name="RowTitles1-Detail 2 3 10 2 4" xfId="10825"/>
    <cellStyle name="RowTitles1-Detail 2 3 10 2 4 2" xfId="10826"/>
    <cellStyle name="RowTitles1-Detail 2 3 10 2 5" xfId="10827"/>
    <cellStyle name="RowTitles1-Detail 2 3 10 3" xfId="10828"/>
    <cellStyle name="RowTitles1-Detail 2 3 10 3 2" xfId="10829"/>
    <cellStyle name="RowTitles1-Detail 2 3 10 3 2 2" xfId="10830"/>
    <cellStyle name="RowTitles1-Detail 2 3 10 3 2 2 2" xfId="10831"/>
    <cellStyle name="RowTitles1-Detail 2 3 10 3 2 3" xfId="10832"/>
    <cellStyle name="RowTitles1-Detail 2 3 10 3 3" xfId="10833"/>
    <cellStyle name="RowTitles1-Detail 2 3 10 3 3 2" xfId="10834"/>
    <cellStyle name="RowTitles1-Detail 2 3 10 3 3 2 2" xfId="10835"/>
    <cellStyle name="RowTitles1-Detail 2 3 10 3 4" xfId="10836"/>
    <cellStyle name="RowTitles1-Detail 2 3 10 3 4 2" xfId="10837"/>
    <cellStyle name="RowTitles1-Detail 2 3 10 3 5" xfId="10838"/>
    <cellStyle name="RowTitles1-Detail 2 3 10 4" xfId="10839"/>
    <cellStyle name="RowTitles1-Detail 2 3 10 4 2" xfId="10840"/>
    <cellStyle name="RowTitles1-Detail 2 3 10 4 2 2" xfId="10841"/>
    <cellStyle name="RowTitles1-Detail 2 3 10 4 3" xfId="10842"/>
    <cellStyle name="RowTitles1-Detail 2 3 10 5" xfId="10843"/>
    <cellStyle name="RowTitles1-Detail 2 3 10 5 2" xfId="10844"/>
    <cellStyle name="RowTitles1-Detail 2 3 10 5 2 2" xfId="10845"/>
    <cellStyle name="RowTitles1-Detail 2 3 10 6" xfId="10846"/>
    <cellStyle name="RowTitles1-Detail 2 3 10 6 2" xfId="10847"/>
    <cellStyle name="RowTitles1-Detail 2 3 10 7" xfId="10848"/>
    <cellStyle name="RowTitles1-Detail 2 3 11" xfId="10849"/>
    <cellStyle name="RowTitles1-Detail 2 3 11 2" xfId="10850"/>
    <cellStyle name="RowTitles1-Detail 2 3 11 2 2" xfId="10851"/>
    <cellStyle name="RowTitles1-Detail 2 3 11 2 2 2" xfId="10852"/>
    <cellStyle name="RowTitles1-Detail 2 3 11 2 2 2 2" xfId="10853"/>
    <cellStyle name="RowTitles1-Detail 2 3 11 2 2 3" xfId="10854"/>
    <cellStyle name="RowTitles1-Detail 2 3 11 2 3" xfId="10855"/>
    <cellStyle name="RowTitles1-Detail 2 3 11 2 3 2" xfId="10856"/>
    <cellStyle name="RowTitles1-Detail 2 3 11 2 3 2 2" xfId="10857"/>
    <cellStyle name="RowTitles1-Detail 2 3 11 2 4" xfId="10858"/>
    <cellStyle name="RowTitles1-Detail 2 3 11 2 4 2" xfId="10859"/>
    <cellStyle name="RowTitles1-Detail 2 3 11 2 5" xfId="10860"/>
    <cellStyle name="RowTitles1-Detail 2 3 11 3" xfId="10861"/>
    <cellStyle name="RowTitles1-Detail 2 3 11 3 2" xfId="10862"/>
    <cellStyle name="RowTitles1-Detail 2 3 11 3 2 2" xfId="10863"/>
    <cellStyle name="RowTitles1-Detail 2 3 11 3 2 2 2" xfId="10864"/>
    <cellStyle name="RowTitles1-Detail 2 3 11 3 2 3" xfId="10865"/>
    <cellStyle name="RowTitles1-Detail 2 3 11 3 3" xfId="10866"/>
    <cellStyle name="RowTitles1-Detail 2 3 11 3 3 2" xfId="10867"/>
    <cellStyle name="RowTitles1-Detail 2 3 11 3 3 2 2" xfId="10868"/>
    <cellStyle name="RowTitles1-Detail 2 3 11 3 4" xfId="10869"/>
    <cellStyle name="RowTitles1-Detail 2 3 11 3 4 2" xfId="10870"/>
    <cellStyle name="RowTitles1-Detail 2 3 11 3 5" xfId="10871"/>
    <cellStyle name="RowTitles1-Detail 2 3 11 4" xfId="10872"/>
    <cellStyle name="RowTitles1-Detail 2 3 11 4 2" xfId="10873"/>
    <cellStyle name="RowTitles1-Detail 2 3 11 4 2 2" xfId="10874"/>
    <cellStyle name="RowTitles1-Detail 2 3 11 4 3" xfId="10875"/>
    <cellStyle name="RowTitles1-Detail 2 3 11 5" xfId="10876"/>
    <cellStyle name="RowTitles1-Detail 2 3 11 5 2" xfId="10877"/>
    <cellStyle name="RowTitles1-Detail 2 3 11 5 2 2" xfId="10878"/>
    <cellStyle name="RowTitles1-Detail 2 3 11 6" xfId="10879"/>
    <cellStyle name="RowTitles1-Detail 2 3 11 6 2" xfId="10880"/>
    <cellStyle name="RowTitles1-Detail 2 3 11 7" xfId="10881"/>
    <cellStyle name="RowTitles1-Detail 2 3 12" xfId="10882"/>
    <cellStyle name="RowTitles1-Detail 2 3 12 2" xfId="10883"/>
    <cellStyle name="RowTitles1-Detail 2 3 12 2 2" xfId="10884"/>
    <cellStyle name="RowTitles1-Detail 2 3 12 2 2 2" xfId="10885"/>
    <cellStyle name="RowTitles1-Detail 2 3 12 2 3" xfId="10886"/>
    <cellStyle name="RowTitles1-Detail 2 3 12 3" xfId="10887"/>
    <cellStyle name="RowTitles1-Detail 2 3 12 3 2" xfId="10888"/>
    <cellStyle name="RowTitles1-Detail 2 3 12 3 2 2" xfId="10889"/>
    <cellStyle name="RowTitles1-Detail 2 3 12 4" xfId="10890"/>
    <cellStyle name="RowTitles1-Detail 2 3 12 4 2" xfId="10891"/>
    <cellStyle name="RowTitles1-Detail 2 3 12 5" xfId="10892"/>
    <cellStyle name="RowTitles1-Detail 2 3 13" xfId="10893"/>
    <cellStyle name="RowTitles1-Detail 2 3 13 2" xfId="10894"/>
    <cellStyle name="RowTitles1-Detail 2 3 13 2 2" xfId="10895"/>
    <cellStyle name="RowTitles1-Detail 2 3 14" xfId="10896"/>
    <cellStyle name="RowTitles1-Detail 2 3 14 2" xfId="10897"/>
    <cellStyle name="RowTitles1-Detail 2 3 15" xfId="10898"/>
    <cellStyle name="RowTitles1-Detail 2 3 15 2" xfId="10899"/>
    <cellStyle name="RowTitles1-Detail 2 3 15 2 2" xfId="10900"/>
    <cellStyle name="RowTitles1-Detail 2 3 2" xfId="10901"/>
    <cellStyle name="RowTitles1-Detail 2 3 2 10" xfId="10902"/>
    <cellStyle name="RowTitles1-Detail 2 3 2 10 2" xfId="10903"/>
    <cellStyle name="RowTitles1-Detail 2 3 2 10 2 2" xfId="10904"/>
    <cellStyle name="RowTitles1-Detail 2 3 2 10 2 2 2" xfId="10905"/>
    <cellStyle name="RowTitles1-Detail 2 3 2 10 2 2 2 2" xfId="10906"/>
    <cellStyle name="RowTitles1-Detail 2 3 2 10 2 2 3" xfId="10907"/>
    <cellStyle name="RowTitles1-Detail 2 3 2 10 2 3" xfId="10908"/>
    <cellStyle name="RowTitles1-Detail 2 3 2 10 2 3 2" xfId="10909"/>
    <cellStyle name="RowTitles1-Detail 2 3 2 10 2 3 2 2" xfId="10910"/>
    <cellStyle name="RowTitles1-Detail 2 3 2 10 2 4" xfId="10911"/>
    <cellStyle name="RowTitles1-Detail 2 3 2 10 2 4 2" xfId="10912"/>
    <cellStyle name="RowTitles1-Detail 2 3 2 10 2 5" xfId="10913"/>
    <cellStyle name="RowTitles1-Detail 2 3 2 10 3" xfId="10914"/>
    <cellStyle name="RowTitles1-Detail 2 3 2 10 3 2" xfId="10915"/>
    <cellStyle name="RowTitles1-Detail 2 3 2 10 3 2 2" xfId="10916"/>
    <cellStyle name="RowTitles1-Detail 2 3 2 10 3 2 2 2" xfId="10917"/>
    <cellStyle name="RowTitles1-Detail 2 3 2 10 3 2 3" xfId="10918"/>
    <cellStyle name="RowTitles1-Detail 2 3 2 10 3 3" xfId="10919"/>
    <cellStyle name="RowTitles1-Detail 2 3 2 10 3 3 2" xfId="10920"/>
    <cellStyle name="RowTitles1-Detail 2 3 2 10 3 3 2 2" xfId="10921"/>
    <cellStyle name="RowTitles1-Detail 2 3 2 10 3 4" xfId="10922"/>
    <cellStyle name="RowTitles1-Detail 2 3 2 10 3 4 2" xfId="10923"/>
    <cellStyle name="RowTitles1-Detail 2 3 2 10 3 5" xfId="10924"/>
    <cellStyle name="RowTitles1-Detail 2 3 2 10 4" xfId="10925"/>
    <cellStyle name="RowTitles1-Detail 2 3 2 10 4 2" xfId="10926"/>
    <cellStyle name="RowTitles1-Detail 2 3 2 10 4 2 2" xfId="10927"/>
    <cellStyle name="RowTitles1-Detail 2 3 2 10 4 3" xfId="10928"/>
    <cellStyle name="RowTitles1-Detail 2 3 2 10 5" xfId="10929"/>
    <cellStyle name="RowTitles1-Detail 2 3 2 10 5 2" xfId="10930"/>
    <cellStyle name="RowTitles1-Detail 2 3 2 10 5 2 2" xfId="10931"/>
    <cellStyle name="RowTitles1-Detail 2 3 2 10 6" xfId="10932"/>
    <cellStyle name="RowTitles1-Detail 2 3 2 10 6 2" xfId="10933"/>
    <cellStyle name="RowTitles1-Detail 2 3 2 10 7" xfId="10934"/>
    <cellStyle name="RowTitles1-Detail 2 3 2 11" xfId="10935"/>
    <cellStyle name="RowTitles1-Detail 2 3 2 11 2" xfId="10936"/>
    <cellStyle name="RowTitles1-Detail 2 3 2 11 2 2" xfId="10937"/>
    <cellStyle name="RowTitles1-Detail 2 3 2 11 2 2 2" xfId="10938"/>
    <cellStyle name="RowTitles1-Detail 2 3 2 11 2 3" xfId="10939"/>
    <cellStyle name="RowTitles1-Detail 2 3 2 11 3" xfId="10940"/>
    <cellStyle name="RowTitles1-Detail 2 3 2 11 3 2" xfId="10941"/>
    <cellStyle name="RowTitles1-Detail 2 3 2 11 3 2 2" xfId="10942"/>
    <cellStyle name="RowTitles1-Detail 2 3 2 11 4" xfId="10943"/>
    <cellStyle name="RowTitles1-Detail 2 3 2 11 4 2" xfId="10944"/>
    <cellStyle name="RowTitles1-Detail 2 3 2 11 5" xfId="10945"/>
    <cellStyle name="RowTitles1-Detail 2 3 2 12" xfId="10946"/>
    <cellStyle name="RowTitles1-Detail 2 3 2 12 2" xfId="10947"/>
    <cellStyle name="RowTitles1-Detail 2 3 2 13" xfId="10948"/>
    <cellStyle name="RowTitles1-Detail 2 3 2 13 2" xfId="10949"/>
    <cellStyle name="RowTitles1-Detail 2 3 2 13 2 2" xfId="10950"/>
    <cellStyle name="RowTitles1-Detail 2 3 2 2" xfId="10951"/>
    <cellStyle name="RowTitles1-Detail 2 3 2 2 10" xfId="10952"/>
    <cellStyle name="RowTitles1-Detail 2 3 2 2 10 2" xfId="10953"/>
    <cellStyle name="RowTitles1-Detail 2 3 2 2 10 2 2" xfId="10954"/>
    <cellStyle name="RowTitles1-Detail 2 3 2 2 10 2 2 2" xfId="10955"/>
    <cellStyle name="RowTitles1-Detail 2 3 2 2 10 2 3" xfId="10956"/>
    <cellStyle name="RowTitles1-Detail 2 3 2 2 10 3" xfId="10957"/>
    <cellStyle name="RowTitles1-Detail 2 3 2 2 10 3 2" xfId="10958"/>
    <cellStyle name="RowTitles1-Detail 2 3 2 2 10 3 2 2" xfId="10959"/>
    <cellStyle name="RowTitles1-Detail 2 3 2 2 10 4" xfId="10960"/>
    <cellStyle name="RowTitles1-Detail 2 3 2 2 10 4 2" xfId="10961"/>
    <cellStyle name="RowTitles1-Detail 2 3 2 2 10 5" xfId="10962"/>
    <cellStyle name="RowTitles1-Detail 2 3 2 2 11" xfId="10963"/>
    <cellStyle name="RowTitles1-Detail 2 3 2 2 11 2" xfId="10964"/>
    <cellStyle name="RowTitles1-Detail 2 3 2 2 12" xfId="10965"/>
    <cellStyle name="RowTitles1-Detail 2 3 2 2 12 2" xfId="10966"/>
    <cellStyle name="RowTitles1-Detail 2 3 2 2 12 2 2" xfId="10967"/>
    <cellStyle name="RowTitles1-Detail 2 3 2 2 2" xfId="10968"/>
    <cellStyle name="RowTitles1-Detail 2 3 2 2 2 2" xfId="10969"/>
    <cellStyle name="RowTitles1-Detail 2 3 2 2 2 2 2" xfId="10970"/>
    <cellStyle name="RowTitles1-Detail 2 3 2 2 2 2 2 2" xfId="10971"/>
    <cellStyle name="RowTitles1-Detail 2 3 2 2 2 2 2 2 2" xfId="10972"/>
    <cellStyle name="RowTitles1-Detail 2 3 2 2 2 2 2 2 2 2" xfId="10973"/>
    <cellStyle name="RowTitles1-Detail 2 3 2 2 2 2 2 2 3" xfId="10974"/>
    <cellStyle name="RowTitles1-Detail 2 3 2 2 2 2 2 3" xfId="10975"/>
    <cellStyle name="RowTitles1-Detail 2 3 2 2 2 2 2 3 2" xfId="10976"/>
    <cellStyle name="RowTitles1-Detail 2 3 2 2 2 2 2 3 2 2" xfId="10977"/>
    <cellStyle name="RowTitles1-Detail 2 3 2 2 2 2 2 4" xfId="10978"/>
    <cellStyle name="RowTitles1-Detail 2 3 2 2 2 2 2 4 2" xfId="10979"/>
    <cellStyle name="RowTitles1-Detail 2 3 2 2 2 2 2 5" xfId="10980"/>
    <cellStyle name="RowTitles1-Detail 2 3 2 2 2 2 3" xfId="10981"/>
    <cellStyle name="RowTitles1-Detail 2 3 2 2 2 2 3 2" xfId="10982"/>
    <cellStyle name="RowTitles1-Detail 2 3 2 2 2 2 3 2 2" xfId="10983"/>
    <cellStyle name="RowTitles1-Detail 2 3 2 2 2 2 3 2 2 2" xfId="10984"/>
    <cellStyle name="RowTitles1-Detail 2 3 2 2 2 2 3 2 3" xfId="10985"/>
    <cellStyle name="RowTitles1-Detail 2 3 2 2 2 2 3 3" xfId="10986"/>
    <cellStyle name="RowTitles1-Detail 2 3 2 2 2 2 3 3 2" xfId="10987"/>
    <cellStyle name="RowTitles1-Detail 2 3 2 2 2 2 3 3 2 2" xfId="10988"/>
    <cellStyle name="RowTitles1-Detail 2 3 2 2 2 2 3 4" xfId="10989"/>
    <cellStyle name="RowTitles1-Detail 2 3 2 2 2 2 3 4 2" xfId="10990"/>
    <cellStyle name="RowTitles1-Detail 2 3 2 2 2 2 3 5" xfId="10991"/>
    <cellStyle name="RowTitles1-Detail 2 3 2 2 2 2 4" xfId="10992"/>
    <cellStyle name="RowTitles1-Detail 2 3 2 2 2 2 4 2" xfId="10993"/>
    <cellStyle name="RowTitles1-Detail 2 3 2 2 2 2 5" xfId="10994"/>
    <cellStyle name="RowTitles1-Detail 2 3 2 2 2 2 5 2" xfId="10995"/>
    <cellStyle name="RowTitles1-Detail 2 3 2 2 2 2 5 2 2" xfId="10996"/>
    <cellStyle name="RowTitles1-Detail 2 3 2 2 2 3" xfId="10997"/>
    <cellStyle name="RowTitles1-Detail 2 3 2 2 2 3 2" xfId="10998"/>
    <cellStyle name="RowTitles1-Detail 2 3 2 2 2 3 2 2" xfId="10999"/>
    <cellStyle name="RowTitles1-Detail 2 3 2 2 2 3 2 2 2" xfId="11000"/>
    <cellStyle name="RowTitles1-Detail 2 3 2 2 2 3 2 2 2 2" xfId="11001"/>
    <cellStyle name="RowTitles1-Detail 2 3 2 2 2 3 2 2 3" xfId="11002"/>
    <cellStyle name="RowTitles1-Detail 2 3 2 2 2 3 2 3" xfId="11003"/>
    <cellStyle name="RowTitles1-Detail 2 3 2 2 2 3 2 3 2" xfId="11004"/>
    <cellStyle name="RowTitles1-Detail 2 3 2 2 2 3 2 3 2 2" xfId="11005"/>
    <cellStyle name="RowTitles1-Detail 2 3 2 2 2 3 2 4" xfId="11006"/>
    <cellStyle name="RowTitles1-Detail 2 3 2 2 2 3 2 4 2" xfId="11007"/>
    <cellStyle name="RowTitles1-Detail 2 3 2 2 2 3 2 5" xfId="11008"/>
    <cellStyle name="RowTitles1-Detail 2 3 2 2 2 3 3" xfId="11009"/>
    <cellStyle name="RowTitles1-Detail 2 3 2 2 2 3 3 2" xfId="11010"/>
    <cellStyle name="RowTitles1-Detail 2 3 2 2 2 3 3 2 2" xfId="11011"/>
    <cellStyle name="RowTitles1-Detail 2 3 2 2 2 3 3 2 2 2" xfId="11012"/>
    <cellStyle name="RowTitles1-Detail 2 3 2 2 2 3 3 2 3" xfId="11013"/>
    <cellStyle name="RowTitles1-Detail 2 3 2 2 2 3 3 3" xfId="11014"/>
    <cellStyle name="RowTitles1-Detail 2 3 2 2 2 3 3 3 2" xfId="11015"/>
    <cellStyle name="RowTitles1-Detail 2 3 2 2 2 3 3 3 2 2" xfId="11016"/>
    <cellStyle name="RowTitles1-Detail 2 3 2 2 2 3 3 4" xfId="11017"/>
    <cellStyle name="RowTitles1-Detail 2 3 2 2 2 3 3 4 2" xfId="11018"/>
    <cellStyle name="RowTitles1-Detail 2 3 2 2 2 3 3 5" xfId="11019"/>
    <cellStyle name="RowTitles1-Detail 2 3 2 2 2 3 4" xfId="11020"/>
    <cellStyle name="RowTitles1-Detail 2 3 2 2 2 3 4 2" xfId="11021"/>
    <cellStyle name="RowTitles1-Detail 2 3 2 2 2 3 5" xfId="11022"/>
    <cellStyle name="RowTitles1-Detail 2 3 2 2 2 3 5 2" xfId="11023"/>
    <cellStyle name="RowTitles1-Detail 2 3 2 2 2 3 5 2 2" xfId="11024"/>
    <cellStyle name="RowTitles1-Detail 2 3 2 2 2 3 5 3" xfId="11025"/>
    <cellStyle name="RowTitles1-Detail 2 3 2 2 2 3 6" xfId="11026"/>
    <cellStyle name="RowTitles1-Detail 2 3 2 2 2 3 6 2" xfId="11027"/>
    <cellStyle name="RowTitles1-Detail 2 3 2 2 2 3 6 2 2" xfId="11028"/>
    <cellStyle name="RowTitles1-Detail 2 3 2 2 2 3 7" xfId="11029"/>
    <cellStyle name="RowTitles1-Detail 2 3 2 2 2 3 7 2" xfId="11030"/>
    <cellStyle name="RowTitles1-Detail 2 3 2 2 2 3 8" xfId="11031"/>
    <cellStyle name="RowTitles1-Detail 2 3 2 2 2 4" xfId="11032"/>
    <cellStyle name="RowTitles1-Detail 2 3 2 2 2 4 2" xfId="11033"/>
    <cellStyle name="RowTitles1-Detail 2 3 2 2 2 4 2 2" xfId="11034"/>
    <cellStyle name="RowTitles1-Detail 2 3 2 2 2 4 2 2 2" xfId="11035"/>
    <cellStyle name="RowTitles1-Detail 2 3 2 2 2 4 2 2 2 2" xfId="11036"/>
    <cellStyle name="RowTitles1-Detail 2 3 2 2 2 4 2 2 3" xfId="11037"/>
    <cellStyle name="RowTitles1-Detail 2 3 2 2 2 4 2 3" xfId="11038"/>
    <cellStyle name="RowTitles1-Detail 2 3 2 2 2 4 2 3 2" xfId="11039"/>
    <cellStyle name="RowTitles1-Detail 2 3 2 2 2 4 2 3 2 2" xfId="11040"/>
    <cellStyle name="RowTitles1-Detail 2 3 2 2 2 4 2 4" xfId="11041"/>
    <cellStyle name="RowTitles1-Detail 2 3 2 2 2 4 2 4 2" xfId="11042"/>
    <cellStyle name="RowTitles1-Detail 2 3 2 2 2 4 2 5" xfId="11043"/>
    <cellStyle name="RowTitles1-Detail 2 3 2 2 2 4 3" xfId="11044"/>
    <cellStyle name="RowTitles1-Detail 2 3 2 2 2 4 3 2" xfId="11045"/>
    <cellStyle name="RowTitles1-Detail 2 3 2 2 2 4 3 2 2" xfId="11046"/>
    <cellStyle name="RowTitles1-Detail 2 3 2 2 2 4 3 2 2 2" xfId="11047"/>
    <cellStyle name="RowTitles1-Detail 2 3 2 2 2 4 3 2 3" xfId="11048"/>
    <cellStyle name="RowTitles1-Detail 2 3 2 2 2 4 3 3" xfId="11049"/>
    <cellStyle name="RowTitles1-Detail 2 3 2 2 2 4 3 3 2" xfId="11050"/>
    <cellStyle name="RowTitles1-Detail 2 3 2 2 2 4 3 3 2 2" xfId="11051"/>
    <cellStyle name="RowTitles1-Detail 2 3 2 2 2 4 3 4" xfId="11052"/>
    <cellStyle name="RowTitles1-Detail 2 3 2 2 2 4 3 4 2" xfId="11053"/>
    <cellStyle name="RowTitles1-Detail 2 3 2 2 2 4 3 5" xfId="11054"/>
    <cellStyle name="RowTitles1-Detail 2 3 2 2 2 4 4" xfId="11055"/>
    <cellStyle name="RowTitles1-Detail 2 3 2 2 2 4 4 2" xfId="11056"/>
    <cellStyle name="RowTitles1-Detail 2 3 2 2 2 4 4 2 2" xfId="11057"/>
    <cellStyle name="RowTitles1-Detail 2 3 2 2 2 4 4 3" xfId="11058"/>
    <cellStyle name="RowTitles1-Detail 2 3 2 2 2 4 5" xfId="11059"/>
    <cellStyle name="RowTitles1-Detail 2 3 2 2 2 4 5 2" xfId="11060"/>
    <cellStyle name="RowTitles1-Detail 2 3 2 2 2 4 5 2 2" xfId="11061"/>
    <cellStyle name="RowTitles1-Detail 2 3 2 2 2 4 6" xfId="11062"/>
    <cellStyle name="RowTitles1-Detail 2 3 2 2 2 4 6 2" xfId="11063"/>
    <cellStyle name="RowTitles1-Detail 2 3 2 2 2 4 7" xfId="11064"/>
    <cellStyle name="RowTitles1-Detail 2 3 2 2 2 5" xfId="11065"/>
    <cellStyle name="RowTitles1-Detail 2 3 2 2 2 5 2" xfId="11066"/>
    <cellStyle name="RowTitles1-Detail 2 3 2 2 2 5 2 2" xfId="11067"/>
    <cellStyle name="RowTitles1-Detail 2 3 2 2 2 5 2 2 2" xfId="11068"/>
    <cellStyle name="RowTitles1-Detail 2 3 2 2 2 5 2 2 2 2" xfId="11069"/>
    <cellStyle name="RowTitles1-Detail 2 3 2 2 2 5 2 2 3" xfId="11070"/>
    <cellStyle name="RowTitles1-Detail 2 3 2 2 2 5 2 3" xfId="11071"/>
    <cellStyle name="RowTitles1-Detail 2 3 2 2 2 5 2 3 2" xfId="11072"/>
    <cellStyle name="RowTitles1-Detail 2 3 2 2 2 5 2 3 2 2" xfId="11073"/>
    <cellStyle name="RowTitles1-Detail 2 3 2 2 2 5 2 4" xfId="11074"/>
    <cellStyle name="RowTitles1-Detail 2 3 2 2 2 5 2 4 2" xfId="11075"/>
    <cellStyle name="RowTitles1-Detail 2 3 2 2 2 5 2 5" xfId="11076"/>
    <cellStyle name="RowTitles1-Detail 2 3 2 2 2 5 3" xfId="11077"/>
    <cellStyle name="RowTitles1-Detail 2 3 2 2 2 5 3 2" xfId="11078"/>
    <cellStyle name="RowTitles1-Detail 2 3 2 2 2 5 3 2 2" xfId="11079"/>
    <cellStyle name="RowTitles1-Detail 2 3 2 2 2 5 3 2 2 2" xfId="11080"/>
    <cellStyle name="RowTitles1-Detail 2 3 2 2 2 5 3 2 3" xfId="11081"/>
    <cellStyle name="RowTitles1-Detail 2 3 2 2 2 5 3 3" xfId="11082"/>
    <cellStyle name="RowTitles1-Detail 2 3 2 2 2 5 3 3 2" xfId="11083"/>
    <cellStyle name="RowTitles1-Detail 2 3 2 2 2 5 3 3 2 2" xfId="11084"/>
    <cellStyle name="RowTitles1-Detail 2 3 2 2 2 5 3 4" xfId="11085"/>
    <cellStyle name="RowTitles1-Detail 2 3 2 2 2 5 3 4 2" xfId="11086"/>
    <cellStyle name="RowTitles1-Detail 2 3 2 2 2 5 3 5" xfId="11087"/>
    <cellStyle name="RowTitles1-Detail 2 3 2 2 2 5 4" xfId="11088"/>
    <cellStyle name="RowTitles1-Detail 2 3 2 2 2 5 4 2" xfId="11089"/>
    <cellStyle name="RowTitles1-Detail 2 3 2 2 2 5 4 2 2" xfId="11090"/>
    <cellStyle name="RowTitles1-Detail 2 3 2 2 2 5 4 3" xfId="11091"/>
    <cellStyle name="RowTitles1-Detail 2 3 2 2 2 5 5" xfId="11092"/>
    <cellStyle name="RowTitles1-Detail 2 3 2 2 2 5 5 2" xfId="11093"/>
    <cellStyle name="RowTitles1-Detail 2 3 2 2 2 5 5 2 2" xfId="11094"/>
    <cellStyle name="RowTitles1-Detail 2 3 2 2 2 5 6" xfId="11095"/>
    <cellStyle name="RowTitles1-Detail 2 3 2 2 2 5 6 2" xfId="11096"/>
    <cellStyle name="RowTitles1-Detail 2 3 2 2 2 5 7" xfId="11097"/>
    <cellStyle name="RowTitles1-Detail 2 3 2 2 2 6" xfId="11098"/>
    <cellStyle name="RowTitles1-Detail 2 3 2 2 2 6 2" xfId="11099"/>
    <cellStyle name="RowTitles1-Detail 2 3 2 2 2 6 2 2" xfId="11100"/>
    <cellStyle name="RowTitles1-Detail 2 3 2 2 2 6 2 2 2" xfId="11101"/>
    <cellStyle name="RowTitles1-Detail 2 3 2 2 2 6 2 2 2 2" xfId="11102"/>
    <cellStyle name="RowTitles1-Detail 2 3 2 2 2 6 2 2 3" xfId="11103"/>
    <cellStyle name="RowTitles1-Detail 2 3 2 2 2 6 2 3" xfId="11104"/>
    <cellStyle name="RowTitles1-Detail 2 3 2 2 2 6 2 3 2" xfId="11105"/>
    <cellStyle name="RowTitles1-Detail 2 3 2 2 2 6 2 3 2 2" xfId="11106"/>
    <cellStyle name="RowTitles1-Detail 2 3 2 2 2 6 2 4" xfId="11107"/>
    <cellStyle name="RowTitles1-Detail 2 3 2 2 2 6 2 4 2" xfId="11108"/>
    <cellStyle name="RowTitles1-Detail 2 3 2 2 2 6 2 5" xfId="11109"/>
    <cellStyle name="RowTitles1-Detail 2 3 2 2 2 6 3" xfId="11110"/>
    <cellStyle name="RowTitles1-Detail 2 3 2 2 2 6 3 2" xfId="11111"/>
    <cellStyle name="RowTitles1-Detail 2 3 2 2 2 6 3 2 2" xfId="11112"/>
    <cellStyle name="RowTitles1-Detail 2 3 2 2 2 6 3 2 2 2" xfId="11113"/>
    <cellStyle name="RowTitles1-Detail 2 3 2 2 2 6 3 2 3" xfId="11114"/>
    <cellStyle name="RowTitles1-Detail 2 3 2 2 2 6 3 3" xfId="11115"/>
    <cellStyle name="RowTitles1-Detail 2 3 2 2 2 6 3 3 2" xfId="11116"/>
    <cellStyle name="RowTitles1-Detail 2 3 2 2 2 6 3 3 2 2" xfId="11117"/>
    <cellStyle name="RowTitles1-Detail 2 3 2 2 2 6 3 4" xfId="11118"/>
    <cellStyle name="RowTitles1-Detail 2 3 2 2 2 6 3 4 2" xfId="11119"/>
    <cellStyle name="RowTitles1-Detail 2 3 2 2 2 6 3 5" xfId="11120"/>
    <cellStyle name="RowTitles1-Detail 2 3 2 2 2 6 4" xfId="11121"/>
    <cellStyle name="RowTitles1-Detail 2 3 2 2 2 6 4 2" xfId="11122"/>
    <cellStyle name="RowTitles1-Detail 2 3 2 2 2 6 4 2 2" xfId="11123"/>
    <cellStyle name="RowTitles1-Detail 2 3 2 2 2 6 4 3" xfId="11124"/>
    <cellStyle name="RowTitles1-Detail 2 3 2 2 2 6 5" xfId="11125"/>
    <cellStyle name="RowTitles1-Detail 2 3 2 2 2 6 5 2" xfId="11126"/>
    <cellStyle name="RowTitles1-Detail 2 3 2 2 2 6 5 2 2" xfId="11127"/>
    <cellStyle name="RowTitles1-Detail 2 3 2 2 2 6 6" xfId="11128"/>
    <cellStyle name="RowTitles1-Detail 2 3 2 2 2 6 6 2" xfId="11129"/>
    <cellStyle name="RowTitles1-Detail 2 3 2 2 2 6 7" xfId="11130"/>
    <cellStyle name="RowTitles1-Detail 2 3 2 2 2 7" xfId="11131"/>
    <cellStyle name="RowTitles1-Detail 2 3 2 2 2 7 2" xfId="11132"/>
    <cellStyle name="RowTitles1-Detail 2 3 2 2 2 7 2 2" xfId="11133"/>
    <cellStyle name="RowTitles1-Detail 2 3 2 2 2 7 2 2 2" xfId="11134"/>
    <cellStyle name="RowTitles1-Detail 2 3 2 2 2 7 2 3" xfId="11135"/>
    <cellStyle name="RowTitles1-Detail 2 3 2 2 2 7 3" xfId="11136"/>
    <cellStyle name="RowTitles1-Detail 2 3 2 2 2 7 3 2" xfId="11137"/>
    <cellStyle name="RowTitles1-Detail 2 3 2 2 2 7 3 2 2" xfId="11138"/>
    <cellStyle name="RowTitles1-Detail 2 3 2 2 2 7 4" xfId="11139"/>
    <cellStyle name="RowTitles1-Detail 2 3 2 2 2 7 4 2" xfId="11140"/>
    <cellStyle name="RowTitles1-Detail 2 3 2 2 2 7 5" xfId="11141"/>
    <cellStyle name="RowTitles1-Detail 2 3 2 2 2 8" xfId="11142"/>
    <cellStyle name="RowTitles1-Detail 2 3 2 2 2 8 2" xfId="11143"/>
    <cellStyle name="RowTitles1-Detail 2 3 2 2 2 9" xfId="11144"/>
    <cellStyle name="RowTitles1-Detail 2 3 2 2 2 9 2" xfId="11145"/>
    <cellStyle name="RowTitles1-Detail 2 3 2 2 2 9 2 2" xfId="11146"/>
    <cellStyle name="RowTitles1-Detail 2 3 2 2 2_STUD aligned by INSTIT" xfId="11147"/>
    <cellStyle name="RowTitles1-Detail 2 3 2 2 3" xfId="11148"/>
    <cellStyle name="RowTitles1-Detail 2 3 2 2 3 2" xfId="11149"/>
    <cellStyle name="RowTitles1-Detail 2 3 2 2 3 2 2" xfId="11150"/>
    <cellStyle name="RowTitles1-Detail 2 3 2 2 3 2 2 2" xfId="11151"/>
    <cellStyle name="RowTitles1-Detail 2 3 2 2 3 2 2 2 2" xfId="11152"/>
    <cellStyle name="RowTitles1-Detail 2 3 2 2 3 2 2 2 2 2" xfId="11153"/>
    <cellStyle name="RowTitles1-Detail 2 3 2 2 3 2 2 2 3" xfId="11154"/>
    <cellStyle name="RowTitles1-Detail 2 3 2 2 3 2 2 3" xfId="11155"/>
    <cellStyle name="RowTitles1-Detail 2 3 2 2 3 2 2 3 2" xfId="11156"/>
    <cellStyle name="RowTitles1-Detail 2 3 2 2 3 2 2 3 2 2" xfId="11157"/>
    <cellStyle name="RowTitles1-Detail 2 3 2 2 3 2 2 4" xfId="11158"/>
    <cellStyle name="RowTitles1-Detail 2 3 2 2 3 2 2 4 2" xfId="11159"/>
    <cellStyle name="RowTitles1-Detail 2 3 2 2 3 2 2 5" xfId="11160"/>
    <cellStyle name="RowTitles1-Detail 2 3 2 2 3 2 3" xfId="11161"/>
    <cellStyle name="RowTitles1-Detail 2 3 2 2 3 2 3 2" xfId="11162"/>
    <cellStyle name="RowTitles1-Detail 2 3 2 2 3 2 3 2 2" xfId="11163"/>
    <cellStyle name="RowTitles1-Detail 2 3 2 2 3 2 3 2 2 2" xfId="11164"/>
    <cellStyle name="RowTitles1-Detail 2 3 2 2 3 2 3 2 3" xfId="11165"/>
    <cellStyle name="RowTitles1-Detail 2 3 2 2 3 2 3 3" xfId="11166"/>
    <cellStyle name="RowTitles1-Detail 2 3 2 2 3 2 3 3 2" xfId="11167"/>
    <cellStyle name="RowTitles1-Detail 2 3 2 2 3 2 3 3 2 2" xfId="11168"/>
    <cellStyle name="RowTitles1-Detail 2 3 2 2 3 2 3 4" xfId="11169"/>
    <cellStyle name="RowTitles1-Detail 2 3 2 2 3 2 3 4 2" xfId="11170"/>
    <cellStyle name="RowTitles1-Detail 2 3 2 2 3 2 3 5" xfId="11171"/>
    <cellStyle name="RowTitles1-Detail 2 3 2 2 3 2 4" xfId="11172"/>
    <cellStyle name="RowTitles1-Detail 2 3 2 2 3 2 4 2" xfId="11173"/>
    <cellStyle name="RowTitles1-Detail 2 3 2 2 3 2 5" xfId="11174"/>
    <cellStyle name="RowTitles1-Detail 2 3 2 2 3 2 5 2" xfId="11175"/>
    <cellStyle name="RowTitles1-Detail 2 3 2 2 3 2 5 2 2" xfId="11176"/>
    <cellStyle name="RowTitles1-Detail 2 3 2 2 3 2 5 3" xfId="11177"/>
    <cellStyle name="RowTitles1-Detail 2 3 2 2 3 2 6" xfId="11178"/>
    <cellStyle name="RowTitles1-Detail 2 3 2 2 3 2 6 2" xfId="11179"/>
    <cellStyle name="RowTitles1-Detail 2 3 2 2 3 2 6 2 2" xfId="11180"/>
    <cellStyle name="RowTitles1-Detail 2 3 2 2 3 2 7" xfId="11181"/>
    <cellStyle name="RowTitles1-Detail 2 3 2 2 3 2 7 2" xfId="11182"/>
    <cellStyle name="RowTitles1-Detail 2 3 2 2 3 2 8" xfId="11183"/>
    <cellStyle name="RowTitles1-Detail 2 3 2 2 3 3" xfId="11184"/>
    <cellStyle name="RowTitles1-Detail 2 3 2 2 3 3 2" xfId="11185"/>
    <cellStyle name="RowTitles1-Detail 2 3 2 2 3 3 2 2" xfId="11186"/>
    <cellStyle name="RowTitles1-Detail 2 3 2 2 3 3 2 2 2" xfId="11187"/>
    <cellStyle name="RowTitles1-Detail 2 3 2 2 3 3 2 2 2 2" xfId="11188"/>
    <cellStyle name="RowTitles1-Detail 2 3 2 2 3 3 2 2 3" xfId="11189"/>
    <cellStyle name="RowTitles1-Detail 2 3 2 2 3 3 2 3" xfId="11190"/>
    <cellStyle name="RowTitles1-Detail 2 3 2 2 3 3 2 3 2" xfId="11191"/>
    <cellStyle name="RowTitles1-Detail 2 3 2 2 3 3 2 3 2 2" xfId="11192"/>
    <cellStyle name="RowTitles1-Detail 2 3 2 2 3 3 2 4" xfId="11193"/>
    <cellStyle name="RowTitles1-Detail 2 3 2 2 3 3 2 4 2" xfId="11194"/>
    <cellStyle name="RowTitles1-Detail 2 3 2 2 3 3 2 5" xfId="11195"/>
    <cellStyle name="RowTitles1-Detail 2 3 2 2 3 3 3" xfId="11196"/>
    <cellStyle name="RowTitles1-Detail 2 3 2 2 3 3 3 2" xfId="11197"/>
    <cellStyle name="RowTitles1-Detail 2 3 2 2 3 3 3 2 2" xfId="11198"/>
    <cellStyle name="RowTitles1-Detail 2 3 2 2 3 3 3 2 2 2" xfId="11199"/>
    <cellStyle name="RowTitles1-Detail 2 3 2 2 3 3 3 2 3" xfId="11200"/>
    <cellStyle name="RowTitles1-Detail 2 3 2 2 3 3 3 3" xfId="11201"/>
    <cellStyle name="RowTitles1-Detail 2 3 2 2 3 3 3 3 2" xfId="11202"/>
    <cellStyle name="RowTitles1-Detail 2 3 2 2 3 3 3 3 2 2" xfId="11203"/>
    <cellStyle name="RowTitles1-Detail 2 3 2 2 3 3 3 4" xfId="11204"/>
    <cellStyle name="RowTitles1-Detail 2 3 2 2 3 3 3 4 2" xfId="11205"/>
    <cellStyle name="RowTitles1-Detail 2 3 2 2 3 3 3 5" xfId="11206"/>
    <cellStyle name="RowTitles1-Detail 2 3 2 2 3 3 4" xfId="11207"/>
    <cellStyle name="RowTitles1-Detail 2 3 2 2 3 3 4 2" xfId="11208"/>
    <cellStyle name="RowTitles1-Detail 2 3 2 2 3 3 5" xfId="11209"/>
    <cellStyle name="RowTitles1-Detail 2 3 2 2 3 3 5 2" xfId="11210"/>
    <cellStyle name="RowTitles1-Detail 2 3 2 2 3 3 5 2 2" xfId="11211"/>
    <cellStyle name="RowTitles1-Detail 2 3 2 2 3 4" xfId="11212"/>
    <cellStyle name="RowTitles1-Detail 2 3 2 2 3 4 2" xfId="11213"/>
    <cellStyle name="RowTitles1-Detail 2 3 2 2 3 4 2 2" xfId="11214"/>
    <cellStyle name="RowTitles1-Detail 2 3 2 2 3 4 2 2 2" xfId="11215"/>
    <cellStyle name="RowTitles1-Detail 2 3 2 2 3 4 2 2 2 2" xfId="11216"/>
    <cellStyle name="RowTitles1-Detail 2 3 2 2 3 4 2 2 3" xfId="11217"/>
    <cellStyle name="RowTitles1-Detail 2 3 2 2 3 4 2 3" xfId="11218"/>
    <cellStyle name="RowTitles1-Detail 2 3 2 2 3 4 2 3 2" xfId="11219"/>
    <cellStyle name="RowTitles1-Detail 2 3 2 2 3 4 2 3 2 2" xfId="11220"/>
    <cellStyle name="RowTitles1-Detail 2 3 2 2 3 4 2 4" xfId="11221"/>
    <cellStyle name="RowTitles1-Detail 2 3 2 2 3 4 2 4 2" xfId="11222"/>
    <cellStyle name="RowTitles1-Detail 2 3 2 2 3 4 2 5" xfId="11223"/>
    <cellStyle name="RowTitles1-Detail 2 3 2 2 3 4 3" xfId="11224"/>
    <cellStyle name="RowTitles1-Detail 2 3 2 2 3 4 3 2" xfId="11225"/>
    <cellStyle name="RowTitles1-Detail 2 3 2 2 3 4 3 2 2" xfId="11226"/>
    <cellStyle name="RowTitles1-Detail 2 3 2 2 3 4 3 2 2 2" xfId="11227"/>
    <cellStyle name="RowTitles1-Detail 2 3 2 2 3 4 3 2 3" xfId="11228"/>
    <cellStyle name="RowTitles1-Detail 2 3 2 2 3 4 3 3" xfId="11229"/>
    <cellStyle name="RowTitles1-Detail 2 3 2 2 3 4 3 3 2" xfId="11230"/>
    <cellStyle name="RowTitles1-Detail 2 3 2 2 3 4 3 3 2 2" xfId="11231"/>
    <cellStyle name="RowTitles1-Detail 2 3 2 2 3 4 3 4" xfId="11232"/>
    <cellStyle name="RowTitles1-Detail 2 3 2 2 3 4 3 4 2" xfId="11233"/>
    <cellStyle name="RowTitles1-Detail 2 3 2 2 3 4 3 5" xfId="11234"/>
    <cellStyle name="RowTitles1-Detail 2 3 2 2 3 4 4" xfId="11235"/>
    <cellStyle name="RowTitles1-Detail 2 3 2 2 3 4 4 2" xfId="11236"/>
    <cellStyle name="RowTitles1-Detail 2 3 2 2 3 4 4 2 2" xfId="11237"/>
    <cellStyle name="RowTitles1-Detail 2 3 2 2 3 4 4 3" xfId="11238"/>
    <cellStyle name="RowTitles1-Detail 2 3 2 2 3 4 5" xfId="11239"/>
    <cellStyle name="RowTitles1-Detail 2 3 2 2 3 4 5 2" xfId="11240"/>
    <cellStyle name="RowTitles1-Detail 2 3 2 2 3 4 5 2 2" xfId="11241"/>
    <cellStyle name="RowTitles1-Detail 2 3 2 2 3 4 6" xfId="11242"/>
    <cellStyle name="RowTitles1-Detail 2 3 2 2 3 4 6 2" xfId="11243"/>
    <cellStyle name="RowTitles1-Detail 2 3 2 2 3 4 7" xfId="11244"/>
    <cellStyle name="RowTitles1-Detail 2 3 2 2 3 5" xfId="11245"/>
    <cellStyle name="RowTitles1-Detail 2 3 2 2 3 5 2" xfId="11246"/>
    <cellStyle name="RowTitles1-Detail 2 3 2 2 3 5 2 2" xfId="11247"/>
    <cellStyle name="RowTitles1-Detail 2 3 2 2 3 5 2 2 2" xfId="11248"/>
    <cellStyle name="RowTitles1-Detail 2 3 2 2 3 5 2 2 2 2" xfId="11249"/>
    <cellStyle name="RowTitles1-Detail 2 3 2 2 3 5 2 2 3" xfId="11250"/>
    <cellStyle name="RowTitles1-Detail 2 3 2 2 3 5 2 3" xfId="11251"/>
    <cellStyle name="RowTitles1-Detail 2 3 2 2 3 5 2 3 2" xfId="11252"/>
    <cellStyle name="RowTitles1-Detail 2 3 2 2 3 5 2 3 2 2" xfId="11253"/>
    <cellStyle name="RowTitles1-Detail 2 3 2 2 3 5 2 4" xfId="11254"/>
    <cellStyle name="RowTitles1-Detail 2 3 2 2 3 5 2 4 2" xfId="11255"/>
    <cellStyle name="RowTitles1-Detail 2 3 2 2 3 5 2 5" xfId="11256"/>
    <cellStyle name="RowTitles1-Detail 2 3 2 2 3 5 3" xfId="11257"/>
    <cellStyle name="RowTitles1-Detail 2 3 2 2 3 5 3 2" xfId="11258"/>
    <cellStyle name="RowTitles1-Detail 2 3 2 2 3 5 3 2 2" xfId="11259"/>
    <cellStyle name="RowTitles1-Detail 2 3 2 2 3 5 3 2 2 2" xfId="11260"/>
    <cellStyle name="RowTitles1-Detail 2 3 2 2 3 5 3 2 3" xfId="11261"/>
    <cellStyle name="RowTitles1-Detail 2 3 2 2 3 5 3 3" xfId="11262"/>
    <cellStyle name="RowTitles1-Detail 2 3 2 2 3 5 3 3 2" xfId="11263"/>
    <cellStyle name="RowTitles1-Detail 2 3 2 2 3 5 3 3 2 2" xfId="11264"/>
    <cellStyle name="RowTitles1-Detail 2 3 2 2 3 5 3 4" xfId="11265"/>
    <cellStyle name="RowTitles1-Detail 2 3 2 2 3 5 3 4 2" xfId="11266"/>
    <cellStyle name="RowTitles1-Detail 2 3 2 2 3 5 3 5" xfId="11267"/>
    <cellStyle name="RowTitles1-Detail 2 3 2 2 3 5 4" xfId="11268"/>
    <cellStyle name="RowTitles1-Detail 2 3 2 2 3 5 4 2" xfId="11269"/>
    <cellStyle name="RowTitles1-Detail 2 3 2 2 3 5 4 2 2" xfId="11270"/>
    <cellStyle name="RowTitles1-Detail 2 3 2 2 3 5 4 3" xfId="11271"/>
    <cellStyle name="RowTitles1-Detail 2 3 2 2 3 5 5" xfId="11272"/>
    <cellStyle name="RowTitles1-Detail 2 3 2 2 3 5 5 2" xfId="11273"/>
    <cellStyle name="RowTitles1-Detail 2 3 2 2 3 5 5 2 2" xfId="11274"/>
    <cellStyle name="RowTitles1-Detail 2 3 2 2 3 5 6" xfId="11275"/>
    <cellStyle name="RowTitles1-Detail 2 3 2 2 3 5 6 2" xfId="11276"/>
    <cellStyle name="RowTitles1-Detail 2 3 2 2 3 5 7" xfId="11277"/>
    <cellStyle name="RowTitles1-Detail 2 3 2 2 3 6" xfId="11278"/>
    <cellStyle name="RowTitles1-Detail 2 3 2 2 3 6 2" xfId="11279"/>
    <cellStyle name="RowTitles1-Detail 2 3 2 2 3 6 2 2" xfId="11280"/>
    <cellStyle name="RowTitles1-Detail 2 3 2 2 3 6 2 2 2" xfId="11281"/>
    <cellStyle name="RowTitles1-Detail 2 3 2 2 3 6 2 2 2 2" xfId="11282"/>
    <cellStyle name="RowTitles1-Detail 2 3 2 2 3 6 2 2 3" xfId="11283"/>
    <cellStyle name="RowTitles1-Detail 2 3 2 2 3 6 2 3" xfId="11284"/>
    <cellStyle name="RowTitles1-Detail 2 3 2 2 3 6 2 3 2" xfId="11285"/>
    <cellStyle name="RowTitles1-Detail 2 3 2 2 3 6 2 3 2 2" xfId="11286"/>
    <cellStyle name="RowTitles1-Detail 2 3 2 2 3 6 2 4" xfId="11287"/>
    <cellStyle name="RowTitles1-Detail 2 3 2 2 3 6 2 4 2" xfId="11288"/>
    <cellStyle name="RowTitles1-Detail 2 3 2 2 3 6 2 5" xfId="11289"/>
    <cellStyle name="RowTitles1-Detail 2 3 2 2 3 6 3" xfId="11290"/>
    <cellStyle name="RowTitles1-Detail 2 3 2 2 3 6 3 2" xfId="11291"/>
    <cellStyle name="RowTitles1-Detail 2 3 2 2 3 6 3 2 2" xfId="11292"/>
    <cellStyle name="RowTitles1-Detail 2 3 2 2 3 6 3 2 2 2" xfId="11293"/>
    <cellStyle name="RowTitles1-Detail 2 3 2 2 3 6 3 2 3" xfId="11294"/>
    <cellStyle name="RowTitles1-Detail 2 3 2 2 3 6 3 3" xfId="11295"/>
    <cellStyle name="RowTitles1-Detail 2 3 2 2 3 6 3 3 2" xfId="11296"/>
    <cellStyle name="RowTitles1-Detail 2 3 2 2 3 6 3 3 2 2" xfId="11297"/>
    <cellStyle name="RowTitles1-Detail 2 3 2 2 3 6 3 4" xfId="11298"/>
    <cellStyle name="RowTitles1-Detail 2 3 2 2 3 6 3 4 2" xfId="11299"/>
    <cellStyle name="RowTitles1-Detail 2 3 2 2 3 6 3 5" xfId="11300"/>
    <cellStyle name="RowTitles1-Detail 2 3 2 2 3 6 4" xfId="11301"/>
    <cellStyle name="RowTitles1-Detail 2 3 2 2 3 6 4 2" xfId="11302"/>
    <cellStyle name="RowTitles1-Detail 2 3 2 2 3 6 4 2 2" xfId="11303"/>
    <cellStyle name="RowTitles1-Detail 2 3 2 2 3 6 4 3" xfId="11304"/>
    <cellStyle name="RowTitles1-Detail 2 3 2 2 3 6 5" xfId="11305"/>
    <cellStyle name="RowTitles1-Detail 2 3 2 2 3 6 5 2" xfId="11306"/>
    <cellStyle name="RowTitles1-Detail 2 3 2 2 3 6 5 2 2" xfId="11307"/>
    <cellStyle name="RowTitles1-Detail 2 3 2 2 3 6 6" xfId="11308"/>
    <cellStyle name="RowTitles1-Detail 2 3 2 2 3 6 6 2" xfId="11309"/>
    <cellStyle name="RowTitles1-Detail 2 3 2 2 3 6 7" xfId="11310"/>
    <cellStyle name="RowTitles1-Detail 2 3 2 2 3 7" xfId="11311"/>
    <cellStyle name="RowTitles1-Detail 2 3 2 2 3 7 2" xfId="11312"/>
    <cellStyle name="RowTitles1-Detail 2 3 2 2 3 7 2 2" xfId="11313"/>
    <cellStyle name="RowTitles1-Detail 2 3 2 2 3 7 2 2 2" xfId="11314"/>
    <cellStyle name="RowTitles1-Detail 2 3 2 2 3 7 2 3" xfId="11315"/>
    <cellStyle name="RowTitles1-Detail 2 3 2 2 3 7 3" xfId="11316"/>
    <cellStyle name="RowTitles1-Detail 2 3 2 2 3 7 3 2" xfId="11317"/>
    <cellStyle name="RowTitles1-Detail 2 3 2 2 3 7 3 2 2" xfId="11318"/>
    <cellStyle name="RowTitles1-Detail 2 3 2 2 3 7 4" xfId="11319"/>
    <cellStyle name="RowTitles1-Detail 2 3 2 2 3 7 4 2" xfId="11320"/>
    <cellStyle name="RowTitles1-Detail 2 3 2 2 3 7 5" xfId="11321"/>
    <cellStyle name="RowTitles1-Detail 2 3 2 2 3 8" xfId="11322"/>
    <cellStyle name="RowTitles1-Detail 2 3 2 2 3 8 2" xfId="11323"/>
    <cellStyle name="RowTitles1-Detail 2 3 2 2 3 8 2 2" xfId="11324"/>
    <cellStyle name="RowTitles1-Detail 2 3 2 2 3 8 2 2 2" xfId="11325"/>
    <cellStyle name="RowTitles1-Detail 2 3 2 2 3 8 2 3" xfId="11326"/>
    <cellStyle name="RowTitles1-Detail 2 3 2 2 3 8 3" xfId="11327"/>
    <cellStyle name="RowTitles1-Detail 2 3 2 2 3 8 3 2" xfId="11328"/>
    <cellStyle name="RowTitles1-Detail 2 3 2 2 3 8 3 2 2" xfId="11329"/>
    <cellStyle name="RowTitles1-Detail 2 3 2 2 3 8 4" xfId="11330"/>
    <cellStyle name="RowTitles1-Detail 2 3 2 2 3 8 4 2" xfId="11331"/>
    <cellStyle name="RowTitles1-Detail 2 3 2 2 3 8 5" xfId="11332"/>
    <cellStyle name="RowTitles1-Detail 2 3 2 2 3 9" xfId="11333"/>
    <cellStyle name="RowTitles1-Detail 2 3 2 2 3 9 2" xfId="11334"/>
    <cellStyle name="RowTitles1-Detail 2 3 2 2 3 9 2 2" xfId="11335"/>
    <cellStyle name="RowTitles1-Detail 2 3 2 2 3_STUD aligned by INSTIT" xfId="11336"/>
    <cellStyle name="RowTitles1-Detail 2 3 2 2 4" xfId="11337"/>
    <cellStyle name="RowTitles1-Detail 2 3 2 2 4 2" xfId="11338"/>
    <cellStyle name="RowTitles1-Detail 2 3 2 2 4 2 2" xfId="11339"/>
    <cellStyle name="RowTitles1-Detail 2 3 2 2 4 2 2 2" xfId="11340"/>
    <cellStyle name="RowTitles1-Detail 2 3 2 2 4 2 2 2 2" xfId="11341"/>
    <cellStyle name="RowTitles1-Detail 2 3 2 2 4 2 2 2 2 2" xfId="11342"/>
    <cellStyle name="RowTitles1-Detail 2 3 2 2 4 2 2 2 3" xfId="11343"/>
    <cellStyle name="RowTitles1-Detail 2 3 2 2 4 2 2 3" xfId="11344"/>
    <cellStyle name="RowTitles1-Detail 2 3 2 2 4 2 2 3 2" xfId="11345"/>
    <cellStyle name="RowTitles1-Detail 2 3 2 2 4 2 2 3 2 2" xfId="11346"/>
    <cellStyle name="RowTitles1-Detail 2 3 2 2 4 2 2 4" xfId="11347"/>
    <cellStyle name="RowTitles1-Detail 2 3 2 2 4 2 2 4 2" xfId="11348"/>
    <cellStyle name="RowTitles1-Detail 2 3 2 2 4 2 2 5" xfId="11349"/>
    <cellStyle name="RowTitles1-Detail 2 3 2 2 4 2 3" xfId="11350"/>
    <cellStyle name="RowTitles1-Detail 2 3 2 2 4 2 3 2" xfId="11351"/>
    <cellStyle name="RowTitles1-Detail 2 3 2 2 4 2 3 2 2" xfId="11352"/>
    <cellStyle name="RowTitles1-Detail 2 3 2 2 4 2 3 2 2 2" xfId="11353"/>
    <cellStyle name="RowTitles1-Detail 2 3 2 2 4 2 3 2 3" xfId="11354"/>
    <cellStyle name="RowTitles1-Detail 2 3 2 2 4 2 3 3" xfId="11355"/>
    <cellStyle name="RowTitles1-Detail 2 3 2 2 4 2 3 3 2" xfId="11356"/>
    <cellStyle name="RowTitles1-Detail 2 3 2 2 4 2 3 3 2 2" xfId="11357"/>
    <cellStyle name="RowTitles1-Detail 2 3 2 2 4 2 3 4" xfId="11358"/>
    <cellStyle name="RowTitles1-Detail 2 3 2 2 4 2 3 4 2" xfId="11359"/>
    <cellStyle name="RowTitles1-Detail 2 3 2 2 4 2 3 5" xfId="11360"/>
    <cellStyle name="RowTitles1-Detail 2 3 2 2 4 2 4" xfId="11361"/>
    <cellStyle name="RowTitles1-Detail 2 3 2 2 4 2 4 2" xfId="11362"/>
    <cellStyle name="RowTitles1-Detail 2 3 2 2 4 2 5" xfId="11363"/>
    <cellStyle name="RowTitles1-Detail 2 3 2 2 4 2 5 2" xfId="11364"/>
    <cellStyle name="RowTitles1-Detail 2 3 2 2 4 2 5 2 2" xfId="11365"/>
    <cellStyle name="RowTitles1-Detail 2 3 2 2 4 2 5 3" xfId="11366"/>
    <cellStyle name="RowTitles1-Detail 2 3 2 2 4 2 6" xfId="11367"/>
    <cellStyle name="RowTitles1-Detail 2 3 2 2 4 2 6 2" xfId="11368"/>
    <cellStyle name="RowTitles1-Detail 2 3 2 2 4 2 6 2 2" xfId="11369"/>
    <cellStyle name="RowTitles1-Detail 2 3 2 2 4 3" xfId="11370"/>
    <cellStyle name="RowTitles1-Detail 2 3 2 2 4 3 2" xfId="11371"/>
    <cellStyle name="RowTitles1-Detail 2 3 2 2 4 3 2 2" xfId="11372"/>
    <cellStyle name="RowTitles1-Detail 2 3 2 2 4 3 2 2 2" xfId="11373"/>
    <cellStyle name="RowTitles1-Detail 2 3 2 2 4 3 2 2 2 2" xfId="11374"/>
    <cellStyle name="RowTitles1-Detail 2 3 2 2 4 3 2 2 3" xfId="11375"/>
    <cellStyle name="RowTitles1-Detail 2 3 2 2 4 3 2 3" xfId="11376"/>
    <cellStyle name="RowTitles1-Detail 2 3 2 2 4 3 2 3 2" xfId="11377"/>
    <cellStyle name="RowTitles1-Detail 2 3 2 2 4 3 2 3 2 2" xfId="11378"/>
    <cellStyle name="RowTitles1-Detail 2 3 2 2 4 3 2 4" xfId="11379"/>
    <cellStyle name="RowTitles1-Detail 2 3 2 2 4 3 2 4 2" xfId="11380"/>
    <cellStyle name="RowTitles1-Detail 2 3 2 2 4 3 2 5" xfId="11381"/>
    <cellStyle name="RowTitles1-Detail 2 3 2 2 4 3 3" xfId="11382"/>
    <cellStyle name="RowTitles1-Detail 2 3 2 2 4 3 3 2" xfId="11383"/>
    <cellStyle name="RowTitles1-Detail 2 3 2 2 4 3 3 2 2" xfId="11384"/>
    <cellStyle name="RowTitles1-Detail 2 3 2 2 4 3 3 2 2 2" xfId="11385"/>
    <cellStyle name="RowTitles1-Detail 2 3 2 2 4 3 3 2 3" xfId="11386"/>
    <cellStyle name="RowTitles1-Detail 2 3 2 2 4 3 3 3" xfId="11387"/>
    <cellStyle name="RowTitles1-Detail 2 3 2 2 4 3 3 3 2" xfId="11388"/>
    <cellStyle name="RowTitles1-Detail 2 3 2 2 4 3 3 3 2 2" xfId="11389"/>
    <cellStyle name="RowTitles1-Detail 2 3 2 2 4 3 3 4" xfId="11390"/>
    <cellStyle name="RowTitles1-Detail 2 3 2 2 4 3 3 4 2" xfId="11391"/>
    <cellStyle name="RowTitles1-Detail 2 3 2 2 4 3 3 5" xfId="11392"/>
    <cellStyle name="RowTitles1-Detail 2 3 2 2 4 3 4" xfId="11393"/>
    <cellStyle name="RowTitles1-Detail 2 3 2 2 4 3 4 2" xfId="11394"/>
    <cellStyle name="RowTitles1-Detail 2 3 2 2 4 3 5" xfId="11395"/>
    <cellStyle name="RowTitles1-Detail 2 3 2 2 4 3 5 2" xfId="11396"/>
    <cellStyle name="RowTitles1-Detail 2 3 2 2 4 3 5 2 2" xfId="11397"/>
    <cellStyle name="RowTitles1-Detail 2 3 2 2 4 3 6" xfId="11398"/>
    <cellStyle name="RowTitles1-Detail 2 3 2 2 4 3 6 2" xfId="11399"/>
    <cellStyle name="RowTitles1-Detail 2 3 2 2 4 3 7" xfId="11400"/>
    <cellStyle name="RowTitles1-Detail 2 3 2 2 4 4" xfId="11401"/>
    <cellStyle name="RowTitles1-Detail 2 3 2 2 4 4 2" xfId="11402"/>
    <cellStyle name="RowTitles1-Detail 2 3 2 2 4 4 2 2" xfId="11403"/>
    <cellStyle name="RowTitles1-Detail 2 3 2 2 4 4 2 2 2" xfId="11404"/>
    <cellStyle name="RowTitles1-Detail 2 3 2 2 4 4 2 2 2 2" xfId="11405"/>
    <cellStyle name="RowTitles1-Detail 2 3 2 2 4 4 2 2 3" xfId="11406"/>
    <cellStyle name="RowTitles1-Detail 2 3 2 2 4 4 2 3" xfId="11407"/>
    <cellStyle name="RowTitles1-Detail 2 3 2 2 4 4 2 3 2" xfId="11408"/>
    <cellStyle name="RowTitles1-Detail 2 3 2 2 4 4 2 3 2 2" xfId="11409"/>
    <cellStyle name="RowTitles1-Detail 2 3 2 2 4 4 2 4" xfId="11410"/>
    <cellStyle name="RowTitles1-Detail 2 3 2 2 4 4 2 4 2" xfId="11411"/>
    <cellStyle name="RowTitles1-Detail 2 3 2 2 4 4 2 5" xfId="11412"/>
    <cellStyle name="RowTitles1-Detail 2 3 2 2 4 4 3" xfId="11413"/>
    <cellStyle name="RowTitles1-Detail 2 3 2 2 4 4 3 2" xfId="11414"/>
    <cellStyle name="RowTitles1-Detail 2 3 2 2 4 4 3 2 2" xfId="11415"/>
    <cellStyle name="RowTitles1-Detail 2 3 2 2 4 4 3 2 2 2" xfId="11416"/>
    <cellStyle name="RowTitles1-Detail 2 3 2 2 4 4 3 2 3" xfId="11417"/>
    <cellStyle name="RowTitles1-Detail 2 3 2 2 4 4 3 3" xfId="11418"/>
    <cellStyle name="RowTitles1-Detail 2 3 2 2 4 4 3 3 2" xfId="11419"/>
    <cellStyle name="RowTitles1-Detail 2 3 2 2 4 4 3 3 2 2" xfId="11420"/>
    <cellStyle name="RowTitles1-Detail 2 3 2 2 4 4 3 4" xfId="11421"/>
    <cellStyle name="RowTitles1-Detail 2 3 2 2 4 4 3 4 2" xfId="11422"/>
    <cellStyle name="RowTitles1-Detail 2 3 2 2 4 4 3 5" xfId="11423"/>
    <cellStyle name="RowTitles1-Detail 2 3 2 2 4 4 4" xfId="11424"/>
    <cellStyle name="RowTitles1-Detail 2 3 2 2 4 4 4 2" xfId="11425"/>
    <cellStyle name="RowTitles1-Detail 2 3 2 2 4 4 5" xfId="11426"/>
    <cellStyle name="RowTitles1-Detail 2 3 2 2 4 4 5 2" xfId="11427"/>
    <cellStyle name="RowTitles1-Detail 2 3 2 2 4 4 5 2 2" xfId="11428"/>
    <cellStyle name="RowTitles1-Detail 2 3 2 2 4 4 5 3" xfId="11429"/>
    <cellStyle name="RowTitles1-Detail 2 3 2 2 4 4 6" xfId="11430"/>
    <cellStyle name="RowTitles1-Detail 2 3 2 2 4 4 6 2" xfId="11431"/>
    <cellStyle name="RowTitles1-Detail 2 3 2 2 4 4 6 2 2" xfId="11432"/>
    <cellStyle name="RowTitles1-Detail 2 3 2 2 4 4 7" xfId="11433"/>
    <cellStyle name="RowTitles1-Detail 2 3 2 2 4 4 7 2" xfId="11434"/>
    <cellStyle name="RowTitles1-Detail 2 3 2 2 4 4 8" xfId="11435"/>
    <cellStyle name="RowTitles1-Detail 2 3 2 2 4 5" xfId="11436"/>
    <cellStyle name="RowTitles1-Detail 2 3 2 2 4 5 2" xfId="11437"/>
    <cellStyle name="RowTitles1-Detail 2 3 2 2 4 5 2 2" xfId="11438"/>
    <cellStyle name="RowTitles1-Detail 2 3 2 2 4 5 2 2 2" xfId="11439"/>
    <cellStyle name="RowTitles1-Detail 2 3 2 2 4 5 2 2 2 2" xfId="11440"/>
    <cellStyle name="RowTitles1-Detail 2 3 2 2 4 5 2 2 3" xfId="11441"/>
    <cellStyle name="RowTitles1-Detail 2 3 2 2 4 5 2 3" xfId="11442"/>
    <cellStyle name="RowTitles1-Detail 2 3 2 2 4 5 2 3 2" xfId="11443"/>
    <cellStyle name="RowTitles1-Detail 2 3 2 2 4 5 2 3 2 2" xfId="11444"/>
    <cellStyle name="RowTitles1-Detail 2 3 2 2 4 5 2 4" xfId="11445"/>
    <cellStyle name="RowTitles1-Detail 2 3 2 2 4 5 2 4 2" xfId="11446"/>
    <cellStyle name="RowTitles1-Detail 2 3 2 2 4 5 2 5" xfId="11447"/>
    <cellStyle name="RowTitles1-Detail 2 3 2 2 4 5 3" xfId="11448"/>
    <cellStyle name="RowTitles1-Detail 2 3 2 2 4 5 3 2" xfId="11449"/>
    <cellStyle name="RowTitles1-Detail 2 3 2 2 4 5 3 2 2" xfId="11450"/>
    <cellStyle name="RowTitles1-Detail 2 3 2 2 4 5 3 2 2 2" xfId="11451"/>
    <cellStyle name="RowTitles1-Detail 2 3 2 2 4 5 3 2 3" xfId="11452"/>
    <cellStyle name="RowTitles1-Detail 2 3 2 2 4 5 3 3" xfId="11453"/>
    <cellStyle name="RowTitles1-Detail 2 3 2 2 4 5 3 3 2" xfId="11454"/>
    <cellStyle name="RowTitles1-Detail 2 3 2 2 4 5 3 3 2 2" xfId="11455"/>
    <cellStyle name="RowTitles1-Detail 2 3 2 2 4 5 3 4" xfId="11456"/>
    <cellStyle name="RowTitles1-Detail 2 3 2 2 4 5 3 4 2" xfId="11457"/>
    <cellStyle name="RowTitles1-Detail 2 3 2 2 4 5 3 5" xfId="11458"/>
    <cellStyle name="RowTitles1-Detail 2 3 2 2 4 5 4" xfId="11459"/>
    <cellStyle name="RowTitles1-Detail 2 3 2 2 4 5 4 2" xfId="11460"/>
    <cellStyle name="RowTitles1-Detail 2 3 2 2 4 5 4 2 2" xfId="11461"/>
    <cellStyle name="RowTitles1-Detail 2 3 2 2 4 5 4 3" xfId="11462"/>
    <cellStyle name="RowTitles1-Detail 2 3 2 2 4 5 5" xfId="11463"/>
    <cellStyle name="RowTitles1-Detail 2 3 2 2 4 5 5 2" xfId="11464"/>
    <cellStyle name="RowTitles1-Detail 2 3 2 2 4 5 5 2 2" xfId="11465"/>
    <cellStyle name="RowTitles1-Detail 2 3 2 2 4 5 6" xfId="11466"/>
    <cellStyle name="RowTitles1-Detail 2 3 2 2 4 5 6 2" xfId="11467"/>
    <cellStyle name="RowTitles1-Detail 2 3 2 2 4 5 7" xfId="11468"/>
    <cellStyle name="RowTitles1-Detail 2 3 2 2 4 6" xfId="11469"/>
    <cellStyle name="RowTitles1-Detail 2 3 2 2 4 6 2" xfId="11470"/>
    <cellStyle name="RowTitles1-Detail 2 3 2 2 4 6 2 2" xfId="11471"/>
    <cellStyle name="RowTitles1-Detail 2 3 2 2 4 6 2 2 2" xfId="11472"/>
    <cellStyle name="RowTitles1-Detail 2 3 2 2 4 6 2 2 2 2" xfId="11473"/>
    <cellStyle name="RowTitles1-Detail 2 3 2 2 4 6 2 2 3" xfId="11474"/>
    <cellStyle name="RowTitles1-Detail 2 3 2 2 4 6 2 3" xfId="11475"/>
    <cellStyle name="RowTitles1-Detail 2 3 2 2 4 6 2 3 2" xfId="11476"/>
    <cellStyle name="RowTitles1-Detail 2 3 2 2 4 6 2 3 2 2" xfId="11477"/>
    <cellStyle name="RowTitles1-Detail 2 3 2 2 4 6 2 4" xfId="11478"/>
    <cellStyle name="RowTitles1-Detail 2 3 2 2 4 6 2 4 2" xfId="11479"/>
    <cellStyle name="RowTitles1-Detail 2 3 2 2 4 6 2 5" xfId="11480"/>
    <cellStyle name="RowTitles1-Detail 2 3 2 2 4 6 3" xfId="11481"/>
    <cellStyle name="RowTitles1-Detail 2 3 2 2 4 6 3 2" xfId="11482"/>
    <cellStyle name="RowTitles1-Detail 2 3 2 2 4 6 3 2 2" xfId="11483"/>
    <cellStyle name="RowTitles1-Detail 2 3 2 2 4 6 3 2 2 2" xfId="11484"/>
    <cellStyle name="RowTitles1-Detail 2 3 2 2 4 6 3 2 3" xfId="11485"/>
    <cellStyle name="RowTitles1-Detail 2 3 2 2 4 6 3 3" xfId="11486"/>
    <cellStyle name="RowTitles1-Detail 2 3 2 2 4 6 3 3 2" xfId="11487"/>
    <cellStyle name="RowTitles1-Detail 2 3 2 2 4 6 3 3 2 2" xfId="11488"/>
    <cellStyle name="RowTitles1-Detail 2 3 2 2 4 6 3 4" xfId="11489"/>
    <cellStyle name="RowTitles1-Detail 2 3 2 2 4 6 3 4 2" xfId="11490"/>
    <cellStyle name="RowTitles1-Detail 2 3 2 2 4 6 3 5" xfId="11491"/>
    <cellStyle name="RowTitles1-Detail 2 3 2 2 4 6 4" xfId="11492"/>
    <cellStyle name="RowTitles1-Detail 2 3 2 2 4 6 4 2" xfId="11493"/>
    <cellStyle name="RowTitles1-Detail 2 3 2 2 4 6 4 2 2" xfId="11494"/>
    <cellStyle name="RowTitles1-Detail 2 3 2 2 4 6 4 3" xfId="11495"/>
    <cellStyle name="RowTitles1-Detail 2 3 2 2 4 6 5" xfId="11496"/>
    <cellStyle name="RowTitles1-Detail 2 3 2 2 4 6 5 2" xfId="11497"/>
    <cellStyle name="RowTitles1-Detail 2 3 2 2 4 6 5 2 2" xfId="11498"/>
    <cellStyle name="RowTitles1-Detail 2 3 2 2 4 6 6" xfId="11499"/>
    <cellStyle name="RowTitles1-Detail 2 3 2 2 4 6 6 2" xfId="11500"/>
    <cellStyle name="RowTitles1-Detail 2 3 2 2 4 6 7" xfId="11501"/>
    <cellStyle name="RowTitles1-Detail 2 3 2 2 4 7" xfId="11502"/>
    <cellStyle name="RowTitles1-Detail 2 3 2 2 4 7 2" xfId="11503"/>
    <cellStyle name="RowTitles1-Detail 2 3 2 2 4 7 2 2" xfId="11504"/>
    <cellStyle name="RowTitles1-Detail 2 3 2 2 4 7 2 2 2" xfId="11505"/>
    <cellStyle name="RowTitles1-Detail 2 3 2 2 4 7 2 3" xfId="11506"/>
    <cellStyle name="RowTitles1-Detail 2 3 2 2 4 7 3" xfId="11507"/>
    <cellStyle name="RowTitles1-Detail 2 3 2 2 4 7 3 2" xfId="11508"/>
    <cellStyle name="RowTitles1-Detail 2 3 2 2 4 7 3 2 2" xfId="11509"/>
    <cellStyle name="RowTitles1-Detail 2 3 2 2 4 7 4" xfId="11510"/>
    <cellStyle name="RowTitles1-Detail 2 3 2 2 4 7 4 2" xfId="11511"/>
    <cellStyle name="RowTitles1-Detail 2 3 2 2 4 7 5" xfId="11512"/>
    <cellStyle name="RowTitles1-Detail 2 3 2 2 4 8" xfId="11513"/>
    <cellStyle name="RowTitles1-Detail 2 3 2 2 4 8 2" xfId="11514"/>
    <cellStyle name="RowTitles1-Detail 2 3 2 2 4 9" xfId="11515"/>
    <cellStyle name="RowTitles1-Detail 2 3 2 2 4 9 2" xfId="11516"/>
    <cellStyle name="RowTitles1-Detail 2 3 2 2 4 9 2 2" xfId="11517"/>
    <cellStyle name="RowTitles1-Detail 2 3 2 2 4_STUD aligned by INSTIT" xfId="11518"/>
    <cellStyle name="RowTitles1-Detail 2 3 2 2 5" xfId="11519"/>
    <cellStyle name="RowTitles1-Detail 2 3 2 2 5 2" xfId="11520"/>
    <cellStyle name="RowTitles1-Detail 2 3 2 2 5 2 2" xfId="11521"/>
    <cellStyle name="RowTitles1-Detail 2 3 2 2 5 2 2 2" xfId="11522"/>
    <cellStyle name="RowTitles1-Detail 2 3 2 2 5 2 2 2 2" xfId="11523"/>
    <cellStyle name="RowTitles1-Detail 2 3 2 2 5 2 2 3" xfId="11524"/>
    <cellStyle name="RowTitles1-Detail 2 3 2 2 5 2 3" xfId="11525"/>
    <cellStyle name="RowTitles1-Detail 2 3 2 2 5 2 3 2" xfId="11526"/>
    <cellStyle name="RowTitles1-Detail 2 3 2 2 5 2 3 2 2" xfId="11527"/>
    <cellStyle name="RowTitles1-Detail 2 3 2 2 5 2 4" xfId="11528"/>
    <cellStyle name="RowTitles1-Detail 2 3 2 2 5 2 4 2" xfId="11529"/>
    <cellStyle name="RowTitles1-Detail 2 3 2 2 5 2 5" xfId="11530"/>
    <cellStyle name="RowTitles1-Detail 2 3 2 2 5 3" xfId="11531"/>
    <cellStyle name="RowTitles1-Detail 2 3 2 2 5 3 2" xfId="11532"/>
    <cellStyle name="RowTitles1-Detail 2 3 2 2 5 3 2 2" xfId="11533"/>
    <cellStyle name="RowTitles1-Detail 2 3 2 2 5 3 2 2 2" xfId="11534"/>
    <cellStyle name="RowTitles1-Detail 2 3 2 2 5 3 2 3" xfId="11535"/>
    <cellStyle name="RowTitles1-Detail 2 3 2 2 5 3 3" xfId="11536"/>
    <cellStyle name="RowTitles1-Detail 2 3 2 2 5 3 3 2" xfId="11537"/>
    <cellStyle name="RowTitles1-Detail 2 3 2 2 5 3 3 2 2" xfId="11538"/>
    <cellStyle name="RowTitles1-Detail 2 3 2 2 5 3 4" xfId="11539"/>
    <cellStyle name="RowTitles1-Detail 2 3 2 2 5 3 4 2" xfId="11540"/>
    <cellStyle name="RowTitles1-Detail 2 3 2 2 5 3 5" xfId="11541"/>
    <cellStyle name="RowTitles1-Detail 2 3 2 2 5 4" xfId="11542"/>
    <cellStyle name="RowTitles1-Detail 2 3 2 2 5 4 2" xfId="11543"/>
    <cellStyle name="RowTitles1-Detail 2 3 2 2 5 5" xfId="11544"/>
    <cellStyle name="RowTitles1-Detail 2 3 2 2 5 5 2" xfId="11545"/>
    <cellStyle name="RowTitles1-Detail 2 3 2 2 5 5 2 2" xfId="11546"/>
    <cellStyle name="RowTitles1-Detail 2 3 2 2 5 5 3" xfId="11547"/>
    <cellStyle name="RowTitles1-Detail 2 3 2 2 5 6" xfId="11548"/>
    <cellStyle name="RowTitles1-Detail 2 3 2 2 5 6 2" xfId="11549"/>
    <cellStyle name="RowTitles1-Detail 2 3 2 2 5 6 2 2" xfId="11550"/>
    <cellStyle name="RowTitles1-Detail 2 3 2 2 6" xfId="11551"/>
    <cellStyle name="RowTitles1-Detail 2 3 2 2 6 2" xfId="11552"/>
    <cellStyle name="RowTitles1-Detail 2 3 2 2 6 2 2" xfId="11553"/>
    <cellStyle name="RowTitles1-Detail 2 3 2 2 6 2 2 2" xfId="11554"/>
    <cellStyle name="RowTitles1-Detail 2 3 2 2 6 2 2 2 2" xfId="11555"/>
    <cellStyle name="RowTitles1-Detail 2 3 2 2 6 2 2 3" xfId="11556"/>
    <cellStyle name="RowTitles1-Detail 2 3 2 2 6 2 3" xfId="11557"/>
    <cellStyle name="RowTitles1-Detail 2 3 2 2 6 2 3 2" xfId="11558"/>
    <cellStyle name="RowTitles1-Detail 2 3 2 2 6 2 3 2 2" xfId="11559"/>
    <cellStyle name="RowTitles1-Detail 2 3 2 2 6 2 4" xfId="11560"/>
    <cellStyle name="RowTitles1-Detail 2 3 2 2 6 2 4 2" xfId="11561"/>
    <cellStyle name="RowTitles1-Detail 2 3 2 2 6 2 5" xfId="11562"/>
    <cellStyle name="RowTitles1-Detail 2 3 2 2 6 3" xfId="11563"/>
    <cellStyle name="RowTitles1-Detail 2 3 2 2 6 3 2" xfId="11564"/>
    <cellStyle name="RowTitles1-Detail 2 3 2 2 6 3 2 2" xfId="11565"/>
    <cellStyle name="RowTitles1-Detail 2 3 2 2 6 3 2 2 2" xfId="11566"/>
    <cellStyle name="RowTitles1-Detail 2 3 2 2 6 3 2 3" xfId="11567"/>
    <cellStyle name="RowTitles1-Detail 2 3 2 2 6 3 3" xfId="11568"/>
    <cellStyle name="RowTitles1-Detail 2 3 2 2 6 3 3 2" xfId="11569"/>
    <cellStyle name="RowTitles1-Detail 2 3 2 2 6 3 3 2 2" xfId="11570"/>
    <cellStyle name="RowTitles1-Detail 2 3 2 2 6 3 4" xfId="11571"/>
    <cellStyle name="RowTitles1-Detail 2 3 2 2 6 3 4 2" xfId="11572"/>
    <cellStyle name="RowTitles1-Detail 2 3 2 2 6 3 5" xfId="11573"/>
    <cellStyle name="RowTitles1-Detail 2 3 2 2 6 4" xfId="11574"/>
    <cellStyle name="RowTitles1-Detail 2 3 2 2 6 4 2" xfId="11575"/>
    <cellStyle name="RowTitles1-Detail 2 3 2 2 6 5" xfId="11576"/>
    <cellStyle name="RowTitles1-Detail 2 3 2 2 6 5 2" xfId="11577"/>
    <cellStyle name="RowTitles1-Detail 2 3 2 2 6 5 2 2" xfId="11578"/>
    <cellStyle name="RowTitles1-Detail 2 3 2 2 6 6" xfId="11579"/>
    <cellStyle name="RowTitles1-Detail 2 3 2 2 6 6 2" xfId="11580"/>
    <cellStyle name="RowTitles1-Detail 2 3 2 2 6 7" xfId="11581"/>
    <cellStyle name="RowTitles1-Detail 2 3 2 2 7" xfId="11582"/>
    <cellStyle name="RowTitles1-Detail 2 3 2 2 7 2" xfId="11583"/>
    <cellStyle name="RowTitles1-Detail 2 3 2 2 7 2 2" xfId="11584"/>
    <cellStyle name="RowTitles1-Detail 2 3 2 2 7 2 2 2" xfId="11585"/>
    <cellStyle name="RowTitles1-Detail 2 3 2 2 7 2 2 2 2" xfId="11586"/>
    <cellStyle name="RowTitles1-Detail 2 3 2 2 7 2 2 3" xfId="11587"/>
    <cellStyle name="RowTitles1-Detail 2 3 2 2 7 2 3" xfId="11588"/>
    <cellStyle name="RowTitles1-Detail 2 3 2 2 7 2 3 2" xfId="11589"/>
    <cellStyle name="RowTitles1-Detail 2 3 2 2 7 2 3 2 2" xfId="11590"/>
    <cellStyle name="RowTitles1-Detail 2 3 2 2 7 2 4" xfId="11591"/>
    <cellStyle name="RowTitles1-Detail 2 3 2 2 7 2 4 2" xfId="11592"/>
    <cellStyle name="RowTitles1-Detail 2 3 2 2 7 2 5" xfId="11593"/>
    <cellStyle name="RowTitles1-Detail 2 3 2 2 7 3" xfId="11594"/>
    <cellStyle name="RowTitles1-Detail 2 3 2 2 7 3 2" xfId="11595"/>
    <cellStyle name="RowTitles1-Detail 2 3 2 2 7 3 2 2" xfId="11596"/>
    <cellStyle name="RowTitles1-Detail 2 3 2 2 7 3 2 2 2" xfId="11597"/>
    <cellStyle name="RowTitles1-Detail 2 3 2 2 7 3 2 3" xfId="11598"/>
    <cellStyle name="RowTitles1-Detail 2 3 2 2 7 3 3" xfId="11599"/>
    <cellStyle name="RowTitles1-Detail 2 3 2 2 7 3 3 2" xfId="11600"/>
    <cellStyle name="RowTitles1-Detail 2 3 2 2 7 3 3 2 2" xfId="11601"/>
    <cellStyle name="RowTitles1-Detail 2 3 2 2 7 3 4" xfId="11602"/>
    <cellStyle name="RowTitles1-Detail 2 3 2 2 7 3 4 2" xfId="11603"/>
    <cellStyle name="RowTitles1-Detail 2 3 2 2 7 3 5" xfId="11604"/>
    <cellStyle name="RowTitles1-Detail 2 3 2 2 7 4" xfId="11605"/>
    <cellStyle name="RowTitles1-Detail 2 3 2 2 7 4 2" xfId="11606"/>
    <cellStyle name="RowTitles1-Detail 2 3 2 2 7 5" xfId="11607"/>
    <cellStyle name="RowTitles1-Detail 2 3 2 2 7 5 2" xfId="11608"/>
    <cellStyle name="RowTitles1-Detail 2 3 2 2 7 5 2 2" xfId="11609"/>
    <cellStyle name="RowTitles1-Detail 2 3 2 2 7 5 3" xfId="11610"/>
    <cellStyle name="RowTitles1-Detail 2 3 2 2 7 6" xfId="11611"/>
    <cellStyle name="RowTitles1-Detail 2 3 2 2 7 6 2" xfId="11612"/>
    <cellStyle name="RowTitles1-Detail 2 3 2 2 7 6 2 2" xfId="11613"/>
    <cellStyle name="RowTitles1-Detail 2 3 2 2 7 7" xfId="11614"/>
    <cellStyle name="RowTitles1-Detail 2 3 2 2 7 7 2" xfId="11615"/>
    <cellStyle name="RowTitles1-Detail 2 3 2 2 7 8" xfId="11616"/>
    <cellStyle name="RowTitles1-Detail 2 3 2 2 8" xfId="11617"/>
    <cellStyle name="RowTitles1-Detail 2 3 2 2 8 2" xfId="11618"/>
    <cellStyle name="RowTitles1-Detail 2 3 2 2 8 2 2" xfId="11619"/>
    <cellStyle name="RowTitles1-Detail 2 3 2 2 8 2 2 2" xfId="11620"/>
    <cellStyle name="RowTitles1-Detail 2 3 2 2 8 2 2 2 2" xfId="11621"/>
    <cellStyle name="RowTitles1-Detail 2 3 2 2 8 2 2 3" xfId="11622"/>
    <cellStyle name="RowTitles1-Detail 2 3 2 2 8 2 3" xfId="11623"/>
    <cellStyle name="RowTitles1-Detail 2 3 2 2 8 2 3 2" xfId="11624"/>
    <cellStyle name="RowTitles1-Detail 2 3 2 2 8 2 3 2 2" xfId="11625"/>
    <cellStyle name="RowTitles1-Detail 2 3 2 2 8 2 4" xfId="11626"/>
    <cellStyle name="RowTitles1-Detail 2 3 2 2 8 2 4 2" xfId="11627"/>
    <cellStyle name="RowTitles1-Detail 2 3 2 2 8 2 5" xfId="11628"/>
    <cellStyle name="RowTitles1-Detail 2 3 2 2 8 3" xfId="11629"/>
    <cellStyle name="RowTitles1-Detail 2 3 2 2 8 3 2" xfId="11630"/>
    <cellStyle name="RowTitles1-Detail 2 3 2 2 8 3 2 2" xfId="11631"/>
    <cellStyle name="RowTitles1-Detail 2 3 2 2 8 3 2 2 2" xfId="11632"/>
    <cellStyle name="RowTitles1-Detail 2 3 2 2 8 3 2 3" xfId="11633"/>
    <cellStyle name="RowTitles1-Detail 2 3 2 2 8 3 3" xfId="11634"/>
    <cellStyle name="RowTitles1-Detail 2 3 2 2 8 3 3 2" xfId="11635"/>
    <cellStyle name="RowTitles1-Detail 2 3 2 2 8 3 3 2 2" xfId="11636"/>
    <cellStyle name="RowTitles1-Detail 2 3 2 2 8 3 4" xfId="11637"/>
    <cellStyle name="RowTitles1-Detail 2 3 2 2 8 3 4 2" xfId="11638"/>
    <cellStyle name="RowTitles1-Detail 2 3 2 2 8 3 5" xfId="11639"/>
    <cellStyle name="RowTitles1-Detail 2 3 2 2 8 4" xfId="11640"/>
    <cellStyle name="RowTitles1-Detail 2 3 2 2 8 4 2" xfId="11641"/>
    <cellStyle name="RowTitles1-Detail 2 3 2 2 8 4 2 2" xfId="11642"/>
    <cellStyle name="RowTitles1-Detail 2 3 2 2 8 4 3" xfId="11643"/>
    <cellStyle name="RowTitles1-Detail 2 3 2 2 8 5" xfId="11644"/>
    <cellStyle name="RowTitles1-Detail 2 3 2 2 8 5 2" xfId="11645"/>
    <cellStyle name="RowTitles1-Detail 2 3 2 2 8 5 2 2" xfId="11646"/>
    <cellStyle name="RowTitles1-Detail 2 3 2 2 8 6" xfId="11647"/>
    <cellStyle name="RowTitles1-Detail 2 3 2 2 8 6 2" xfId="11648"/>
    <cellStyle name="RowTitles1-Detail 2 3 2 2 8 7" xfId="11649"/>
    <cellStyle name="RowTitles1-Detail 2 3 2 2 9" xfId="11650"/>
    <cellStyle name="RowTitles1-Detail 2 3 2 2 9 2" xfId="11651"/>
    <cellStyle name="RowTitles1-Detail 2 3 2 2 9 2 2" xfId="11652"/>
    <cellStyle name="RowTitles1-Detail 2 3 2 2 9 2 2 2" xfId="11653"/>
    <cellStyle name="RowTitles1-Detail 2 3 2 2 9 2 2 2 2" xfId="11654"/>
    <cellStyle name="RowTitles1-Detail 2 3 2 2 9 2 2 3" xfId="11655"/>
    <cellStyle name="RowTitles1-Detail 2 3 2 2 9 2 3" xfId="11656"/>
    <cellStyle name="RowTitles1-Detail 2 3 2 2 9 2 3 2" xfId="11657"/>
    <cellStyle name="RowTitles1-Detail 2 3 2 2 9 2 3 2 2" xfId="11658"/>
    <cellStyle name="RowTitles1-Detail 2 3 2 2 9 2 4" xfId="11659"/>
    <cellStyle name="RowTitles1-Detail 2 3 2 2 9 2 4 2" xfId="11660"/>
    <cellStyle name="RowTitles1-Detail 2 3 2 2 9 2 5" xfId="11661"/>
    <cellStyle name="RowTitles1-Detail 2 3 2 2 9 3" xfId="11662"/>
    <cellStyle name="RowTitles1-Detail 2 3 2 2 9 3 2" xfId="11663"/>
    <cellStyle name="RowTitles1-Detail 2 3 2 2 9 3 2 2" xfId="11664"/>
    <cellStyle name="RowTitles1-Detail 2 3 2 2 9 3 2 2 2" xfId="11665"/>
    <cellStyle name="RowTitles1-Detail 2 3 2 2 9 3 2 3" xfId="11666"/>
    <cellStyle name="RowTitles1-Detail 2 3 2 2 9 3 3" xfId="11667"/>
    <cellStyle name="RowTitles1-Detail 2 3 2 2 9 3 3 2" xfId="11668"/>
    <cellStyle name="RowTitles1-Detail 2 3 2 2 9 3 3 2 2" xfId="11669"/>
    <cellStyle name="RowTitles1-Detail 2 3 2 2 9 3 4" xfId="11670"/>
    <cellStyle name="RowTitles1-Detail 2 3 2 2 9 3 4 2" xfId="11671"/>
    <cellStyle name="RowTitles1-Detail 2 3 2 2 9 3 5" xfId="11672"/>
    <cellStyle name="RowTitles1-Detail 2 3 2 2 9 4" xfId="11673"/>
    <cellStyle name="RowTitles1-Detail 2 3 2 2 9 4 2" xfId="11674"/>
    <cellStyle name="RowTitles1-Detail 2 3 2 2 9 4 2 2" xfId="11675"/>
    <cellStyle name="RowTitles1-Detail 2 3 2 2 9 4 3" xfId="11676"/>
    <cellStyle name="RowTitles1-Detail 2 3 2 2 9 5" xfId="11677"/>
    <cellStyle name="RowTitles1-Detail 2 3 2 2 9 5 2" xfId="11678"/>
    <cellStyle name="RowTitles1-Detail 2 3 2 2 9 5 2 2" xfId="11679"/>
    <cellStyle name="RowTitles1-Detail 2 3 2 2 9 6" xfId="11680"/>
    <cellStyle name="RowTitles1-Detail 2 3 2 2 9 6 2" xfId="11681"/>
    <cellStyle name="RowTitles1-Detail 2 3 2 2 9 7" xfId="11682"/>
    <cellStyle name="RowTitles1-Detail 2 3 2 2_STUD aligned by INSTIT" xfId="11683"/>
    <cellStyle name="RowTitles1-Detail 2 3 2 3" xfId="11684"/>
    <cellStyle name="RowTitles1-Detail 2 3 2 3 2" xfId="11685"/>
    <cellStyle name="RowTitles1-Detail 2 3 2 3 2 2" xfId="11686"/>
    <cellStyle name="RowTitles1-Detail 2 3 2 3 2 2 2" xfId="11687"/>
    <cellStyle name="RowTitles1-Detail 2 3 2 3 2 2 2 2" xfId="11688"/>
    <cellStyle name="RowTitles1-Detail 2 3 2 3 2 2 2 2 2" xfId="11689"/>
    <cellStyle name="RowTitles1-Detail 2 3 2 3 2 2 2 3" xfId="11690"/>
    <cellStyle name="RowTitles1-Detail 2 3 2 3 2 2 3" xfId="11691"/>
    <cellStyle name="RowTitles1-Detail 2 3 2 3 2 2 3 2" xfId="11692"/>
    <cellStyle name="RowTitles1-Detail 2 3 2 3 2 2 3 2 2" xfId="11693"/>
    <cellStyle name="RowTitles1-Detail 2 3 2 3 2 2 4" xfId="11694"/>
    <cellStyle name="RowTitles1-Detail 2 3 2 3 2 2 4 2" xfId="11695"/>
    <cellStyle name="RowTitles1-Detail 2 3 2 3 2 2 5" xfId="11696"/>
    <cellStyle name="RowTitles1-Detail 2 3 2 3 2 3" xfId="11697"/>
    <cellStyle name="RowTitles1-Detail 2 3 2 3 2 3 2" xfId="11698"/>
    <cellStyle name="RowTitles1-Detail 2 3 2 3 2 3 2 2" xfId="11699"/>
    <cellStyle name="RowTitles1-Detail 2 3 2 3 2 3 2 2 2" xfId="11700"/>
    <cellStyle name="RowTitles1-Detail 2 3 2 3 2 3 2 3" xfId="11701"/>
    <cellStyle name="RowTitles1-Detail 2 3 2 3 2 3 3" xfId="11702"/>
    <cellStyle name="RowTitles1-Detail 2 3 2 3 2 3 3 2" xfId="11703"/>
    <cellStyle name="RowTitles1-Detail 2 3 2 3 2 3 3 2 2" xfId="11704"/>
    <cellStyle name="RowTitles1-Detail 2 3 2 3 2 3 4" xfId="11705"/>
    <cellStyle name="RowTitles1-Detail 2 3 2 3 2 3 4 2" xfId="11706"/>
    <cellStyle name="RowTitles1-Detail 2 3 2 3 2 3 5" xfId="11707"/>
    <cellStyle name="RowTitles1-Detail 2 3 2 3 2 4" xfId="11708"/>
    <cellStyle name="RowTitles1-Detail 2 3 2 3 2 4 2" xfId="11709"/>
    <cellStyle name="RowTitles1-Detail 2 3 2 3 2 5" xfId="11710"/>
    <cellStyle name="RowTitles1-Detail 2 3 2 3 2 5 2" xfId="11711"/>
    <cellStyle name="RowTitles1-Detail 2 3 2 3 2 5 2 2" xfId="11712"/>
    <cellStyle name="RowTitles1-Detail 2 3 2 3 3" xfId="11713"/>
    <cellStyle name="RowTitles1-Detail 2 3 2 3 3 2" xfId="11714"/>
    <cellStyle name="RowTitles1-Detail 2 3 2 3 3 2 2" xfId="11715"/>
    <cellStyle name="RowTitles1-Detail 2 3 2 3 3 2 2 2" xfId="11716"/>
    <cellStyle name="RowTitles1-Detail 2 3 2 3 3 2 2 2 2" xfId="11717"/>
    <cellStyle name="RowTitles1-Detail 2 3 2 3 3 2 2 3" xfId="11718"/>
    <cellStyle name="RowTitles1-Detail 2 3 2 3 3 2 3" xfId="11719"/>
    <cellStyle name="RowTitles1-Detail 2 3 2 3 3 2 3 2" xfId="11720"/>
    <cellStyle name="RowTitles1-Detail 2 3 2 3 3 2 3 2 2" xfId="11721"/>
    <cellStyle name="RowTitles1-Detail 2 3 2 3 3 2 4" xfId="11722"/>
    <cellStyle name="RowTitles1-Detail 2 3 2 3 3 2 4 2" xfId="11723"/>
    <cellStyle name="RowTitles1-Detail 2 3 2 3 3 2 5" xfId="11724"/>
    <cellStyle name="RowTitles1-Detail 2 3 2 3 3 3" xfId="11725"/>
    <cellStyle name="RowTitles1-Detail 2 3 2 3 3 3 2" xfId="11726"/>
    <cellStyle name="RowTitles1-Detail 2 3 2 3 3 3 2 2" xfId="11727"/>
    <cellStyle name="RowTitles1-Detail 2 3 2 3 3 3 2 2 2" xfId="11728"/>
    <cellStyle name="RowTitles1-Detail 2 3 2 3 3 3 2 3" xfId="11729"/>
    <cellStyle name="RowTitles1-Detail 2 3 2 3 3 3 3" xfId="11730"/>
    <cellStyle name="RowTitles1-Detail 2 3 2 3 3 3 3 2" xfId="11731"/>
    <cellStyle name="RowTitles1-Detail 2 3 2 3 3 3 3 2 2" xfId="11732"/>
    <cellStyle name="RowTitles1-Detail 2 3 2 3 3 3 4" xfId="11733"/>
    <cellStyle name="RowTitles1-Detail 2 3 2 3 3 3 4 2" xfId="11734"/>
    <cellStyle name="RowTitles1-Detail 2 3 2 3 3 3 5" xfId="11735"/>
    <cellStyle name="RowTitles1-Detail 2 3 2 3 3 4" xfId="11736"/>
    <cellStyle name="RowTitles1-Detail 2 3 2 3 3 4 2" xfId="11737"/>
    <cellStyle name="RowTitles1-Detail 2 3 2 3 3 5" xfId="11738"/>
    <cellStyle name="RowTitles1-Detail 2 3 2 3 3 5 2" xfId="11739"/>
    <cellStyle name="RowTitles1-Detail 2 3 2 3 3 5 2 2" xfId="11740"/>
    <cellStyle name="RowTitles1-Detail 2 3 2 3 3 5 3" xfId="11741"/>
    <cellStyle name="RowTitles1-Detail 2 3 2 3 3 6" xfId="11742"/>
    <cellStyle name="RowTitles1-Detail 2 3 2 3 3 6 2" xfId="11743"/>
    <cellStyle name="RowTitles1-Detail 2 3 2 3 3 6 2 2" xfId="11744"/>
    <cellStyle name="RowTitles1-Detail 2 3 2 3 3 7" xfId="11745"/>
    <cellStyle name="RowTitles1-Detail 2 3 2 3 3 7 2" xfId="11746"/>
    <cellStyle name="RowTitles1-Detail 2 3 2 3 3 8" xfId="11747"/>
    <cellStyle name="RowTitles1-Detail 2 3 2 3 4" xfId="11748"/>
    <cellStyle name="RowTitles1-Detail 2 3 2 3 4 2" xfId="11749"/>
    <cellStyle name="RowTitles1-Detail 2 3 2 3 4 2 2" xfId="11750"/>
    <cellStyle name="RowTitles1-Detail 2 3 2 3 4 2 2 2" xfId="11751"/>
    <cellStyle name="RowTitles1-Detail 2 3 2 3 4 2 2 2 2" xfId="11752"/>
    <cellStyle name="RowTitles1-Detail 2 3 2 3 4 2 2 3" xfId="11753"/>
    <cellStyle name="RowTitles1-Detail 2 3 2 3 4 2 3" xfId="11754"/>
    <cellStyle name="RowTitles1-Detail 2 3 2 3 4 2 3 2" xfId="11755"/>
    <cellStyle name="RowTitles1-Detail 2 3 2 3 4 2 3 2 2" xfId="11756"/>
    <cellStyle name="RowTitles1-Detail 2 3 2 3 4 2 4" xfId="11757"/>
    <cellStyle name="RowTitles1-Detail 2 3 2 3 4 2 4 2" xfId="11758"/>
    <cellStyle name="RowTitles1-Detail 2 3 2 3 4 2 5" xfId="11759"/>
    <cellStyle name="RowTitles1-Detail 2 3 2 3 4 3" xfId="11760"/>
    <cellStyle name="RowTitles1-Detail 2 3 2 3 4 3 2" xfId="11761"/>
    <cellStyle name="RowTitles1-Detail 2 3 2 3 4 3 2 2" xfId="11762"/>
    <cellStyle name="RowTitles1-Detail 2 3 2 3 4 3 2 2 2" xfId="11763"/>
    <cellStyle name="RowTitles1-Detail 2 3 2 3 4 3 2 3" xfId="11764"/>
    <cellStyle name="RowTitles1-Detail 2 3 2 3 4 3 3" xfId="11765"/>
    <cellStyle name="RowTitles1-Detail 2 3 2 3 4 3 3 2" xfId="11766"/>
    <cellStyle name="RowTitles1-Detail 2 3 2 3 4 3 3 2 2" xfId="11767"/>
    <cellStyle name="RowTitles1-Detail 2 3 2 3 4 3 4" xfId="11768"/>
    <cellStyle name="RowTitles1-Detail 2 3 2 3 4 3 4 2" xfId="11769"/>
    <cellStyle name="RowTitles1-Detail 2 3 2 3 4 3 5" xfId="11770"/>
    <cellStyle name="RowTitles1-Detail 2 3 2 3 4 4" xfId="11771"/>
    <cellStyle name="RowTitles1-Detail 2 3 2 3 4 4 2" xfId="11772"/>
    <cellStyle name="RowTitles1-Detail 2 3 2 3 4 4 2 2" xfId="11773"/>
    <cellStyle name="RowTitles1-Detail 2 3 2 3 4 4 3" xfId="11774"/>
    <cellStyle name="RowTitles1-Detail 2 3 2 3 4 5" xfId="11775"/>
    <cellStyle name="RowTitles1-Detail 2 3 2 3 4 5 2" xfId="11776"/>
    <cellStyle name="RowTitles1-Detail 2 3 2 3 4 5 2 2" xfId="11777"/>
    <cellStyle name="RowTitles1-Detail 2 3 2 3 4 6" xfId="11778"/>
    <cellStyle name="RowTitles1-Detail 2 3 2 3 4 6 2" xfId="11779"/>
    <cellStyle name="RowTitles1-Detail 2 3 2 3 4 7" xfId="11780"/>
    <cellStyle name="RowTitles1-Detail 2 3 2 3 5" xfId="11781"/>
    <cellStyle name="RowTitles1-Detail 2 3 2 3 5 2" xfId="11782"/>
    <cellStyle name="RowTitles1-Detail 2 3 2 3 5 2 2" xfId="11783"/>
    <cellStyle name="RowTitles1-Detail 2 3 2 3 5 2 2 2" xfId="11784"/>
    <cellStyle name="RowTitles1-Detail 2 3 2 3 5 2 2 2 2" xfId="11785"/>
    <cellStyle name="RowTitles1-Detail 2 3 2 3 5 2 2 3" xfId="11786"/>
    <cellStyle name="RowTitles1-Detail 2 3 2 3 5 2 3" xfId="11787"/>
    <cellStyle name="RowTitles1-Detail 2 3 2 3 5 2 3 2" xfId="11788"/>
    <cellStyle name="RowTitles1-Detail 2 3 2 3 5 2 3 2 2" xfId="11789"/>
    <cellStyle name="RowTitles1-Detail 2 3 2 3 5 2 4" xfId="11790"/>
    <cellStyle name="RowTitles1-Detail 2 3 2 3 5 2 4 2" xfId="11791"/>
    <cellStyle name="RowTitles1-Detail 2 3 2 3 5 2 5" xfId="11792"/>
    <cellStyle name="RowTitles1-Detail 2 3 2 3 5 3" xfId="11793"/>
    <cellStyle name="RowTitles1-Detail 2 3 2 3 5 3 2" xfId="11794"/>
    <cellStyle name="RowTitles1-Detail 2 3 2 3 5 3 2 2" xfId="11795"/>
    <cellStyle name="RowTitles1-Detail 2 3 2 3 5 3 2 2 2" xfId="11796"/>
    <cellStyle name="RowTitles1-Detail 2 3 2 3 5 3 2 3" xfId="11797"/>
    <cellStyle name="RowTitles1-Detail 2 3 2 3 5 3 3" xfId="11798"/>
    <cellStyle name="RowTitles1-Detail 2 3 2 3 5 3 3 2" xfId="11799"/>
    <cellStyle name="RowTitles1-Detail 2 3 2 3 5 3 3 2 2" xfId="11800"/>
    <cellStyle name="RowTitles1-Detail 2 3 2 3 5 3 4" xfId="11801"/>
    <cellStyle name="RowTitles1-Detail 2 3 2 3 5 3 4 2" xfId="11802"/>
    <cellStyle name="RowTitles1-Detail 2 3 2 3 5 3 5" xfId="11803"/>
    <cellStyle name="RowTitles1-Detail 2 3 2 3 5 4" xfId="11804"/>
    <cellStyle name="RowTitles1-Detail 2 3 2 3 5 4 2" xfId="11805"/>
    <cellStyle name="RowTitles1-Detail 2 3 2 3 5 4 2 2" xfId="11806"/>
    <cellStyle name="RowTitles1-Detail 2 3 2 3 5 4 3" xfId="11807"/>
    <cellStyle name="RowTitles1-Detail 2 3 2 3 5 5" xfId="11808"/>
    <cellStyle name="RowTitles1-Detail 2 3 2 3 5 5 2" xfId="11809"/>
    <cellStyle name="RowTitles1-Detail 2 3 2 3 5 5 2 2" xfId="11810"/>
    <cellStyle name="RowTitles1-Detail 2 3 2 3 5 6" xfId="11811"/>
    <cellStyle name="RowTitles1-Detail 2 3 2 3 5 6 2" xfId="11812"/>
    <cellStyle name="RowTitles1-Detail 2 3 2 3 5 7" xfId="11813"/>
    <cellStyle name="RowTitles1-Detail 2 3 2 3 6" xfId="11814"/>
    <cellStyle name="RowTitles1-Detail 2 3 2 3 6 2" xfId="11815"/>
    <cellStyle name="RowTitles1-Detail 2 3 2 3 6 2 2" xfId="11816"/>
    <cellStyle name="RowTitles1-Detail 2 3 2 3 6 2 2 2" xfId="11817"/>
    <cellStyle name="RowTitles1-Detail 2 3 2 3 6 2 2 2 2" xfId="11818"/>
    <cellStyle name="RowTitles1-Detail 2 3 2 3 6 2 2 3" xfId="11819"/>
    <cellStyle name="RowTitles1-Detail 2 3 2 3 6 2 3" xfId="11820"/>
    <cellStyle name="RowTitles1-Detail 2 3 2 3 6 2 3 2" xfId="11821"/>
    <cellStyle name="RowTitles1-Detail 2 3 2 3 6 2 3 2 2" xfId="11822"/>
    <cellStyle name="RowTitles1-Detail 2 3 2 3 6 2 4" xfId="11823"/>
    <cellStyle name="RowTitles1-Detail 2 3 2 3 6 2 4 2" xfId="11824"/>
    <cellStyle name="RowTitles1-Detail 2 3 2 3 6 2 5" xfId="11825"/>
    <cellStyle name="RowTitles1-Detail 2 3 2 3 6 3" xfId="11826"/>
    <cellStyle name="RowTitles1-Detail 2 3 2 3 6 3 2" xfId="11827"/>
    <cellStyle name="RowTitles1-Detail 2 3 2 3 6 3 2 2" xfId="11828"/>
    <cellStyle name="RowTitles1-Detail 2 3 2 3 6 3 2 2 2" xfId="11829"/>
    <cellStyle name="RowTitles1-Detail 2 3 2 3 6 3 2 3" xfId="11830"/>
    <cellStyle name="RowTitles1-Detail 2 3 2 3 6 3 3" xfId="11831"/>
    <cellStyle name="RowTitles1-Detail 2 3 2 3 6 3 3 2" xfId="11832"/>
    <cellStyle name="RowTitles1-Detail 2 3 2 3 6 3 3 2 2" xfId="11833"/>
    <cellStyle name="RowTitles1-Detail 2 3 2 3 6 3 4" xfId="11834"/>
    <cellStyle name="RowTitles1-Detail 2 3 2 3 6 3 4 2" xfId="11835"/>
    <cellStyle name="RowTitles1-Detail 2 3 2 3 6 3 5" xfId="11836"/>
    <cellStyle name="RowTitles1-Detail 2 3 2 3 6 4" xfId="11837"/>
    <cellStyle name="RowTitles1-Detail 2 3 2 3 6 4 2" xfId="11838"/>
    <cellStyle name="RowTitles1-Detail 2 3 2 3 6 4 2 2" xfId="11839"/>
    <cellStyle name="RowTitles1-Detail 2 3 2 3 6 4 3" xfId="11840"/>
    <cellStyle name="RowTitles1-Detail 2 3 2 3 6 5" xfId="11841"/>
    <cellStyle name="RowTitles1-Detail 2 3 2 3 6 5 2" xfId="11842"/>
    <cellStyle name="RowTitles1-Detail 2 3 2 3 6 5 2 2" xfId="11843"/>
    <cellStyle name="RowTitles1-Detail 2 3 2 3 6 6" xfId="11844"/>
    <cellStyle name="RowTitles1-Detail 2 3 2 3 6 6 2" xfId="11845"/>
    <cellStyle name="RowTitles1-Detail 2 3 2 3 6 7" xfId="11846"/>
    <cellStyle name="RowTitles1-Detail 2 3 2 3 7" xfId="11847"/>
    <cellStyle name="RowTitles1-Detail 2 3 2 3 7 2" xfId="11848"/>
    <cellStyle name="RowTitles1-Detail 2 3 2 3 7 2 2" xfId="11849"/>
    <cellStyle name="RowTitles1-Detail 2 3 2 3 7 2 2 2" xfId="11850"/>
    <cellStyle name="RowTitles1-Detail 2 3 2 3 7 2 3" xfId="11851"/>
    <cellStyle name="RowTitles1-Detail 2 3 2 3 7 3" xfId="11852"/>
    <cellStyle name="RowTitles1-Detail 2 3 2 3 7 3 2" xfId="11853"/>
    <cellStyle name="RowTitles1-Detail 2 3 2 3 7 3 2 2" xfId="11854"/>
    <cellStyle name="RowTitles1-Detail 2 3 2 3 7 4" xfId="11855"/>
    <cellStyle name="RowTitles1-Detail 2 3 2 3 7 4 2" xfId="11856"/>
    <cellStyle name="RowTitles1-Detail 2 3 2 3 7 5" xfId="11857"/>
    <cellStyle name="RowTitles1-Detail 2 3 2 3 8" xfId="11858"/>
    <cellStyle name="RowTitles1-Detail 2 3 2 3 8 2" xfId="11859"/>
    <cellStyle name="RowTitles1-Detail 2 3 2 3 9" xfId="11860"/>
    <cellStyle name="RowTitles1-Detail 2 3 2 3 9 2" xfId="11861"/>
    <cellStyle name="RowTitles1-Detail 2 3 2 3 9 2 2" xfId="11862"/>
    <cellStyle name="RowTitles1-Detail 2 3 2 3_STUD aligned by INSTIT" xfId="11863"/>
    <cellStyle name="RowTitles1-Detail 2 3 2 4" xfId="11864"/>
    <cellStyle name="RowTitles1-Detail 2 3 2 4 2" xfId="11865"/>
    <cellStyle name="RowTitles1-Detail 2 3 2 4 2 2" xfId="11866"/>
    <cellStyle name="RowTitles1-Detail 2 3 2 4 2 2 2" xfId="11867"/>
    <cellStyle name="RowTitles1-Detail 2 3 2 4 2 2 2 2" xfId="11868"/>
    <cellStyle name="RowTitles1-Detail 2 3 2 4 2 2 2 2 2" xfId="11869"/>
    <cellStyle name="RowTitles1-Detail 2 3 2 4 2 2 2 3" xfId="11870"/>
    <cellStyle name="RowTitles1-Detail 2 3 2 4 2 2 3" xfId="11871"/>
    <cellStyle name="RowTitles1-Detail 2 3 2 4 2 2 3 2" xfId="11872"/>
    <cellStyle name="RowTitles1-Detail 2 3 2 4 2 2 3 2 2" xfId="11873"/>
    <cellStyle name="RowTitles1-Detail 2 3 2 4 2 2 4" xfId="11874"/>
    <cellStyle name="RowTitles1-Detail 2 3 2 4 2 2 4 2" xfId="11875"/>
    <cellStyle name="RowTitles1-Detail 2 3 2 4 2 2 5" xfId="11876"/>
    <cellStyle name="RowTitles1-Detail 2 3 2 4 2 3" xfId="11877"/>
    <cellStyle name="RowTitles1-Detail 2 3 2 4 2 3 2" xfId="11878"/>
    <cellStyle name="RowTitles1-Detail 2 3 2 4 2 3 2 2" xfId="11879"/>
    <cellStyle name="RowTitles1-Detail 2 3 2 4 2 3 2 2 2" xfId="11880"/>
    <cellStyle name="RowTitles1-Detail 2 3 2 4 2 3 2 3" xfId="11881"/>
    <cellStyle name="RowTitles1-Detail 2 3 2 4 2 3 3" xfId="11882"/>
    <cellStyle name="RowTitles1-Detail 2 3 2 4 2 3 3 2" xfId="11883"/>
    <cellStyle name="RowTitles1-Detail 2 3 2 4 2 3 3 2 2" xfId="11884"/>
    <cellStyle name="RowTitles1-Detail 2 3 2 4 2 3 4" xfId="11885"/>
    <cellStyle name="RowTitles1-Detail 2 3 2 4 2 3 4 2" xfId="11886"/>
    <cellStyle name="RowTitles1-Detail 2 3 2 4 2 3 5" xfId="11887"/>
    <cellStyle name="RowTitles1-Detail 2 3 2 4 2 4" xfId="11888"/>
    <cellStyle name="RowTitles1-Detail 2 3 2 4 2 4 2" xfId="11889"/>
    <cellStyle name="RowTitles1-Detail 2 3 2 4 2 5" xfId="11890"/>
    <cellStyle name="RowTitles1-Detail 2 3 2 4 2 5 2" xfId="11891"/>
    <cellStyle name="RowTitles1-Detail 2 3 2 4 2 5 2 2" xfId="11892"/>
    <cellStyle name="RowTitles1-Detail 2 3 2 4 2 5 3" xfId="11893"/>
    <cellStyle name="RowTitles1-Detail 2 3 2 4 2 6" xfId="11894"/>
    <cellStyle name="RowTitles1-Detail 2 3 2 4 2 6 2" xfId="11895"/>
    <cellStyle name="RowTitles1-Detail 2 3 2 4 2 6 2 2" xfId="11896"/>
    <cellStyle name="RowTitles1-Detail 2 3 2 4 2 7" xfId="11897"/>
    <cellStyle name="RowTitles1-Detail 2 3 2 4 2 7 2" xfId="11898"/>
    <cellStyle name="RowTitles1-Detail 2 3 2 4 2 8" xfId="11899"/>
    <cellStyle name="RowTitles1-Detail 2 3 2 4 3" xfId="11900"/>
    <cellStyle name="RowTitles1-Detail 2 3 2 4 3 2" xfId="11901"/>
    <cellStyle name="RowTitles1-Detail 2 3 2 4 3 2 2" xfId="11902"/>
    <cellStyle name="RowTitles1-Detail 2 3 2 4 3 2 2 2" xfId="11903"/>
    <cellStyle name="RowTitles1-Detail 2 3 2 4 3 2 2 2 2" xfId="11904"/>
    <cellStyle name="RowTitles1-Detail 2 3 2 4 3 2 2 3" xfId="11905"/>
    <cellStyle name="RowTitles1-Detail 2 3 2 4 3 2 3" xfId="11906"/>
    <cellStyle name="RowTitles1-Detail 2 3 2 4 3 2 3 2" xfId="11907"/>
    <cellStyle name="RowTitles1-Detail 2 3 2 4 3 2 3 2 2" xfId="11908"/>
    <cellStyle name="RowTitles1-Detail 2 3 2 4 3 2 4" xfId="11909"/>
    <cellStyle name="RowTitles1-Detail 2 3 2 4 3 2 4 2" xfId="11910"/>
    <cellStyle name="RowTitles1-Detail 2 3 2 4 3 2 5" xfId="11911"/>
    <cellStyle name="RowTitles1-Detail 2 3 2 4 3 3" xfId="11912"/>
    <cellStyle name="RowTitles1-Detail 2 3 2 4 3 3 2" xfId="11913"/>
    <cellStyle name="RowTitles1-Detail 2 3 2 4 3 3 2 2" xfId="11914"/>
    <cellStyle name="RowTitles1-Detail 2 3 2 4 3 3 2 2 2" xfId="11915"/>
    <cellStyle name="RowTitles1-Detail 2 3 2 4 3 3 2 3" xfId="11916"/>
    <cellStyle name="RowTitles1-Detail 2 3 2 4 3 3 3" xfId="11917"/>
    <cellStyle name="RowTitles1-Detail 2 3 2 4 3 3 3 2" xfId="11918"/>
    <cellStyle name="RowTitles1-Detail 2 3 2 4 3 3 3 2 2" xfId="11919"/>
    <cellStyle name="RowTitles1-Detail 2 3 2 4 3 3 4" xfId="11920"/>
    <cellStyle name="RowTitles1-Detail 2 3 2 4 3 3 4 2" xfId="11921"/>
    <cellStyle name="RowTitles1-Detail 2 3 2 4 3 3 5" xfId="11922"/>
    <cellStyle name="RowTitles1-Detail 2 3 2 4 3 4" xfId="11923"/>
    <cellStyle name="RowTitles1-Detail 2 3 2 4 3 4 2" xfId="11924"/>
    <cellStyle name="RowTitles1-Detail 2 3 2 4 3 5" xfId="11925"/>
    <cellStyle name="RowTitles1-Detail 2 3 2 4 3 5 2" xfId="11926"/>
    <cellStyle name="RowTitles1-Detail 2 3 2 4 3 5 2 2" xfId="11927"/>
    <cellStyle name="RowTitles1-Detail 2 3 2 4 4" xfId="11928"/>
    <cellStyle name="RowTitles1-Detail 2 3 2 4 4 2" xfId="11929"/>
    <cellStyle name="RowTitles1-Detail 2 3 2 4 4 2 2" xfId="11930"/>
    <cellStyle name="RowTitles1-Detail 2 3 2 4 4 2 2 2" xfId="11931"/>
    <cellStyle name="RowTitles1-Detail 2 3 2 4 4 2 2 2 2" xfId="11932"/>
    <cellStyle name="RowTitles1-Detail 2 3 2 4 4 2 2 3" xfId="11933"/>
    <cellStyle name="RowTitles1-Detail 2 3 2 4 4 2 3" xfId="11934"/>
    <cellStyle name="RowTitles1-Detail 2 3 2 4 4 2 3 2" xfId="11935"/>
    <cellStyle name="RowTitles1-Detail 2 3 2 4 4 2 3 2 2" xfId="11936"/>
    <cellStyle name="RowTitles1-Detail 2 3 2 4 4 2 4" xfId="11937"/>
    <cellStyle name="RowTitles1-Detail 2 3 2 4 4 2 4 2" xfId="11938"/>
    <cellStyle name="RowTitles1-Detail 2 3 2 4 4 2 5" xfId="11939"/>
    <cellStyle name="RowTitles1-Detail 2 3 2 4 4 3" xfId="11940"/>
    <cellStyle name="RowTitles1-Detail 2 3 2 4 4 3 2" xfId="11941"/>
    <cellStyle name="RowTitles1-Detail 2 3 2 4 4 3 2 2" xfId="11942"/>
    <cellStyle name="RowTitles1-Detail 2 3 2 4 4 3 2 2 2" xfId="11943"/>
    <cellStyle name="RowTitles1-Detail 2 3 2 4 4 3 2 3" xfId="11944"/>
    <cellStyle name="RowTitles1-Detail 2 3 2 4 4 3 3" xfId="11945"/>
    <cellStyle name="RowTitles1-Detail 2 3 2 4 4 3 3 2" xfId="11946"/>
    <cellStyle name="RowTitles1-Detail 2 3 2 4 4 3 3 2 2" xfId="11947"/>
    <cellStyle name="RowTitles1-Detail 2 3 2 4 4 3 4" xfId="11948"/>
    <cellStyle name="RowTitles1-Detail 2 3 2 4 4 3 4 2" xfId="11949"/>
    <cellStyle name="RowTitles1-Detail 2 3 2 4 4 3 5" xfId="11950"/>
    <cellStyle name="RowTitles1-Detail 2 3 2 4 4 4" xfId="11951"/>
    <cellStyle name="RowTitles1-Detail 2 3 2 4 4 4 2" xfId="11952"/>
    <cellStyle name="RowTitles1-Detail 2 3 2 4 4 4 2 2" xfId="11953"/>
    <cellStyle name="RowTitles1-Detail 2 3 2 4 4 4 3" xfId="11954"/>
    <cellStyle name="RowTitles1-Detail 2 3 2 4 4 5" xfId="11955"/>
    <cellStyle name="RowTitles1-Detail 2 3 2 4 4 5 2" xfId="11956"/>
    <cellStyle name="RowTitles1-Detail 2 3 2 4 4 5 2 2" xfId="11957"/>
    <cellStyle name="RowTitles1-Detail 2 3 2 4 4 6" xfId="11958"/>
    <cellStyle name="RowTitles1-Detail 2 3 2 4 4 6 2" xfId="11959"/>
    <cellStyle name="RowTitles1-Detail 2 3 2 4 4 7" xfId="11960"/>
    <cellStyle name="RowTitles1-Detail 2 3 2 4 5" xfId="11961"/>
    <cellStyle name="RowTitles1-Detail 2 3 2 4 5 2" xfId="11962"/>
    <cellStyle name="RowTitles1-Detail 2 3 2 4 5 2 2" xfId="11963"/>
    <cellStyle name="RowTitles1-Detail 2 3 2 4 5 2 2 2" xfId="11964"/>
    <cellStyle name="RowTitles1-Detail 2 3 2 4 5 2 2 2 2" xfId="11965"/>
    <cellStyle name="RowTitles1-Detail 2 3 2 4 5 2 2 3" xfId="11966"/>
    <cellStyle name="RowTitles1-Detail 2 3 2 4 5 2 3" xfId="11967"/>
    <cellStyle name="RowTitles1-Detail 2 3 2 4 5 2 3 2" xfId="11968"/>
    <cellStyle name="RowTitles1-Detail 2 3 2 4 5 2 3 2 2" xfId="11969"/>
    <cellStyle name="RowTitles1-Detail 2 3 2 4 5 2 4" xfId="11970"/>
    <cellStyle name="RowTitles1-Detail 2 3 2 4 5 2 4 2" xfId="11971"/>
    <cellStyle name="RowTitles1-Detail 2 3 2 4 5 2 5" xfId="11972"/>
    <cellStyle name="RowTitles1-Detail 2 3 2 4 5 3" xfId="11973"/>
    <cellStyle name="RowTitles1-Detail 2 3 2 4 5 3 2" xfId="11974"/>
    <cellStyle name="RowTitles1-Detail 2 3 2 4 5 3 2 2" xfId="11975"/>
    <cellStyle name="RowTitles1-Detail 2 3 2 4 5 3 2 2 2" xfId="11976"/>
    <cellStyle name="RowTitles1-Detail 2 3 2 4 5 3 2 3" xfId="11977"/>
    <cellStyle name="RowTitles1-Detail 2 3 2 4 5 3 3" xfId="11978"/>
    <cellStyle name="RowTitles1-Detail 2 3 2 4 5 3 3 2" xfId="11979"/>
    <cellStyle name="RowTitles1-Detail 2 3 2 4 5 3 3 2 2" xfId="11980"/>
    <cellStyle name="RowTitles1-Detail 2 3 2 4 5 3 4" xfId="11981"/>
    <cellStyle name="RowTitles1-Detail 2 3 2 4 5 3 4 2" xfId="11982"/>
    <cellStyle name="RowTitles1-Detail 2 3 2 4 5 3 5" xfId="11983"/>
    <cellStyle name="RowTitles1-Detail 2 3 2 4 5 4" xfId="11984"/>
    <cellStyle name="RowTitles1-Detail 2 3 2 4 5 4 2" xfId="11985"/>
    <cellStyle name="RowTitles1-Detail 2 3 2 4 5 4 2 2" xfId="11986"/>
    <cellStyle name="RowTitles1-Detail 2 3 2 4 5 4 3" xfId="11987"/>
    <cellStyle name="RowTitles1-Detail 2 3 2 4 5 5" xfId="11988"/>
    <cellStyle name="RowTitles1-Detail 2 3 2 4 5 5 2" xfId="11989"/>
    <cellStyle name="RowTitles1-Detail 2 3 2 4 5 5 2 2" xfId="11990"/>
    <cellStyle name="RowTitles1-Detail 2 3 2 4 5 6" xfId="11991"/>
    <cellStyle name="RowTitles1-Detail 2 3 2 4 5 6 2" xfId="11992"/>
    <cellStyle name="RowTitles1-Detail 2 3 2 4 5 7" xfId="11993"/>
    <cellStyle name="RowTitles1-Detail 2 3 2 4 6" xfId="11994"/>
    <cellStyle name="RowTitles1-Detail 2 3 2 4 6 2" xfId="11995"/>
    <cellStyle name="RowTitles1-Detail 2 3 2 4 6 2 2" xfId="11996"/>
    <cellStyle name="RowTitles1-Detail 2 3 2 4 6 2 2 2" xfId="11997"/>
    <cellStyle name="RowTitles1-Detail 2 3 2 4 6 2 2 2 2" xfId="11998"/>
    <cellStyle name="RowTitles1-Detail 2 3 2 4 6 2 2 3" xfId="11999"/>
    <cellStyle name="RowTitles1-Detail 2 3 2 4 6 2 3" xfId="12000"/>
    <cellStyle name="RowTitles1-Detail 2 3 2 4 6 2 3 2" xfId="12001"/>
    <cellStyle name="RowTitles1-Detail 2 3 2 4 6 2 3 2 2" xfId="12002"/>
    <cellStyle name="RowTitles1-Detail 2 3 2 4 6 2 4" xfId="12003"/>
    <cellStyle name="RowTitles1-Detail 2 3 2 4 6 2 4 2" xfId="12004"/>
    <cellStyle name="RowTitles1-Detail 2 3 2 4 6 2 5" xfId="12005"/>
    <cellStyle name="RowTitles1-Detail 2 3 2 4 6 3" xfId="12006"/>
    <cellStyle name="RowTitles1-Detail 2 3 2 4 6 3 2" xfId="12007"/>
    <cellStyle name="RowTitles1-Detail 2 3 2 4 6 3 2 2" xfId="12008"/>
    <cellStyle name="RowTitles1-Detail 2 3 2 4 6 3 2 2 2" xfId="12009"/>
    <cellStyle name="RowTitles1-Detail 2 3 2 4 6 3 2 3" xfId="12010"/>
    <cellStyle name="RowTitles1-Detail 2 3 2 4 6 3 3" xfId="12011"/>
    <cellStyle name="RowTitles1-Detail 2 3 2 4 6 3 3 2" xfId="12012"/>
    <cellStyle name="RowTitles1-Detail 2 3 2 4 6 3 3 2 2" xfId="12013"/>
    <cellStyle name="RowTitles1-Detail 2 3 2 4 6 3 4" xfId="12014"/>
    <cellStyle name="RowTitles1-Detail 2 3 2 4 6 3 4 2" xfId="12015"/>
    <cellStyle name="RowTitles1-Detail 2 3 2 4 6 3 5" xfId="12016"/>
    <cellStyle name="RowTitles1-Detail 2 3 2 4 6 4" xfId="12017"/>
    <cellStyle name="RowTitles1-Detail 2 3 2 4 6 4 2" xfId="12018"/>
    <cellStyle name="RowTitles1-Detail 2 3 2 4 6 4 2 2" xfId="12019"/>
    <cellStyle name="RowTitles1-Detail 2 3 2 4 6 4 3" xfId="12020"/>
    <cellStyle name="RowTitles1-Detail 2 3 2 4 6 5" xfId="12021"/>
    <cellStyle name="RowTitles1-Detail 2 3 2 4 6 5 2" xfId="12022"/>
    <cellStyle name="RowTitles1-Detail 2 3 2 4 6 5 2 2" xfId="12023"/>
    <cellStyle name="RowTitles1-Detail 2 3 2 4 6 6" xfId="12024"/>
    <cellStyle name="RowTitles1-Detail 2 3 2 4 6 6 2" xfId="12025"/>
    <cellStyle name="RowTitles1-Detail 2 3 2 4 6 7" xfId="12026"/>
    <cellStyle name="RowTitles1-Detail 2 3 2 4 7" xfId="12027"/>
    <cellStyle name="RowTitles1-Detail 2 3 2 4 7 2" xfId="12028"/>
    <cellStyle name="RowTitles1-Detail 2 3 2 4 7 2 2" xfId="12029"/>
    <cellStyle name="RowTitles1-Detail 2 3 2 4 7 2 2 2" xfId="12030"/>
    <cellStyle name="RowTitles1-Detail 2 3 2 4 7 2 3" xfId="12031"/>
    <cellStyle name="RowTitles1-Detail 2 3 2 4 7 3" xfId="12032"/>
    <cellStyle name="RowTitles1-Detail 2 3 2 4 7 3 2" xfId="12033"/>
    <cellStyle name="RowTitles1-Detail 2 3 2 4 7 3 2 2" xfId="12034"/>
    <cellStyle name="RowTitles1-Detail 2 3 2 4 7 4" xfId="12035"/>
    <cellStyle name="RowTitles1-Detail 2 3 2 4 7 4 2" xfId="12036"/>
    <cellStyle name="RowTitles1-Detail 2 3 2 4 7 5" xfId="12037"/>
    <cellStyle name="RowTitles1-Detail 2 3 2 4 8" xfId="12038"/>
    <cellStyle name="RowTitles1-Detail 2 3 2 4 8 2" xfId="12039"/>
    <cellStyle name="RowTitles1-Detail 2 3 2 4 8 2 2" xfId="12040"/>
    <cellStyle name="RowTitles1-Detail 2 3 2 4 8 2 2 2" xfId="12041"/>
    <cellStyle name="RowTitles1-Detail 2 3 2 4 8 2 3" xfId="12042"/>
    <cellStyle name="RowTitles1-Detail 2 3 2 4 8 3" xfId="12043"/>
    <cellStyle name="RowTitles1-Detail 2 3 2 4 8 3 2" xfId="12044"/>
    <cellStyle name="RowTitles1-Detail 2 3 2 4 8 3 2 2" xfId="12045"/>
    <cellStyle name="RowTitles1-Detail 2 3 2 4 8 4" xfId="12046"/>
    <cellStyle name="RowTitles1-Detail 2 3 2 4 8 4 2" xfId="12047"/>
    <cellStyle name="RowTitles1-Detail 2 3 2 4 8 5" xfId="12048"/>
    <cellStyle name="RowTitles1-Detail 2 3 2 4 9" xfId="12049"/>
    <cellStyle name="RowTitles1-Detail 2 3 2 4 9 2" xfId="12050"/>
    <cellStyle name="RowTitles1-Detail 2 3 2 4 9 2 2" xfId="12051"/>
    <cellStyle name="RowTitles1-Detail 2 3 2 4_STUD aligned by INSTIT" xfId="12052"/>
    <cellStyle name="RowTitles1-Detail 2 3 2 5" xfId="12053"/>
    <cellStyle name="RowTitles1-Detail 2 3 2 5 2" xfId="12054"/>
    <cellStyle name="RowTitles1-Detail 2 3 2 5 2 2" xfId="12055"/>
    <cellStyle name="RowTitles1-Detail 2 3 2 5 2 2 2" xfId="12056"/>
    <cellStyle name="RowTitles1-Detail 2 3 2 5 2 2 2 2" xfId="12057"/>
    <cellStyle name="RowTitles1-Detail 2 3 2 5 2 2 2 2 2" xfId="12058"/>
    <cellStyle name="RowTitles1-Detail 2 3 2 5 2 2 2 3" xfId="12059"/>
    <cellStyle name="RowTitles1-Detail 2 3 2 5 2 2 3" xfId="12060"/>
    <cellStyle name="RowTitles1-Detail 2 3 2 5 2 2 3 2" xfId="12061"/>
    <cellStyle name="RowTitles1-Detail 2 3 2 5 2 2 3 2 2" xfId="12062"/>
    <cellStyle name="RowTitles1-Detail 2 3 2 5 2 2 4" xfId="12063"/>
    <cellStyle name="RowTitles1-Detail 2 3 2 5 2 2 4 2" xfId="12064"/>
    <cellStyle name="RowTitles1-Detail 2 3 2 5 2 2 5" xfId="12065"/>
    <cellStyle name="RowTitles1-Detail 2 3 2 5 2 3" xfId="12066"/>
    <cellStyle name="RowTitles1-Detail 2 3 2 5 2 3 2" xfId="12067"/>
    <cellStyle name="RowTitles1-Detail 2 3 2 5 2 3 2 2" xfId="12068"/>
    <cellStyle name="RowTitles1-Detail 2 3 2 5 2 3 2 2 2" xfId="12069"/>
    <cellStyle name="RowTitles1-Detail 2 3 2 5 2 3 2 3" xfId="12070"/>
    <cellStyle name="RowTitles1-Detail 2 3 2 5 2 3 3" xfId="12071"/>
    <cellStyle name="RowTitles1-Detail 2 3 2 5 2 3 3 2" xfId="12072"/>
    <cellStyle name="RowTitles1-Detail 2 3 2 5 2 3 3 2 2" xfId="12073"/>
    <cellStyle name="RowTitles1-Detail 2 3 2 5 2 3 4" xfId="12074"/>
    <cellStyle name="RowTitles1-Detail 2 3 2 5 2 3 4 2" xfId="12075"/>
    <cellStyle name="RowTitles1-Detail 2 3 2 5 2 3 5" xfId="12076"/>
    <cellStyle name="RowTitles1-Detail 2 3 2 5 2 4" xfId="12077"/>
    <cellStyle name="RowTitles1-Detail 2 3 2 5 2 4 2" xfId="12078"/>
    <cellStyle name="RowTitles1-Detail 2 3 2 5 2 5" xfId="12079"/>
    <cellStyle name="RowTitles1-Detail 2 3 2 5 2 5 2" xfId="12080"/>
    <cellStyle name="RowTitles1-Detail 2 3 2 5 2 5 2 2" xfId="12081"/>
    <cellStyle name="RowTitles1-Detail 2 3 2 5 2 5 3" xfId="12082"/>
    <cellStyle name="RowTitles1-Detail 2 3 2 5 2 6" xfId="12083"/>
    <cellStyle name="RowTitles1-Detail 2 3 2 5 2 6 2" xfId="12084"/>
    <cellStyle name="RowTitles1-Detail 2 3 2 5 2 6 2 2" xfId="12085"/>
    <cellStyle name="RowTitles1-Detail 2 3 2 5 3" xfId="12086"/>
    <cellStyle name="RowTitles1-Detail 2 3 2 5 3 2" xfId="12087"/>
    <cellStyle name="RowTitles1-Detail 2 3 2 5 3 2 2" xfId="12088"/>
    <cellStyle name="RowTitles1-Detail 2 3 2 5 3 2 2 2" xfId="12089"/>
    <cellStyle name="RowTitles1-Detail 2 3 2 5 3 2 2 2 2" xfId="12090"/>
    <cellStyle name="RowTitles1-Detail 2 3 2 5 3 2 2 3" xfId="12091"/>
    <cellStyle name="RowTitles1-Detail 2 3 2 5 3 2 3" xfId="12092"/>
    <cellStyle name="RowTitles1-Detail 2 3 2 5 3 2 3 2" xfId="12093"/>
    <cellStyle name="RowTitles1-Detail 2 3 2 5 3 2 3 2 2" xfId="12094"/>
    <cellStyle name="RowTitles1-Detail 2 3 2 5 3 2 4" xfId="12095"/>
    <cellStyle name="RowTitles1-Detail 2 3 2 5 3 2 4 2" xfId="12096"/>
    <cellStyle name="RowTitles1-Detail 2 3 2 5 3 2 5" xfId="12097"/>
    <cellStyle name="RowTitles1-Detail 2 3 2 5 3 3" xfId="12098"/>
    <cellStyle name="RowTitles1-Detail 2 3 2 5 3 3 2" xfId="12099"/>
    <cellStyle name="RowTitles1-Detail 2 3 2 5 3 3 2 2" xfId="12100"/>
    <cellStyle name="RowTitles1-Detail 2 3 2 5 3 3 2 2 2" xfId="12101"/>
    <cellStyle name="RowTitles1-Detail 2 3 2 5 3 3 2 3" xfId="12102"/>
    <cellStyle name="RowTitles1-Detail 2 3 2 5 3 3 3" xfId="12103"/>
    <cellStyle name="RowTitles1-Detail 2 3 2 5 3 3 3 2" xfId="12104"/>
    <cellStyle name="RowTitles1-Detail 2 3 2 5 3 3 3 2 2" xfId="12105"/>
    <cellStyle name="RowTitles1-Detail 2 3 2 5 3 3 4" xfId="12106"/>
    <cellStyle name="RowTitles1-Detail 2 3 2 5 3 3 4 2" xfId="12107"/>
    <cellStyle name="RowTitles1-Detail 2 3 2 5 3 3 5" xfId="12108"/>
    <cellStyle name="RowTitles1-Detail 2 3 2 5 3 4" xfId="12109"/>
    <cellStyle name="RowTitles1-Detail 2 3 2 5 3 4 2" xfId="12110"/>
    <cellStyle name="RowTitles1-Detail 2 3 2 5 3 5" xfId="12111"/>
    <cellStyle name="RowTitles1-Detail 2 3 2 5 3 5 2" xfId="12112"/>
    <cellStyle name="RowTitles1-Detail 2 3 2 5 3 5 2 2" xfId="12113"/>
    <cellStyle name="RowTitles1-Detail 2 3 2 5 3 6" xfId="12114"/>
    <cellStyle name="RowTitles1-Detail 2 3 2 5 3 6 2" xfId="12115"/>
    <cellStyle name="RowTitles1-Detail 2 3 2 5 3 7" xfId="12116"/>
    <cellStyle name="RowTitles1-Detail 2 3 2 5 4" xfId="12117"/>
    <cellStyle name="RowTitles1-Detail 2 3 2 5 4 2" xfId="12118"/>
    <cellStyle name="RowTitles1-Detail 2 3 2 5 4 2 2" xfId="12119"/>
    <cellStyle name="RowTitles1-Detail 2 3 2 5 4 2 2 2" xfId="12120"/>
    <cellStyle name="RowTitles1-Detail 2 3 2 5 4 2 2 2 2" xfId="12121"/>
    <cellStyle name="RowTitles1-Detail 2 3 2 5 4 2 2 3" xfId="12122"/>
    <cellStyle name="RowTitles1-Detail 2 3 2 5 4 2 3" xfId="12123"/>
    <cellStyle name="RowTitles1-Detail 2 3 2 5 4 2 3 2" xfId="12124"/>
    <cellStyle name="RowTitles1-Detail 2 3 2 5 4 2 3 2 2" xfId="12125"/>
    <cellStyle name="RowTitles1-Detail 2 3 2 5 4 2 4" xfId="12126"/>
    <cellStyle name="RowTitles1-Detail 2 3 2 5 4 2 4 2" xfId="12127"/>
    <cellStyle name="RowTitles1-Detail 2 3 2 5 4 2 5" xfId="12128"/>
    <cellStyle name="RowTitles1-Detail 2 3 2 5 4 3" xfId="12129"/>
    <cellStyle name="RowTitles1-Detail 2 3 2 5 4 3 2" xfId="12130"/>
    <cellStyle name="RowTitles1-Detail 2 3 2 5 4 3 2 2" xfId="12131"/>
    <cellStyle name="RowTitles1-Detail 2 3 2 5 4 3 2 2 2" xfId="12132"/>
    <cellStyle name="RowTitles1-Detail 2 3 2 5 4 3 2 3" xfId="12133"/>
    <cellStyle name="RowTitles1-Detail 2 3 2 5 4 3 3" xfId="12134"/>
    <cellStyle name="RowTitles1-Detail 2 3 2 5 4 3 3 2" xfId="12135"/>
    <cellStyle name="RowTitles1-Detail 2 3 2 5 4 3 3 2 2" xfId="12136"/>
    <cellStyle name="RowTitles1-Detail 2 3 2 5 4 3 4" xfId="12137"/>
    <cellStyle name="RowTitles1-Detail 2 3 2 5 4 3 4 2" xfId="12138"/>
    <cellStyle name="RowTitles1-Detail 2 3 2 5 4 3 5" xfId="12139"/>
    <cellStyle name="RowTitles1-Detail 2 3 2 5 4 4" xfId="12140"/>
    <cellStyle name="RowTitles1-Detail 2 3 2 5 4 4 2" xfId="12141"/>
    <cellStyle name="RowTitles1-Detail 2 3 2 5 4 5" xfId="12142"/>
    <cellStyle name="RowTitles1-Detail 2 3 2 5 4 5 2" xfId="12143"/>
    <cellStyle name="RowTitles1-Detail 2 3 2 5 4 5 2 2" xfId="12144"/>
    <cellStyle name="RowTitles1-Detail 2 3 2 5 4 5 3" xfId="12145"/>
    <cellStyle name="RowTitles1-Detail 2 3 2 5 4 6" xfId="12146"/>
    <cellStyle name="RowTitles1-Detail 2 3 2 5 4 6 2" xfId="12147"/>
    <cellStyle name="RowTitles1-Detail 2 3 2 5 4 6 2 2" xfId="12148"/>
    <cellStyle name="RowTitles1-Detail 2 3 2 5 4 7" xfId="12149"/>
    <cellStyle name="RowTitles1-Detail 2 3 2 5 4 7 2" xfId="12150"/>
    <cellStyle name="RowTitles1-Detail 2 3 2 5 4 8" xfId="12151"/>
    <cellStyle name="RowTitles1-Detail 2 3 2 5 5" xfId="12152"/>
    <cellStyle name="RowTitles1-Detail 2 3 2 5 5 2" xfId="12153"/>
    <cellStyle name="RowTitles1-Detail 2 3 2 5 5 2 2" xfId="12154"/>
    <cellStyle name="RowTitles1-Detail 2 3 2 5 5 2 2 2" xfId="12155"/>
    <cellStyle name="RowTitles1-Detail 2 3 2 5 5 2 2 2 2" xfId="12156"/>
    <cellStyle name="RowTitles1-Detail 2 3 2 5 5 2 2 3" xfId="12157"/>
    <cellStyle name="RowTitles1-Detail 2 3 2 5 5 2 3" xfId="12158"/>
    <cellStyle name="RowTitles1-Detail 2 3 2 5 5 2 3 2" xfId="12159"/>
    <cellStyle name="RowTitles1-Detail 2 3 2 5 5 2 3 2 2" xfId="12160"/>
    <cellStyle name="RowTitles1-Detail 2 3 2 5 5 2 4" xfId="12161"/>
    <cellStyle name="RowTitles1-Detail 2 3 2 5 5 2 4 2" xfId="12162"/>
    <cellStyle name="RowTitles1-Detail 2 3 2 5 5 2 5" xfId="12163"/>
    <cellStyle name="RowTitles1-Detail 2 3 2 5 5 3" xfId="12164"/>
    <cellStyle name="RowTitles1-Detail 2 3 2 5 5 3 2" xfId="12165"/>
    <cellStyle name="RowTitles1-Detail 2 3 2 5 5 3 2 2" xfId="12166"/>
    <cellStyle name="RowTitles1-Detail 2 3 2 5 5 3 2 2 2" xfId="12167"/>
    <cellStyle name="RowTitles1-Detail 2 3 2 5 5 3 2 3" xfId="12168"/>
    <cellStyle name="RowTitles1-Detail 2 3 2 5 5 3 3" xfId="12169"/>
    <cellStyle name="RowTitles1-Detail 2 3 2 5 5 3 3 2" xfId="12170"/>
    <cellStyle name="RowTitles1-Detail 2 3 2 5 5 3 3 2 2" xfId="12171"/>
    <cellStyle name="RowTitles1-Detail 2 3 2 5 5 3 4" xfId="12172"/>
    <cellStyle name="RowTitles1-Detail 2 3 2 5 5 3 4 2" xfId="12173"/>
    <cellStyle name="RowTitles1-Detail 2 3 2 5 5 3 5" xfId="12174"/>
    <cellStyle name="RowTitles1-Detail 2 3 2 5 5 4" xfId="12175"/>
    <cellStyle name="RowTitles1-Detail 2 3 2 5 5 4 2" xfId="12176"/>
    <cellStyle name="RowTitles1-Detail 2 3 2 5 5 4 2 2" xfId="12177"/>
    <cellStyle name="RowTitles1-Detail 2 3 2 5 5 4 3" xfId="12178"/>
    <cellStyle name="RowTitles1-Detail 2 3 2 5 5 5" xfId="12179"/>
    <cellStyle name="RowTitles1-Detail 2 3 2 5 5 5 2" xfId="12180"/>
    <cellStyle name="RowTitles1-Detail 2 3 2 5 5 5 2 2" xfId="12181"/>
    <cellStyle name="RowTitles1-Detail 2 3 2 5 5 6" xfId="12182"/>
    <cellStyle name="RowTitles1-Detail 2 3 2 5 5 6 2" xfId="12183"/>
    <cellStyle name="RowTitles1-Detail 2 3 2 5 5 7" xfId="12184"/>
    <cellStyle name="RowTitles1-Detail 2 3 2 5 6" xfId="12185"/>
    <cellStyle name="RowTitles1-Detail 2 3 2 5 6 2" xfId="12186"/>
    <cellStyle name="RowTitles1-Detail 2 3 2 5 6 2 2" xfId="12187"/>
    <cellStyle name="RowTitles1-Detail 2 3 2 5 6 2 2 2" xfId="12188"/>
    <cellStyle name="RowTitles1-Detail 2 3 2 5 6 2 2 2 2" xfId="12189"/>
    <cellStyle name="RowTitles1-Detail 2 3 2 5 6 2 2 3" xfId="12190"/>
    <cellStyle name="RowTitles1-Detail 2 3 2 5 6 2 3" xfId="12191"/>
    <cellStyle name="RowTitles1-Detail 2 3 2 5 6 2 3 2" xfId="12192"/>
    <cellStyle name="RowTitles1-Detail 2 3 2 5 6 2 3 2 2" xfId="12193"/>
    <cellStyle name="RowTitles1-Detail 2 3 2 5 6 2 4" xfId="12194"/>
    <cellStyle name="RowTitles1-Detail 2 3 2 5 6 2 4 2" xfId="12195"/>
    <cellStyle name="RowTitles1-Detail 2 3 2 5 6 2 5" xfId="12196"/>
    <cellStyle name="RowTitles1-Detail 2 3 2 5 6 3" xfId="12197"/>
    <cellStyle name="RowTitles1-Detail 2 3 2 5 6 3 2" xfId="12198"/>
    <cellStyle name="RowTitles1-Detail 2 3 2 5 6 3 2 2" xfId="12199"/>
    <cellStyle name="RowTitles1-Detail 2 3 2 5 6 3 2 2 2" xfId="12200"/>
    <cellStyle name="RowTitles1-Detail 2 3 2 5 6 3 2 3" xfId="12201"/>
    <cellStyle name="RowTitles1-Detail 2 3 2 5 6 3 3" xfId="12202"/>
    <cellStyle name="RowTitles1-Detail 2 3 2 5 6 3 3 2" xfId="12203"/>
    <cellStyle name="RowTitles1-Detail 2 3 2 5 6 3 3 2 2" xfId="12204"/>
    <cellStyle name="RowTitles1-Detail 2 3 2 5 6 3 4" xfId="12205"/>
    <cellStyle name="RowTitles1-Detail 2 3 2 5 6 3 4 2" xfId="12206"/>
    <cellStyle name="RowTitles1-Detail 2 3 2 5 6 3 5" xfId="12207"/>
    <cellStyle name="RowTitles1-Detail 2 3 2 5 6 4" xfId="12208"/>
    <cellStyle name="RowTitles1-Detail 2 3 2 5 6 4 2" xfId="12209"/>
    <cellStyle name="RowTitles1-Detail 2 3 2 5 6 4 2 2" xfId="12210"/>
    <cellStyle name="RowTitles1-Detail 2 3 2 5 6 4 3" xfId="12211"/>
    <cellStyle name="RowTitles1-Detail 2 3 2 5 6 5" xfId="12212"/>
    <cellStyle name="RowTitles1-Detail 2 3 2 5 6 5 2" xfId="12213"/>
    <cellStyle name="RowTitles1-Detail 2 3 2 5 6 5 2 2" xfId="12214"/>
    <cellStyle name="RowTitles1-Detail 2 3 2 5 6 6" xfId="12215"/>
    <cellStyle name="RowTitles1-Detail 2 3 2 5 6 6 2" xfId="12216"/>
    <cellStyle name="RowTitles1-Detail 2 3 2 5 6 7" xfId="12217"/>
    <cellStyle name="RowTitles1-Detail 2 3 2 5 7" xfId="12218"/>
    <cellStyle name="RowTitles1-Detail 2 3 2 5 7 2" xfId="12219"/>
    <cellStyle name="RowTitles1-Detail 2 3 2 5 7 2 2" xfId="12220"/>
    <cellStyle name="RowTitles1-Detail 2 3 2 5 7 2 2 2" xfId="12221"/>
    <cellStyle name="RowTitles1-Detail 2 3 2 5 7 2 3" xfId="12222"/>
    <cellStyle name="RowTitles1-Detail 2 3 2 5 7 3" xfId="12223"/>
    <cellStyle name="RowTitles1-Detail 2 3 2 5 7 3 2" xfId="12224"/>
    <cellStyle name="RowTitles1-Detail 2 3 2 5 7 3 2 2" xfId="12225"/>
    <cellStyle name="RowTitles1-Detail 2 3 2 5 7 4" xfId="12226"/>
    <cellStyle name="RowTitles1-Detail 2 3 2 5 7 4 2" xfId="12227"/>
    <cellStyle name="RowTitles1-Detail 2 3 2 5 7 5" xfId="12228"/>
    <cellStyle name="RowTitles1-Detail 2 3 2 5 8" xfId="12229"/>
    <cellStyle name="RowTitles1-Detail 2 3 2 5 8 2" xfId="12230"/>
    <cellStyle name="RowTitles1-Detail 2 3 2 5 9" xfId="12231"/>
    <cellStyle name="RowTitles1-Detail 2 3 2 5 9 2" xfId="12232"/>
    <cellStyle name="RowTitles1-Detail 2 3 2 5 9 2 2" xfId="12233"/>
    <cellStyle name="RowTitles1-Detail 2 3 2 5_STUD aligned by INSTIT" xfId="12234"/>
    <cellStyle name="RowTitles1-Detail 2 3 2 6" xfId="12235"/>
    <cellStyle name="RowTitles1-Detail 2 3 2 6 2" xfId="12236"/>
    <cellStyle name="RowTitles1-Detail 2 3 2 6 2 2" xfId="12237"/>
    <cellStyle name="RowTitles1-Detail 2 3 2 6 2 2 2" xfId="12238"/>
    <cellStyle name="RowTitles1-Detail 2 3 2 6 2 2 2 2" xfId="12239"/>
    <cellStyle name="RowTitles1-Detail 2 3 2 6 2 2 3" xfId="12240"/>
    <cellStyle name="RowTitles1-Detail 2 3 2 6 2 3" xfId="12241"/>
    <cellStyle name="RowTitles1-Detail 2 3 2 6 2 3 2" xfId="12242"/>
    <cellStyle name="RowTitles1-Detail 2 3 2 6 2 3 2 2" xfId="12243"/>
    <cellStyle name="RowTitles1-Detail 2 3 2 6 2 4" xfId="12244"/>
    <cellStyle name="RowTitles1-Detail 2 3 2 6 2 4 2" xfId="12245"/>
    <cellStyle name="RowTitles1-Detail 2 3 2 6 2 5" xfId="12246"/>
    <cellStyle name="RowTitles1-Detail 2 3 2 6 3" xfId="12247"/>
    <cellStyle name="RowTitles1-Detail 2 3 2 6 3 2" xfId="12248"/>
    <cellStyle name="RowTitles1-Detail 2 3 2 6 3 2 2" xfId="12249"/>
    <cellStyle name="RowTitles1-Detail 2 3 2 6 3 2 2 2" xfId="12250"/>
    <cellStyle name="RowTitles1-Detail 2 3 2 6 3 2 3" xfId="12251"/>
    <cellStyle name="RowTitles1-Detail 2 3 2 6 3 3" xfId="12252"/>
    <cellStyle name="RowTitles1-Detail 2 3 2 6 3 3 2" xfId="12253"/>
    <cellStyle name="RowTitles1-Detail 2 3 2 6 3 3 2 2" xfId="12254"/>
    <cellStyle name="RowTitles1-Detail 2 3 2 6 3 4" xfId="12255"/>
    <cellStyle name="RowTitles1-Detail 2 3 2 6 3 4 2" xfId="12256"/>
    <cellStyle name="RowTitles1-Detail 2 3 2 6 3 5" xfId="12257"/>
    <cellStyle name="RowTitles1-Detail 2 3 2 6 4" xfId="12258"/>
    <cellStyle name="RowTitles1-Detail 2 3 2 6 4 2" xfId="12259"/>
    <cellStyle name="RowTitles1-Detail 2 3 2 6 5" xfId="12260"/>
    <cellStyle name="RowTitles1-Detail 2 3 2 6 5 2" xfId="12261"/>
    <cellStyle name="RowTitles1-Detail 2 3 2 6 5 2 2" xfId="12262"/>
    <cellStyle name="RowTitles1-Detail 2 3 2 6 5 3" xfId="12263"/>
    <cellStyle name="RowTitles1-Detail 2 3 2 6 6" xfId="12264"/>
    <cellStyle name="RowTitles1-Detail 2 3 2 6 6 2" xfId="12265"/>
    <cellStyle name="RowTitles1-Detail 2 3 2 6 6 2 2" xfId="12266"/>
    <cellStyle name="RowTitles1-Detail 2 3 2 7" xfId="12267"/>
    <cellStyle name="RowTitles1-Detail 2 3 2 7 2" xfId="12268"/>
    <cellStyle name="RowTitles1-Detail 2 3 2 7 2 2" xfId="12269"/>
    <cellStyle name="RowTitles1-Detail 2 3 2 7 2 2 2" xfId="12270"/>
    <cellStyle name="RowTitles1-Detail 2 3 2 7 2 2 2 2" xfId="12271"/>
    <cellStyle name="RowTitles1-Detail 2 3 2 7 2 2 3" xfId="12272"/>
    <cellStyle name="RowTitles1-Detail 2 3 2 7 2 3" xfId="12273"/>
    <cellStyle name="RowTitles1-Detail 2 3 2 7 2 3 2" xfId="12274"/>
    <cellStyle name="RowTitles1-Detail 2 3 2 7 2 3 2 2" xfId="12275"/>
    <cellStyle name="RowTitles1-Detail 2 3 2 7 2 4" xfId="12276"/>
    <cellStyle name="RowTitles1-Detail 2 3 2 7 2 4 2" xfId="12277"/>
    <cellStyle name="RowTitles1-Detail 2 3 2 7 2 5" xfId="12278"/>
    <cellStyle name="RowTitles1-Detail 2 3 2 7 3" xfId="12279"/>
    <cellStyle name="RowTitles1-Detail 2 3 2 7 3 2" xfId="12280"/>
    <cellStyle name="RowTitles1-Detail 2 3 2 7 3 2 2" xfId="12281"/>
    <cellStyle name="RowTitles1-Detail 2 3 2 7 3 2 2 2" xfId="12282"/>
    <cellStyle name="RowTitles1-Detail 2 3 2 7 3 2 3" xfId="12283"/>
    <cellStyle name="RowTitles1-Detail 2 3 2 7 3 3" xfId="12284"/>
    <cellStyle name="RowTitles1-Detail 2 3 2 7 3 3 2" xfId="12285"/>
    <cellStyle name="RowTitles1-Detail 2 3 2 7 3 3 2 2" xfId="12286"/>
    <cellStyle name="RowTitles1-Detail 2 3 2 7 3 4" xfId="12287"/>
    <cellStyle name="RowTitles1-Detail 2 3 2 7 3 4 2" xfId="12288"/>
    <cellStyle name="RowTitles1-Detail 2 3 2 7 3 5" xfId="12289"/>
    <cellStyle name="RowTitles1-Detail 2 3 2 7 4" xfId="12290"/>
    <cellStyle name="RowTitles1-Detail 2 3 2 7 4 2" xfId="12291"/>
    <cellStyle name="RowTitles1-Detail 2 3 2 7 5" xfId="12292"/>
    <cellStyle name="RowTitles1-Detail 2 3 2 7 5 2" xfId="12293"/>
    <cellStyle name="RowTitles1-Detail 2 3 2 7 5 2 2" xfId="12294"/>
    <cellStyle name="RowTitles1-Detail 2 3 2 7 6" xfId="12295"/>
    <cellStyle name="RowTitles1-Detail 2 3 2 7 6 2" xfId="12296"/>
    <cellStyle name="RowTitles1-Detail 2 3 2 7 7" xfId="12297"/>
    <cellStyle name="RowTitles1-Detail 2 3 2 8" xfId="12298"/>
    <cellStyle name="RowTitles1-Detail 2 3 2 8 2" xfId="12299"/>
    <cellStyle name="RowTitles1-Detail 2 3 2 8 2 2" xfId="12300"/>
    <cellStyle name="RowTitles1-Detail 2 3 2 8 2 2 2" xfId="12301"/>
    <cellStyle name="RowTitles1-Detail 2 3 2 8 2 2 2 2" xfId="12302"/>
    <cellStyle name="RowTitles1-Detail 2 3 2 8 2 2 3" xfId="12303"/>
    <cellStyle name="RowTitles1-Detail 2 3 2 8 2 3" xfId="12304"/>
    <cellStyle name="RowTitles1-Detail 2 3 2 8 2 3 2" xfId="12305"/>
    <cellStyle name="RowTitles1-Detail 2 3 2 8 2 3 2 2" xfId="12306"/>
    <cellStyle name="RowTitles1-Detail 2 3 2 8 2 4" xfId="12307"/>
    <cellStyle name="RowTitles1-Detail 2 3 2 8 2 4 2" xfId="12308"/>
    <cellStyle name="RowTitles1-Detail 2 3 2 8 2 5" xfId="12309"/>
    <cellStyle name="RowTitles1-Detail 2 3 2 8 3" xfId="12310"/>
    <cellStyle name="RowTitles1-Detail 2 3 2 8 3 2" xfId="12311"/>
    <cellStyle name="RowTitles1-Detail 2 3 2 8 3 2 2" xfId="12312"/>
    <cellStyle name="RowTitles1-Detail 2 3 2 8 3 2 2 2" xfId="12313"/>
    <cellStyle name="RowTitles1-Detail 2 3 2 8 3 2 3" xfId="12314"/>
    <cellStyle name="RowTitles1-Detail 2 3 2 8 3 3" xfId="12315"/>
    <cellStyle name="RowTitles1-Detail 2 3 2 8 3 3 2" xfId="12316"/>
    <cellStyle name="RowTitles1-Detail 2 3 2 8 3 3 2 2" xfId="12317"/>
    <cellStyle name="RowTitles1-Detail 2 3 2 8 3 4" xfId="12318"/>
    <cellStyle name="RowTitles1-Detail 2 3 2 8 3 4 2" xfId="12319"/>
    <cellStyle name="RowTitles1-Detail 2 3 2 8 3 5" xfId="12320"/>
    <cellStyle name="RowTitles1-Detail 2 3 2 8 4" xfId="12321"/>
    <cellStyle name="RowTitles1-Detail 2 3 2 8 4 2" xfId="12322"/>
    <cellStyle name="RowTitles1-Detail 2 3 2 8 5" xfId="12323"/>
    <cellStyle name="RowTitles1-Detail 2 3 2 8 5 2" xfId="12324"/>
    <cellStyle name="RowTitles1-Detail 2 3 2 8 5 2 2" xfId="12325"/>
    <cellStyle name="RowTitles1-Detail 2 3 2 8 5 3" xfId="12326"/>
    <cellStyle name="RowTitles1-Detail 2 3 2 8 6" xfId="12327"/>
    <cellStyle name="RowTitles1-Detail 2 3 2 8 6 2" xfId="12328"/>
    <cellStyle name="RowTitles1-Detail 2 3 2 8 6 2 2" xfId="12329"/>
    <cellStyle name="RowTitles1-Detail 2 3 2 8 7" xfId="12330"/>
    <cellStyle name="RowTitles1-Detail 2 3 2 8 7 2" xfId="12331"/>
    <cellStyle name="RowTitles1-Detail 2 3 2 8 8" xfId="12332"/>
    <cellStyle name="RowTitles1-Detail 2 3 2 9" xfId="12333"/>
    <cellStyle name="RowTitles1-Detail 2 3 2 9 2" xfId="12334"/>
    <cellStyle name="RowTitles1-Detail 2 3 2 9 2 2" xfId="12335"/>
    <cellStyle name="RowTitles1-Detail 2 3 2 9 2 2 2" xfId="12336"/>
    <cellStyle name="RowTitles1-Detail 2 3 2 9 2 2 2 2" xfId="12337"/>
    <cellStyle name="RowTitles1-Detail 2 3 2 9 2 2 3" xfId="12338"/>
    <cellStyle name="RowTitles1-Detail 2 3 2 9 2 3" xfId="12339"/>
    <cellStyle name="RowTitles1-Detail 2 3 2 9 2 3 2" xfId="12340"/>
    <cellStyle name="RowTitles1-Detail 2 3 2 9 2 3 2 2" xfId="12341"/>
    <cellStyle name="RowTitles1-Detail 2 3 2 9 2 4" xfId="12342"/>
    <cellStyle name="RowTitles1-Detail 2 3 2 9 2 4 2" xfId="12343"/>
    <cellStyle name="RowTitles1-Detail 2 3 2 9 2 5" xfId="12344"/>
    <cellStyle name="RowTitles1-Detail 2 3 2 9 3" xfId="12345"/>
    <cellStyle name="RowTitles1-Detail 2 3 2 9 3 2" xfId="12346"/>
    <cellStyle name="RowTitles1-Detail 2 3 2 9 3 2 2" xfId="12347"/>
    <cellStyle name="RowTitles1-Detail 2 3 2 9 3 2 2 2" xfId="12348"/>
    <cellStyle name="RowTitles1-Detail 2 3 2 9 3 2 3" xfId="12349"/>
    <cellStyle name="RowTitles1-Detail 2 3 2 9 3 3" xfId="12350"/>
    <cellStyle name="RowTitles1-Detail 2 3 2 9 3 3 2" xfId="12351"/>
    <cellStyle name="RowTitles1-Detail 2 3 2 9 3 3 2 2" xfId="12352"/>
    <cellStyle name="RowTitles1-Detail 2 3 2 9 3 4" xfId="12353"/>
    <cellStyle name="RowTitles1-Detail 2 3 2 9 3 4 2" xfId="12354"/>
    <cellStyle name="RowTitles1-Detail 2 3 2 9 3 5" xfId="12355"/>
    <cellStyle name="RowTitles1-Detail 2 3 2 9 4" xfId="12356"/>
    <cellStyle name="RowTitles1-Detail 2 3 2 9 4 2" xfId="12357"/>
    <cellStyle name="RowTitles1-Detail 2 3 2 9 4 2 2" xfId="12358"/>
    <cellStyle name="RowTitles1-Detail 2 3 2 9 4 3" xfId="12359"/>
    <cellStyle name="RowTitles1-Detail 2 3 2 9 5" xfId="12360"/>
    <cellStyle name="RowTitles1-Detail 2 3 2 9 5 2" xfId="12361"/>
    <cellStyle name="RowTitles1-Detail 2 3 2 9 5 2 2" xfId="12362"/>
    <cellStyle name="RowTitles1-Detail 2 3 2 9 6" xfId="12363"/>
    <cellStyle name="RowTitles1-Detail 2 3 2 9 6 2" xfId="12364"/>
    <cellStyle name="RowTitles1-Detail 2 3 2 9 7" xfId="12365"/>
    <cellStyle name="RowTitles1-Detail 2 3 2_STUD aligned by INSTIT" xfId="12366"/>
    <cellStyle name="RowTitles1-Detail 2 3 3" xfId="12367"/>
    <cellStyle name="RowTitles1-Detail 2 3 3 10" xfId="12368"/>
    <cellStyle name="RowTitles1-Detail 2 3 3 10 2" xfId="12369"/>
    <cellStyle name="RowTitles1-Detail 2 3 3 10 2 2" xfId="12370"/>
    <cellStyle name="RowTitles1-Detail 2 3 3 10 2 2 2" xfId="12371"/>
    <cellStyle name="RowTitles1-Detail 2 3 3 10 2 3" xfId="12372"/>
    <cellStyle name="RowTitles1-Detail 2 3 3 10 3" xfId="12373"/>
    <cellStyle name="RowTitles1-Detail 2 3 3 10 3 2" xfId="12374"/>
    <cellStyle name="RowTitles1-Detail 2 3 3 10 3 2 2" xfId="12375"/>
    <cellStyle name="RowTitles1-Detail 2 3 3 10 4" xfId="12376"/>
    <cellStyle name="RowTitles1-Detail 2 3 3 10 4 2" xfId="12377"/>
    <cellStyle name="RowTitles1-Detail 2 3 3 10 5" xfId="12378"/>
    <cellStyle name="RowTitles1-Detail 2 3 3 11" xfId="12379"/>
    <cellStyle name="RowTitles1-Detail 2 3 3 11 2" xfId="12380"/>
    <cellStyle name="RowTitles1-Detail 2 3 3 12" xfId="12381"/>
    <cellStyle name="RowTitles1-Detail 2 3 3 12 2" xfId="12382"/>
    <cellStyle name="RowTitles1-Detail 2 3 3 12 2 2" xfId="12383"/>
    <cellStyle name="RowTitles1-Detail 2 3 3 2" xfId="12384"/>
    <cellStyle name="RowTitles1-Detail 2 3 3 2 2" xfId="12385"/>
    <cellStyle name="RowTitles1-Detail 2 3 3 2 2 2" xfId="12386"/>
    <cellStyle name="RowTitles1-Detail 2 3 3 2 2 2 2" xfId="12387"/>
    <cellStyle name="RowTitles1-Detail 2 3 3 2 2 2 2 2" xfId="12388"/>
    <cellStyle name="RowTitles1-Detail 2 3 3 2 2 2 2 2 2" xfId="12389"/>
    <cellStyle name="RowTitles1-Detail 2 3 3 2 2 2 2 3" xfId="12390"/>
    <cellStyle name="RowTitles1-Detail 2 3 3 2 2 2 3" xfId="12391"/>
    <cellStyle name="RowTitles1-Detail 2 3 3 2 2 2 3 2" xfId="12392"/>
    <cellStyle name="RowTitles1-Detail 2 3 3 2 2 2 3 2 2" xfId="12393"/>
    <cellStyle name="RowTitles1-Detail 2 3 3 2 2 2 4" xfId="12394"/>
    <cellStyle name="RowTitles1-Detail 2 3 3 2 2 2 4 2" xfId="12395"/>
    <cellStyle name="RowTitles1-Detail 2 3 3 2 2 2 5" xfId="12396"/>
    <cellStyle name="RowTitles1-Detail 2 3 3 2 2 3" xfId="12397"/>
    <cellStyle name="RowTitles1-Detail 2 3 3 2 2 3 2" xfId="12398"/>
    <cellStyle name="RowTitles1-Detail 2 3 3 2 2 3 2 2" xfId="12399"/>
    <cellStyle name="RowTitles1-Detail 2 3 3 2 2 3 2 2 2" xfId="12400"/>
    <cellStyle name="RowTitles1-Detail 2 3 3 2 2 3 2 3" xfId="12401"/>
    <cellStyle name="RowTitles1-Detail 2 3 3 2 2 3 3" xfId="12402"/>
    <cellStyle name="RowTitles1-Detail 2 3 3 2 2 3 3 2" xfId="12403"/>
    <cellStyle name="RowTitles1-Detail 2 3 3 2 2 3 3 2 2" xfId="12404"/>
    <cellStyle name="RowTitles1-Detail 2 3 3 2 2 3 4" xfId="12405"/>
    <cellStyle name="RowTitles1-Detail 2 3 3 2 2 3 4 2" xfId="12406"/>
    <cellStyle name="RowTitles1-Detail 2 3 3 2 2 3 5" xfId="12407"/>
    <cellStyle name="RowTitles1-Detail 2 3 3 2 2 4" xfId="12408"/>
    <cellStyle name="RowTitles1-Detail 2 3 3 2 2 4 2" xfId="12409"/>
    <cellStyle name="RowTitles1-Detail 2 3 3 2 2 5" xfId="12410"/>
    <cellStyle name="RowTitles1-Detail 2 3 3 2 2 5 2" xfId="12411"/>
    <cellStyle name="RowTitles1-Detail 2 3 3 2 2 5 2 2" xfId="12412"/>
    <cellStyle name="RowTitles1-Detail 2 3 3 2 3" xfId="12413"/>
    <cellStyle name="RowTitles1-Detail 2 3 3 2 3 2" xfId="12414"/>
    <cellStyle name="RowTitles1-Detail 2 3 3 2 3 2 2" xfId="12415"/>
    <cellStyle name="RowTitles1-Detail 2 3 3 2 3 2 2 2" xfId="12416"/>
    <cellStyle name="RowTitles1-Detail 2 3 3 2 3 2 2 2 2" xfId="12417"/>
    <cellStyle name="RowTitles1-Detail 2 3 3 2 3 2 2 3" xfId="12418"/>
    <cellStyle name="RowTitles1-Detail 2 3 3 2 3 2 3" xfId="12419"/>
    <cellStyle name="RowTitles1-Detail 2 3 3 2 3 2 3 2" xfId="12420"/>
    <cellStyle name="RowTitles1-Detail 2 3 3 2 3 2 3 2 2" xfId="12421"/>
    <cellStyle name="RowTitles1-Detail 2 3 3 2 3 2 4" xfId="12422"/>
    <cellStyle name="RowTitles1-Detail 2 3 3 2 3 2 4 2" xfId="12423"/>
    <cellStyle name="RowTitles1-Detail 2 3 3 2 3 2 5" xfId="12424"/>
    <cellStyle name="RowTitles1-Detail 2 3 3 2 3 3" xfId="12425"/>
    <cellStyle name="RowTitles1-Detail 2 3 3 2 3 3 2" xfId="12426"/>
    <cellStyle name="RowTitles1-Detail 2 3 3 2 3 3 2 2" xfId="12427"/>
    <cellStyle name="RowTitles1-Detail 2 3 3 2 3 3 2 2 2" xfId="12428"/>
    <cellStyle name="RowTitles1-Detail 2 3 3 2 3 3 2 3" xfId="12429"/>
    <cellStyle name="RowTitles1-Detail 2 3 3 2 3 3 3" xfId="12430"/>
    <cellStyle name="RowTitles1-Detail 2 3 3 2 3 3 3 2" xfId="12431"/>
    <cellStyle name="RowTitles1-Detail 2 3 3 2 3 3 3 2 2" xfId="12432"/>
    <cellStyle name="RowTitles1-Detail 2 3 3 2 3 3 4" xfId="12433"/>
    <cellStyle name="RowTitles1-Detail 2 3 3 2 3 3 4 2" xfId="12434"/>
    <cellStyle name="RowTitles1-Detail 2 3 3 2 3 3 5" xfId="12435"/>
    <cellStyle name="RowTitles1-Detail 2 3 3 2 3 4" xfId="12436"/>
    <cellStyle name="RowTitles1-Detail 2 3 3 2 3 4 2" xfId="12437"/>
    <cellStyle name="RowTitles1-Detail 2 3 3 2 3 5" xfId="12438"/>
    <cellStyle name="RowTitles1-Detail 2 3 3 2 3 5 2" xfId="12439"/>
    <cellStyle name="RowTitles1-Detail 2 3 3 2 3 5 2 2" xfId="12440"/>
    <cellStyle name="RowTitles1-Detail 2 3 3 2 3 5 3" xfId="12441"/>
    <cellStyle name="RowTitles1-Detail 2 3 3 2 3 6" xfId="12442"/>
    <cellStyle name="RowTitles1-Detail 2 3 3 2 3 6 2" xfId="12443"/>
    <cellStyle name="RowTitles1-Detail 2 3 3 2 3 6 2 2" xfId="12444"/>
    <cellStyle name="RowTitles1-Detail 2 3 3 2 3 7" xfId="12445"/>
    <cellStyle name="RowTitles1-Detail 2 3 3 2 3 7 2" xfId="12446"/>
    <cellStyle name="RowTitles1-Detail 2 3 3 2 3 8" xfId="12447"/>
    <cellStyle name="RowTitles1-Detail 2 3 3 2 4" xfId="12448"/>
    <cellStyle name="RowTitles1-Detail 2 3 3 2 4 2" xfId="12449"/>
    <cellStyle name="RowTitles1-Detail 2 3 3 2 4 2 2" xfId="12450"/>
    <cellStyle name="RowTitles1-Detail 2 3 3 2 4 2 2 2" xfId="12451"/>
    <cellStyle name="RowTitles1-Detail 2 3 3 2 4 2 2 2 2" xfId="12452"/>
    <cellStyle name="RowTitles1-Detail 2 3 3 2 4 2 2 3" xfId="12453"/>
    <cellStyle name="RowTitles1-Detail 2 3 3 2 4 2 3" xfId="12454"/>
    <cellStyle name="RowTitles1-Detail 2 3 3 2 4 2 3 2" xfId="12455"/>
    <cellStyle name="RowTitles1-Detail 2 3 3 2 4 2 3 2 2" xfId="12456"/>
    <cellStyle name="RowTitles1-Detail 2 3 3 2 4 2 4" xfId="12457"/>
    <cellStyle name="RowTitles1-Detail 2 3 3 2 4 2 4 2" xfId="12458"/>
    <cellStyle name="RowTitles1-Detail 2 3 3 2 4 2 5" xfId="12459"/>
    <cellStyle name="RowTitles1-Detail 2 3 3 2 4 3" xfId="12460"/>
    <cellStyle name="RowTitles1-Detail 2 3 3 2 4 3 2" xfId="12461"/>
    <cellStyle name="RowTitles1-Detail 2 3 3 2 4 3 2 2" xfId="12462"/>
    <cellStyle name="RowTitles1-Detail 2 3 3 2 4 3 2 2 2" xfId="12463"/>
    <cellStyle name="RowTitles1-Detail 2 3 3 2 4 3 2 3" xfId="12464"/>
    <cellStyle name="RowTitles1-Detail 2 3 3 2 4 3 3" xfId="12465"/>
    <cellStyle name="RowTitles1-Detail 2 3 3 2 4 3 3 2" xfId="12466"/>
    <cellStyle name="RowTitles1-Detail 2 3 3 2 4 3 3 2 2" xfId="12467"/>
    <cellStyle name="RowTitles1-Detail 2 3 3 2 4 3 4" xfId="12468"/>
    <cellStyle name="RowTitles1-Detail 2 3 3 2 4 3 4 2" xfId="12469"/>
    <cellStyle name="RowTitles1-Detail 2 3 3 2 4 3 5" xfId="12470"/>
    <cellStyle name="RowTitles1-Detail 2 3 3 2 4 4" xfId="12471"/>
    <cellStyle name="RowTitles1-Detail 2 3 3 2 4 4 2" xfId="12472"/>
    <cellStyle name="RowTitles1-Detail 2 3 3 2 4 4 2 2" xfId="12473"/>
    <cellStyle name="RowTitles1-Detail 2 3 3 2 4 4 3" xfId="12474"/>
    <cellStyle name="RowTitles1-Detail 2 3 3 2 4 5" xfId="12475"/>
    <cellStyle name="RowTitles1-Detail 2 3 3 2 4 5 2" xfId="12476"/>
    <cellStyle name="RowTitles1-Detail 2 3 3 2 4 5 2 2" xfId="12477"/>
    <cellStyle name="RowTitles1-Detail 2 3 3 2 4 6" xfId="12478"/>
    <cellStyle name="RowTitles1-Detail 2 3 3 2 4 6 2" xfId="12479"/>
    <cellStyle name="RowTitles1-Detail 2 3 3 2 4 7" xfId="12480"/>
    <cellStyle name="RowTitles1-Detail 2 3 3 2 5" xfId="12481"/>
    <cellStyle name="RowTitles1-Detail 2 3 3 2 5 2" xfId="12482"/>
    <cellStyle name="RowTitles1-Detail 2 3 3 2 5 2 2" xfId="12483"/>
    <cellStyle name="RowTitles1-Detail 2 3 3 2 5 2 2 2" xfId="12484"/>
    <cellStyle name="RowTitles1-Detail 2 3 3 2 5 2 2 2 2" xfId="12485"/>
    <cellStyle name="RowTitles1-Detail 2 3 3 2 5 2 2 3" xfId="12486"/>
    <cellStyle name="RowTitles1-Detail 2 3 3 2 5 2 3" xfId="12487"/>
    <cellStyle name="RowTitles1-Detail 2 3 3 2 5 2 3 2" xfId="12488"/>
    <cellStyle name="RowTitles1-Detail 2 3 3 2 5 2 3 2 2" xfId="12489"/>
    <cellStyle name="RowTitles1-Detail 2 3 3 2 5 2 4" xfId="12490"/>
    <cellStyle name="RowTitles1-Detail 2 3 3 2 5 2 4 2" xfId="12491"/>
    <cellStyle name="RowTitles1-Detail 2 3 3 2 5 2 5" xfId="12492"/>
    <cellStyle name="RowTitles1-Detail 2 3 3 2 5 3" xfId="12493"/>
    <cellStyle name="RowTitles1-Detail 2 3 3 2 5 3 2" xfId="12494"/>
    <cellStyle name="RowTitles1-Detail 2 3 3 2 5 3 2 2" xfId="12495"/>
    <cellStyle name="RowTitles1-Detail 2 3 3 2 5 3 2 2 2" xfId="12496"/>
    <cellStyle name="RowTitles1-Detail 2 3 3 2 5 3 2 3" xfId="12497"/>
    <cellStyle name="RowTitles1-Detail 2 3 3 2 5 3 3" xfId="12498"/>
    <cellStyle name="RowTitles1-Detail 2 3 3 2 5 3 3 2" xfId="12499"/>
    <cellStyle name="RowTitles1-Detail 2 3 3 2 5 3 3 2 2" xfId="12500"/>
    <cellStyle name="RowTitles1-Detail 2 3 3 2 5 3 4" xfId="12501"/>
    <cellStyle name="RowTitles1-Detail 2 3 3 2 5 3 4 2" xfId="12502"/>
    <cellStyle name="RowTitles1-Detail 2 3 3 2 5 3 5" xfId="12503"/>
    <cellStyle name="RowTitles1-Detail 2 3 3 2 5 4" xfId="12504"/>
    <cellStyle name="RowTitles1-Detail 2 3 3 2 5 4 2" xfId="12505"/>
    <cellStyle name="RowTitles1-Detail 2 3 3 2 5 4 2 2" xfId="12506"/>
    <cellStyle name="RowTitles1-Detail 2 3 3 2 5 4 3" xfId="12507"/>
    <cellStyle name="RowTitles1-Detail 2 3 3 2 5 5" xfId="12508"/>
    <cellStyle name="RowTitles1-Detail 2 3 3 2 5 5 2" xfId="12509"/>
    <cellStyle name="RowTitles1-Detail 2 3 3 2 5 5 2 2" xfId="12510"/>
    <cellStyle name="RowTitles1-Detail 2 3 3 2 5 6" xfId="12511"/>
    <cellStyle name="RowTitles1-Detail 2 3 3 2 5 6 2" xfId="12512"/>
    <cellStyle name="RowTitles1-Detail 2 3 3 2 5 7" xfId="12513"/>
    <cellStyle name="RowTitles1-Detail 2 3 3 2 6" xfId="12514"/>
    <cellStyle name="RowTitles1-Detail 2 3 3 2 6 2" xfId="12515"/>
    <cellStyle name="RowTitles1-Detail 2 3 3 2 6 2 2" xfId="12516"/>
    <cellStyle name="RowTitles1-Detail 2 3 3 2 6 2 2 2" xfId="12517"/>
    <cellStyle name="RowTitles1-Detail 2 3 3 2 6 2 2 2 2" xfId="12518"/>
    <cellStyle name="RowTitles1-Detail 2 3 3 2 6 2 2 3" xfId="12519"/>
    <cellStyle name="RowTitles1-Detail 2 3 3 2 6 2 3" xfId="12520"/>
    <cellStyle name="RowTitles1-Detail 2 3 3 2 6 2 3 2" xfId="12521"/>
    <cellStyle name="RowTitles1-Detail 2 3 3 2 6 2 3 2 2" xfId="12522"/>
    <cellStyle name="RowTitles1-Detail 2 3 3 2 6 2 4" xfId="12523"/>
    <cellStyle name="RowTitles1-Detail 2 3 3 2 6 2 4 2" xfId="12524"/>
    <cellStyle name="RowTitles1-Detail 2 3 3 2 6 2 5" xfId="12525"/>
    <cellStyle name="RowTitles1-Detail 2 3 3 2 6 3" xfId="12526"/>
    <cellStyle name="RowTitles1-Detail 2 3 3 2 6 3 2" xfId="12527"/>
    <cellStyle name="RowTitles1-Detail 2 3 3 2 6 3 2 2" xfId="12528"/>
    <cellStyle name="RowTitles1-Detail 2 3 3 2 6 3 2 2 2" xfId="12529"/>
    <cellStyle name="RowTitles1-Detail 2 3 3 2 6 3 2 3" xfId="12530"/>
    <cellStyle name="RowTitles1-Detail 2 3 3 2 6 3 3" xfId="12531"/>
    <cellStyle name="RowTitles1-Detail 2 3 3 2 6 3 3 2" xfId="12532"/>
    <cellStyle name="RowTitles1-Detail 2 3 3 2 6 3 3 2 2" xfId="12533"/>
    <cellStyle name="RowTitles1-Detail 2 3 3 2 6 3 4" xfId="12534"/>
    <cellStyle name="RowTitles1-Detail 2 3 3 2 6 3 4 2" xfId="12535"/>
    <cellStyle name="RowTitles1-Detail 2 3 3 2 6 3 5" xfId="12536"/>
    <cellStyle name="RowTitles1-Detail 2 3 3 2 6 4" xfId="12537"/>
    <cellStyle name="RowTitles1-Detail 2 3 3 2 6 4 2" xfId="12538"/>
    <cellStyle name="RowTitles1-Detail 2 3 3 2 6 4 2 2" xfId="12539"/>
    <cellStyle name="RowTitles1-Detail 2 3 3 2 6 4 3" xfId="12540"/>
    <cellStyle name="RowTitles1-Detail 2 3 3 2 6 5" xfId="12541"/>
    <cellStyle name="RowTitles1-Detail 2 3 3 2 6 5 2" xfId="12542"/>
    <cellStyle name="RowTitles1-Detail 2 3 3 2 6 5 2 2" xfId="12543"/>
    <cellStyle name="RowTitles1-Detail 2 3 3 2 6 6" xfId="12544"/>
    <cellStyle name="RowTitles1-Detail 2 3 3 2 6 6 2" xfId="12545"/>
    <cellStyle name="RowTitles1-Detail 2 3 3 2 6 7" xfId="12546"/>
    <cellStyle name="RowTitles1-Detail 2 3 3 2 7" xfId="12547"/>
    <cellStyle name="RowTitles1-Detail 2 3 3 2 7 2" xfId="12548"/>
    <cellStyle name="RowTitles1-Detail 2 3 3 2 7 2 2" xfId="12549"/>
    <cellStyle name="RowTitles1-Detail 2 3 3 2 7 2 2 2" xfId="12550"/>
    <cellStyle name="RowTitles1-Detail 2 3 3 2 7 2 3" xfId="12551"/>
    <cellStyle name="RowTitles1-Detail 2 3 3 2 7 3" xfId="12552"/>
    <cellStyle name="RowTitles1-Detail 2 3 3 2 7 3 2" xfId="12553"/>
    <cellStyle name="RowTitles1-Detail 2 3 3 2 7 3 2 2" xfId="12554"/>
    <cellStyle name="RowTitles1-Detail 2 3 3 2 7 4" xfId="12555"/>
    <cellStyle name="RowTitles1-Detail 2 3 3 2 7 4 2" xfId="12556"/>
    <cellStyle name="RowTitles1-Detail 2 3 3 2 7 5" xfId="12557"/>
    <cellStyle name="RowTitles1-Detail 2 3 3 2 8" xfId="12558"/>
    <cellStyle name="RowTitles1-Detail 2 3 3 2 8 2" xfId="12559"/>
    <cellStyle name="RowTitles1-Detail 2 3 3 2 9" xfId="12560"/>
    <cellStyle name="RowTitles1-Detail 2 3 3 2 9 2" xfId="12561"/>
    <cellStyle name="RowTitles1-Detail 2 3 3 2 9 2 2" xfId="12562"/>
    <cellStyle name="RowTitles1-Detail 2 3 3 2_STUD aligned by INSTIT" xfId="12563"/>
    <cellStyle name="RowTitles1-Detail 2 3 3 3" xfId="12564"/>
    <cellStyle name="RowTitles1-Detail 2 3 3 3 2" xfId="12565"/>
    <cellStyle name="RowTitles1-Detail 2 3 3 3 2 2" xfId="12566"/>
    <cellStyle name="RowTitles1-Detail 2 3 3 3 2 2 2" xfId="12567"/>
    <cellStyle name="RowTitles1-Detail 2 3 3 3 2 2 2 2" xfId="12568"/>
    <cellStyle name="RowTitles1-Detail 2 3 3 3 2 2 2 2 2" xfId="12569"/>
    <cellStyle name="RowTitles1-Detail 2 3 3 3 2 2 2 3" xfId="12570"/>
    <cellStyle name="RowTitles1-Detail 2 3 3 3 2 2 3" xfId="12571"/>
    <cellStyle name="RowTitles1-Detail 2 3 3 3 2 2 3 2" xfId="12572"/>
    <cellStyle name="RowTitles1-Detail 2 3 3 3 2 2 3 2 2" xfId="12573"/>
    <cellStyle name="RowTitles1-Detail 2 3 3 3 2 2 4" xfId="12574"/>
    <cellStyle name="RowTitles1-Detail 2 3 3 3 2 2 4 2" xfId="12575"/>
    <cellStyle name="RowTitles1-Detail 2 3 3 3 2 2 5" xfId="12576"/>
    <cellStyle name="RowTitles1-Detail 2 3 3 3 2 3" xfId="12577"/>
    <cellStyle name="RowTitles1-Detail 2 3 3 3 2 3 2" xfId="12578"/>
    <cellStyle name="RowTitles1-Detail 2 3 3 3 2 3 2 2" xfId="12579"/>
    <cellStyle name="RowTitles1-Detail 2 3 3 3 2 3 2 2 2" xfId="12580"/>
    <cellStyle name="RowTitles1-Detail 2 3 3 3 2 3 2 3" xfId="12581"/>
    <cellStyle name="RowTitles1-Detail 2 3 3 3 2 3 3" xfId="12582"/>
    <cellStyle name="RowTitles1-Detail 2 3 3 3 2 3 3 2" xfId="12583"/>
    <cellStyle name="RowTitles1-Detail 2 3 3 3 2 3 3 2 2" xfId="12584"/>
    <cellStyle name="RowTitles1-Detail 2 3 3 3 2 3 4" xfId="12585"/>
    <cellStyle name="RowTitles1-Detail 2 3 3 3 2 3 4 2" xfId="12586"/>
    <cellStyle name="RowTitles1-Detail 2 3 3 3 2 3 5" xfId="12587"/>
    <cellStyle name="RowTitles1-Detail 2 3 3 3 2 4" xfId="12588"/>
    <cellStyle name="RowTitles1-Detail 2 3 3 3 2 4 2" xfId="12589"/>
    <cellStyle name="RowTitles1-Detail 2 3 3 3 2 5" xfId="12590"/>
    <cellStyle name="RowTitles1-Detail 2 3 3 3 2 5 2" xfId="12591"/>
    <cellStyle name="RowTitles1-Detail 2 3 3 3 2 5 2 2" xfId="12592"/>
    <cellStyle name="RowTitles1-Detail 2 3 3 3 2 5 3" xfId="12593"/>
    <cellStyle name="RowTitles1-Detail 2 3 3 3 2 6" xfId="12594"/>
    <cellStyle name="RowTitles1-Detail 2 3 3 3 2 6 2" xfId="12595"/>
    <cellStyle name="RowTitles1-Detail 2 3 3 3 2 6 2 2" xfId="12596"/>
    <cellStyle name="RowTitles1-Detail 2 3 3 3 2 7" xfId="12597"/>
    <cellStyle name="RowTitles1-Detail 2 3 3 3 2 7 2" xfId="12598"/>
    <cellStyle name="RowTitles1-Detail 2 3 3 3 2 8" xfId="12599"/>
    <cellStyle name="RowTitles1-Detail 2 3 3 3 3" xfId="12600"/>
    <cellStyle name="RowTitles1-Detail 2 3 3 3 3 2" xfId="12601"/>
    <cellStyle name="RowTitles1-Detail 2 3 3 3 3 2 2" xfId="12602"/>
    <cellStyle name="RowTitles1-Detail 2 3 3 3 3 2 2 2" xfId="12603"/>
    <cellStyle name="RowTitles1-Detail 2 3 3 3 3 2 2 2 2" xfId="12604"/>
    <cellStyle name="RowTitles1-Detail 2 3 3 3 3 2 2 3" xfId="12605"/>
    <cellStyle name="RowTitles1-Detail 2 3 3 3 3 2 3" xfId="12606"/>
    <cellStyle name="RowTitles1-Detail 2 3 3 3 3 2 3 2" xfId="12607"/>
    <cellStyle name="RowTitles1-Detail 2 3 3 3 3 2 3 2 2" xfId="12608"/>
    <cellStyle name="RowTitles1-Detail 2 3 3 3 3 2 4" xfId="12609"/>
    <cellStyle name="RowTitles1-Detail 2 3 3 3 3 2 4 2" xfId="12610"/>
    <cellStyle name="RowTitles1-Detail 2 3 3 3 3 2 5" xfId="12611"/>
    <cellStyle name="RowTitles1-Detail 2 3 3 3 3 3" xfId="12612"/>
    <cellStyle name="RowTitles1-Detail 2 3 3 3 3 3 2" xfId="12613"/>
    <cellStyle name="RowTitles1-Detail 2 3 3 3 3 3 2 2" xfId="12614"/>
    <cellStyle name="RowTitles1-Detail 2 3 3 3 3 3 2 2 2" xfId="12615"/>
    <cellStyle name="RowTitles1-Detail 2 3 3 3 3 3 2 3" xfId="12616"/>
    <cellStyle name="RowTitles1-Detail 2 3 3 3 3 3 3" xfId="12617"/>
    <cellStyle name="RowTitles1-Detail 2 3 3 3 3 3 3 2" xfId="12618"/>
    <cellStyle name="RowTitles1-Detail 2 3 3 3 3 3 3 2 2" xfId="12619"/>
    <cellStyle name="RowTitles1-Detail 2 3 3 3 3 3 4" xfId="12620"/>
    <cellStyle name="RowTitles1-Detail 2 3 3 3 3 3 4 2" xfId="12621"/>
    <cellStyle name="RowTitles1-Detail 2 3 3 3 3 3 5" xfId="12622"/>
    <cellStyle name="RowTitles1-Detail 2 3 3 3 3 4" xfId="12623"/>
    <cellStyle name="RowTitles1-Detail 2 3 3 3 3 4 2" xfId="12624"/>
    <cellStyle name="RowTitles1-Detail 2 3 3 3 3 5" xfId="12625"/>
    <cellStyle name="RowTitles1-Detail 2 3 3 3 3 5 2" xfId="12626"/>
    <cellStyle name="RowTitles1-Detail 2 3 3 3 3 5 2 2" xfId="12627"/>
    <cellStyle name="RowTitles1-Detail 2 3 3 3 4" xfId="12628"/>
    <cellStyle name="RowTitles1-Detail 2 3 3 3 4 2" xfId="12629"/>
    <cellStyle name="RowTitles1-Detail 2 3 3 3 4 2 2" xfId="12630"/>
    <cellStyle name="RowTitles1-Detail 2 3 3 3 4 2 2 2" xfId="12631"/>
    <cellStyle name="RowTitles1-Detail 2 3 3 3 4 2 2 2 2" xfId="12632"/>
    <cellStyle name="RowTitles1-Detail 2 3 3 3 4 2 2 3" xfId="12633"/>
    <cellStyle name="RowTitles1-Detail 2 3 3 3 4 2 3" xfId="12634"/>
    <cellStyle name="RowTitles1-Detail 2 3 3 3 4 2 3 2" xfId="12635"/>
    <cellStyle name="RowTitles1-Detail 2 3 3 3 4 2 3 2 2" xfId="12636"/>
    <cellStyle name="RowTitles1-Detail 2 3 3 3 4 2 4" xfId="12637"/>
    <cellStyle name="RowTitles1-Detail 2 3 3 3 4 2 4 2" xfId="12638"/>
    <cellStyle name="RowTitles1-Detail 2 3 3 3 4 2 5" xfId="12639"/>
    <cellStyle name="RowTitles1-Detail 2 3 3 3 4 3" xfId="12640"/>
    <cellStyle name="RowTitles1-Detail 2 3 3 3 4 3 2" xfId="12641"/>
    <cellStyle name="RowTitles1-Detail 2 3 3 3 4 3 2 2" xfId="12642"/>
    <cellStyle name="RowTitles1-Detail 2 3 3 3 4 3 2 2 2" xfId="12643"/>
    <cellStyle name="RowTitles1-Detail 2 3 3 3 4 3 2 3" xfId="12644"/>
    <cellStyle name="RowTitles1-Detail 2 3 3 3 4 3 3" xfId="12645"/>
    <cellStyle name="RowTitles1-Detail 2 3 3 3 4 3 3 2" xfId="12646"/>
    <cellStyle name="RowTitles1-Detail 2 3 3 3 4 3 3 2 2" xfId="12647"/>
    <cellStyle name="RowTitles1-Detail 2 3 3 3 4 3 4" xfId="12648"/>
    <cellStyle name="RowTitles1-Detail 2 3 3 3 4 3 4 2" xfId="12649"/>
    <cellStyle name="RowTitles1-Detail 2 3 3 3 4 3 5" xfId="12650"/>
    <cellStyle name="RowTitles1-Detail 2 3 3 3 4 4" xfId="12651"/>
    <cellStyle name="RowTitles1-Detail 2 3 3 3 4 4 2" xfId="12652"/>
    <cellStyle name="RowTitles1-Detail 2 3 3 3 4 4 2 2" xfId="12653"/>
    <cellStyle name="RowTitles1-Detail 2 3 3 3 4 4 3" xfId="12654"/>
    <cellStyle name="RowTitles1-Detail 2 3 3 3 4 5" xfId="12655"/>
    <cellStyle name="RowTitles1-Detail 2 3 3 3 4 5 2" xfId="12656"/>
    <cellStyle name="RowTitles1-Detail 2 3 3 3 4 5 2 2" xfId="12657"/>
    <cellStyle name="RowTitles1-Detail 2 3 3 3 4 6" xfId="12658"/>
    <cellStyle name="RowTitles1-Detail 2 3 3 3 4 6 2" xfId="12659"/>
    <cellStyle name="RowTitles1-Detail 2 3 3 3 4 7" xfId="12660"/>
    <cellStyle name="RowTitles1-Detail 2 3 3 3 5" xfId="12661"/>
    <cellStyle name="RowTitles1-Detail 2 3 3 3 5 2" xfId="12662"/>
    <cellStyle name="RowTitles1-Detail 2 3 3 3 5 2 2" xfId="12663"/>
    <cellStyle name="RowTitles1-Detail 2 3 3 3 5 2 2 2" xfId="12664"/>
    <cellStyle name="RowTitles1-Detail 2 3 3 3 5 2 2 2 2" xfId="12665"/>
    <cellStyle name="RowTitles1-Detail 2 3 3 3 5 2 2 3" xfId="12666"/>
    <cellStyle name="RowTitles1-Detail 2 3 3 3 5 2 3" xfId="12667"/>
    <cellStyle name="RowTitles1-Detail 2 3 3 3 5 2 3 2" xfId="12668"/>
    <cellStyle name="RowTitles1-Detail 2 3 3 3 5 2 3 2 2" xfId="12669"/>
    <cellStyle name="RowTitles1-Detail 2 3 3 3 5 2 4" xfId="12670"/>
    <cellStyle name="RowTitles1-Detail 2 3 3 3 5 2 4 2" xfId="12671"/>
    <cellStyle name="RowTitles1-Detail 2 3 3 3 5 2 5" xfId="12672"/>
    <cellStyle name="RowTitles1-Detail 2 3 3 3 5 3" xfId="12673"/>
    <cellStyle name="RowTitles1-Detail 2 3 3 3 5 3 2" xfId="12674"/>
    <cellStyle name="RowTitles1-Detail 2 3 3 3 5 3 2 2" xfId="12675"/>
    <cellStyle name="RowTitles1-Detail 2 3 3 3 5 3 2 2 2" xfId="12676"/>
    <cellStyle name="RowTitles1-Detail 2 3 3 3 5 3 2 3" xfId="12677"/>
    <cellStyle name="RowTitles1-Detail 2 3 3 3 5 3 3" xfId="12678"/>
    <cellStyle name="RowTitles1-Detail 2 3 3 3 5 3 3 2" xfId="12679"/>
    <cellStyle name="RowTitles1-Detail 2 3 3 3 5 3 3 2 2" xfId="12680"/>
    <cellStyle name="RowTitles1-Detail 2 3 3 3 5 3 4" xfId="12681"/>
    <cellStyle name="RowTitles1-Detail 2 3 3 3 5 3 4 2" xfId="12682"/>
    <cellStyle name="RowTitles1-Detail 2 3 3 3 5 3 5" xfId="12683"/>
    <cellStyle name="RowTitles1-Detail 2 3 3 3 5 4" xfId="12684"/>
    <cellStyle name="RowTitles1-Detail 2 3 3 3 5 4 2" xfId="12685"/>
    <cellStyle name="RowTitles1-Detail 2 3 3 3 5 4 2 2" xfId="12686"/>
    <cellStyle name="RowTitles1-Detail 2 3 3 3 5 4 3" xfId="12687"/>
    <cellStyle name="RowTitles1-Detail 2 3 3 3 5 5" xfId="12688"/>
    <cellStyle name="RowTitles1-Detail 2 3 3 3 5 5 2" xfId="12689"/>
    <cellStyle name="RowTitles1-Detail 2 3 3 3 5 5 2 2" xfId="12690"/>
    <cellStyle name="RowTitles1-Detail 2 3 3 3 5 6" xfId="12691"/>
    <cellStyle name="RowTitles1-Detail 2 3 3 3 5 6 2" xfId="12692"/>
    <cellStyle name="RowTitles1-Detail 2 3 3 3 5 7" xfId="12693"/>
    <cellStyle name="RowTitles1-Detail 2 3 3 3 6" xfId="12694"/>
    <cellStyle name="RowTitles1-Detail 2 3 3 3 6 2" xfId="12695"/>
    <cellStyle name="RowTitles1-Detail 2 3 3 3 6 2 2" xfId="12696"/>
    <cellStyle name="RowTitles1-Detail 2 3 3 3 6 2 2 2" xfId="12697"/>
    <cellStyle name="RowTitles1-Detail 2 3 3 3 6 2 2 2 2" xfId="12698"/>
    <cellStyle name="RowTitles1-Detail 2 3 3 3 6 2 2 3" xfId="12699"/>
    <cellStyle name="RowTitles1-Detail 2 3 3 3 6 2 3" xfId="12700"/>
    <cellStyle name="RowTitles1-Detail 2 3 3 3 6 2 3 2" xfId="12701"/>
    <cellStyle name="RowTitles1-Detail 2 3 3 3 6 2 3 2 2" xfId="12702"/>
    <cellStyle name="RowTitles1-Detail 2 3 3 3 6 2 4" xfId="12703"/>
    <cellStyle name="RowTitles1-Detail 2 3 3 3 6 2 4 2" xfId="12704"/>
    <cellStyle name="RowTitles1-Detail 2 3 3 3 6 2 5" xfId="12705"/>
    <cellStyle name="RowTitles1-Detail 2 3 3 3 6 3" xfId="12706"/>
    <cellStyle name="RowTitles1-Detail 2 3 3 3 6 3 2" xfId="12707"/>
    <cellStyle name="RowTitles1-Detail 2 3 3 3 6 3 2 2" xfId="12708"/>
    <cellStyle name="RowTitles1-Detail 2 3 3 3 6 3 2 2 2" xfId="12709"/>
    <cellStyle name="RowTitles1-Detail 2 3 3 3 6 3 2 3" xfId="12710"/>
    <cellStyle name="RowTitles1-Detail 2 3 3 3 6 3 3" xfId="12711"/>
    <cellStyle name="RowTitles1-Detail 2 3 3 3 6 3 3 2" xfId="12712"/>
    <cellStyle name="RowTitles1-Detail 2 3 3 3 6 3 3 2 2" xfId="12713"/>
    <cellStyle name="RowTitles1-Detail 2 3 3 3 6 3 4" xfId="12714"/>
    <cellStyle name="RowTitles1-Detail 2 3 3 3 6 3 4 2" xfId="12715"/>
    <cellStyle name="RowTitles1-Detail 2 3 3 3 6 3 5" xfId="12716"/>
    <cellStyle name="RowTitles1-Detail 2 3 3 3 6 4" xfId="12717"/>
    <cellStyle name="RowTitles1-Detail 2 3 3 3 6 4 2" xfId="12718"/>
    <cellStyle name="RowTitles1-Detail 2 3 3 3 6 4 2 2" xfId="12719"/>
    <cellStyle name="RowTitles1-Detail 2 3 3 3 6 4 3" xfId="12720"/>
    <cellStyle name="RowTitles1-Detail 2 3 3 3 6 5" xfId="12721"/>
    <cellStyle name="RowTitles1-Detail 2 3 3 3 6 5 2" xfId="12722"/>
    <cellStyle name="RowTitles1-Detail 2 3 3 3 6 5 2 2" xfId="12723"/>
    <cellStyle name="RowTitles1-Detail 2 3 3 3 6 6" xfId="12724"/>
    <cellStyle name="RowTitles1-Detail 2 3 3 3 6 6 2" xfId="12725"/>
    <cellStyle name="RowTitles1-Detail 2 3 3 3 6 7" xfId="12726"/>
    <cellStyle name="RowTitles1-Detail 2 3 3 3 7" xfId="12727"/>
    <cellStyle name="RowTitles1-Detail 2 3 3 3 7 2" xfId="12728"/>
    <cellStyle name="RowTitles1-Detail 2 3 3 3 7 2 2" xfId="12729"/>
    <cellStyle name="RowTitles1-Detail 2 3 3 3 7 2 2 2" xfId="12730"/>
    <cellStyle name="RowTitles1-Detail 2 3 3 3 7 2 3" xfId="12731"/>
    <cellStyle name="RowTitles1-Detail 2 3 3 3 7 3" xfId="12732"/>
    <cellStyle name="RowTitles1-Detail 2 3 3 3 7 3 2" xfId="12733"/>
    <cellStyle name="RowTitles1-Detail 2 3 3 3 7 3 2 2" xfId="12734"/>
    <cellStyle name="RowTitles1-Detail 2 3 3 3 7 4" xfId="12735"/>
    <cellStyle name="RowTitles1-Detail 2 3 3 3 7 4 2" xfId="12736"/>
    <cellStyle name="RowTitles1-Detail 2 3 3 3 7 5" xfId="12737"/>
    <cellStyle name="RowTitles1-Detail 2 3 3 3 8" xfId="12738"/>
    <cellStyle name="RowTitles1-Detail 2 3 3 3 8 2" xfId="12739"/>
    <cellStyle name="RowTitles1-Detail 2 3 3 3 8 2 2" xfId="12740"/>
    <cellStyle name="RowTitles1-Detail 2 3 3 3 8 2 2 2" xfId="12741"/>
    <cellStyle name="RowTitles1-Detail 2 3 3 3 8 2 3" xfId="12742"/>
    <cellStyle name="RowTitles1-Detail 2 3 3 3 8 3" xfId="12743"/>
    <cellStyle name="RowTitles1-Detail 2 3 3 3 8 3 2" xfId="12744"/>
    <cellStyle name="RowTitles1-Detail 2 3 3 3 8 3 2 2" xfId="12745"/>
    <cellStyle name="RowTitles1-Detail 2 3 3 3 8 4" xfId="12746"/>
    <cellStyle name="RowTitles1-Detail 2 3 3 3 8 4 2" xfId="12747"/>
    <cellStyle name="RowTitles1-Detail 2 3 3 3 8 5" xfId="12748"/>
    <cellStyle name="RowTitles1-Detail 2 3 3 3 9" xfId="12749"/>
    <cellStyle name="RowTitles1-Detail 2 3 3 3 9 2" xfId="12750"/>
    <cellStyle name="RowTitles1-Detail 2 3 3 3 9 2 2" xfId="12751"/>
    <cellStyle name="RowTitles1-Detail 2 3 3 3_STUD aligned by INSTIT" xfId="12752"/>
    <cellStyle name="RowTitles1-Detail 2 3 3 4" xfId="12753"/>
    <cellStyle name="RowTitles1-Detail 2 3 3 4 2" xfId="12754"/>
    <cellStyle name="RowTitles1-Detail 2 3 3 4 2 2" xfId="12755"/>
    <cellStyle name="RowTitles1-Detail 2 3 3 4 2 2 2" xfId="12756"/>
    <cellStyle name="RowTitles1-Detail 2 3 3 4 2 2 2 2" xfId="12757"/>
    <cellStyle name="RowTitles1-Detail 2 3 3 4 2 2 2 2 2" xfId="12758"/>
    <cellStyle name="RowTitles1-Detail 2 3 3 4 2 2 2 3" xfId="12759"/>
    <cellStyle name="RowTitles1-Detail 2 3 3 4 2 2 3" xfId="12760"/>
    <cellStyle name="RowTitles1-Detail 2 3 3 4 2 2 3 2" xfId="12761"/>
    <cellStyle name="RowTitles1-Detail 2 3 3 4 2 2 3 2 2" xfId="12762"/>
    <cellStyle name="RowTitles1-Detail 2 3 3 4 2 2 4" xfId="12763"/>
    <cellStyle name="RowTitles1-Detail 2 3 3 4 2 2 4 2" xfId="12764"/>
    <cellStyle name="RowTitles1-Detail 2 3 3 4 2 2 5" xfId="12765"/>
    <cellStyle name="RowTitles1-Detail 2 3 3 4 2 3" xfId="12766"/>
    <cellStyle name="RowTitles1-Detail 2 3 3 4 2 3 2" xfId="12767"/>
    <cellStyle name="RowTitles1-Detail 2 3 3 4 2 3 2 2" xfId="12768"/>
    <cellStyle name="RowTitles1-Detail 2 3 3 4 2 3 2 2 2" xfId="12769"/>
    <cellStyle name="RowTitles1-Detail 2 3 3 4 2 3 2 3" xfId="12770"/>
    <cellStyle name="RowTitles1-Detail 2 3 3 4 2 3 3" xfId="12771"/>
    <cellStyle name="RowTitles1-Detail 2 3 3 4 2 3 3 2" xfId="12772"/>
    <cellStyle name="RowTitles1-Detail 2 3 3 4 2 3 3 2 2" xfId="12773"/>
    <cellStyle name="RowTitles1-Detail 2 3 3 4 2 3 4" xfId="12774"/>
    <cellStyle name="RowTitles1-Detail 2 3 3 4 2 3 4 2" xfId="12775"/>
    <cellStyle name="RowTitles1-Detail 2 3 3 4 2 3 5" xfId="12776"/>
    <cellStyle name="RowTitles1-Detail 2 3 3 4 2 4" xfId="12777"/>
    <cellStyle name="RowTitles1-Detail 2 3 3 4 2 4 2" xfId="12778"/>
    <cellStyle name="RowTitles1-Detail 2 3 3 4 2 5" xfId="12779"/>
    <cellStyle name="RowTitles1-Detail 2 3 3 4 2 5 2" xfId="12780"/>
    <cellStyle name="RowTitles1-Detail 2 3 3 4 2 5 2 2" xfId="12781"/>
    <cellStyle name="RowTitles1-Detail 2 3 3 4 2 5 3" xfId="12782"/>
    <cellStyle name="RowTitles1-Detail 2 3 3 4 2 6" xfId="12783"/>
    <cellStyle name="RowTitles1-Detail 2 3 3 4 2 6 2" xfId="12784"/>
    <cellStyle name="RowTitles1-Detail 2 3 3 4 2 6 2 2" xfId="12785"/>
    <cellStyle name="RowTitles1-Detail 2 3 3 4 3" xfId="12786"/>
    <cellStyle name="RowTitles1-Detail 2 3 3 4 3 2" xfId="12787"/>
    <cellStyle name="RowTitles1-Detail 2 3 3 4 3 2 2" xfId="12788"/>
    <cellStyle name="RowTitles1-Detail 2 3 3 4 3 2 2 2" xfId="12789"/>
    <cellStyle name="RowTitles1-Detail 2 3 3 4 3 2 2 2 2" xfId="12790"/>
    <cellStyle name="RowTitles1-Detail 2 3 3 4 3 2 2 3" xfId="12791"/>
    <cellStyle name="RowTitles1-Detail 2 3 3 4 3 2 3" xfId="12792"/>
    <cellStyle name="RowTitles1-Detail 2 3 3 4 3 2 3 2" xfId="12793"/>
    <cellStyle name="RowTitles1-Detail 2 3 3 4 3 2 3 2 2" xfId="12794"/>
    <cellStyle name="RowTitles1-Detail 2 3 3 4 3 2 4" xfId="12795"/>
    <cellStyle name="RowTitles1-Detail 2 3 3 4 3 2 4 2" xfId="12796"/>
    <cellStyle name="RowTitles1-Detail 2 3 3 4 3 2 5" xfId="12797"/>
    <cellStyle name="RowTitles1-Detail 2 3 3 4 3 3" xfId="12798"/>
    <cellStyle name="RowTitles1-Detail 2 3 3 4 3 3 2" xfId="12799"/>
    <cellStyle name="RowTitles1-Detail 2 3 3 4 3 3 2 2" xfId="12800"/>
    <cellStyle name="RowTitles1-Detail 2 3 3 4 3 3 2 2 2" xfId="12801"/>
    <cellStyle name="RowTitles1-Detail 2 3 3 4 3 3 2 3" xfId="12802"/>
    <cellStyle name="RowTitles1-Detail 2 3 3 4 3 3 3" xfId="12803"/>
    <cellStyle name="RowTitles1-Detail 2 3 3 4 3 3 3 2" xfId="12804"/>
    <cellStyle name="RowTitles1-Detail 2 3 3 4 3 3 3 2 2" xfId="12805"/>
    <cellStyle name="RowTitles1-Detail 2 3 3 4 3 3 4" xfId="12806"/>
    <cellStyle name="RowTitles1-Detail 2 3 3 4 3 3 4 2" xfId="12807"/>
    <cellStyle name="RowTitles1-Detail 2 3 3 4 3 3 5" xfId="12808"/>
    <cellStyle name="RowTitles1-Detail 2 3 3 4 3 4" xfId="12809"/>
    <cellStyle name="RowTitles1-Detail 2 3 3 4 3 4 2" xfId="12810"/>
    <cellStyle name="RowTitles1-Detail 2 3 3 4 3 5" xfId="12811"/>
    <cellStyle name="RowTitles1-Detail 2 3 3 4 3 5 2" xfId="12812"/>
    <cellStyle name="RowTitles1-Detail 2 3 3 4 3 5 2 2" xfId="12813"/>
    <cellStyle name="RowTitles1-Detail 2 3 3 4 3 6" xfId="12814"/>
    <cellStyle name="RowTitles1-Detail 2 3 3 4 3 6 2" xfId="12815"/>
    <cellStyle name="RowTitles1-Detail 2 3 3 4 3 7" xfId="12816"/>
    <cellStyle name="RowTitles1-Detail 2 3 3 4 4" xfId="12817"/>
    <cellStyle name="RowTitles1-Detail 2 3 3 4 4 2" xfId="12818"/>
    <cellStyle name="RowTitles1-Detail 2 3 3 4 4 2 2" xfId="12819"/>
    <cellStyle name="RowTitles1-Detail 2 3 3 4 4 2 2 2" xfId="12820"/>
    <cellStyle name="RowTitles1-Detail 2 3 3 4 4 2 2 2 2" xfId="12821"/>
    <cellStyle name="RowTitles1-Detail 2 3 3 4 4 2 2 3" xfId="12822"/>
    <cellStyle name="RowTitles1-Detail 2 3 3 4 4 2 3" xfId="12823"/>
    <cellStyle name="RowTitles1-Detail 2 3 3 4 4 2 3 2" xfId="12824"/>
    <cellStyle name="RowTitles1-Detail 2 3 3 4 4 2 3 2 2" xfId="12825"/>
    <cellStyle name="RowTitles1-Detail 2 3 3 4 4 2 4" xfId="12826"/>
    <cellStyle name="RowTitles1-Detail 2 3 3 4 4 2 4 2" xfId="12827"/>
    <cellStyle name="RowTitles1-Detail 2 3 3 4 4 2 5" xfId="12828"/>
    <cellStyle name="RowTitles1-Detail 2 3 3 4 4 3" xfId="12829"/>
    <cellStyle name="RowTitles1-Detail 2 3 3 4 4 3 2" xfId="12830"/>
    <cellStyle name="RowTitles1-Detail 2 3 3 4 4 3 2 2" xfId="12831"/>
    <cellStyle name="RowTitles1-Detail 2 3 3 4 4 3 2 2 2" xfId="12832"/>
    <cellStyle name="RowTitles1-Detail 2 3 3 4 4 3 2 3" xfId="12833"/>
    <cellStyle name="RowTitles1-Detail 2 3 3 4 4 3 3" xfId="12834"/>
    <cellStyle name="RowTitles1-Detail 2 3 3 4 4 3 3 2" xfId="12835"/>
    <cellStyle name="RowTitles1-Detail 2 3 3 4 4 3 3 2 2" xfId="12836"/>
    <cellStyle name="RowTitles1-Detail 2 3 3 4 4 3 4" xfId="12837"/>
    <cellStyle name="RowTitles1-Detail 2 3 3 4 4 3 4 2" xfId="12838"/>
    <cellStyle name="RowTitles1-Detail 2 3 3 4 4 3 5" xfId="12839"/>
    <cellStyle name="RowTitles1-Detail 2 3 3 4 4 4" xfId="12840"/>
    <cellStyle name="RowTitles1-Detail 2 3 3 4 4 4 2" xfId="12841"/>
    <cellStyle name="RowTitles1-Detail 2 3 3 4 4 5" xfId="12842"/>
    <cellStyle name="RowTitles1-Detail 2 3 3 4 4 5 2" xfId="12843"/>
    <cellStyle name="RowTitles1-Detail 2 3 3 4 4 5 2 2" xfId="12844"/>
    <cellStyle name="RowTitles1-Detail 2 3 3 4 4 5 3" xfId="12845"/>
    <cellStyle name="RowTitles1-Detail 2 3 3 4 4 6" xfId="12846"/>
    <cellStyle name="RowTitles1-Detail 2 3 3 4 4 6 2" xfId="12847"/>
    <cellStyle name="RowTitles1-Detail 2 3 3 4 4 6 2 2" xfId="12848"/>
    <cellStyle name="RowTitles1-Detail 2 3 3 4 4 7" xfId="12849"/>
    <cellStyle name="RowTitles1-Detail 2 3 3 4 4 7 2" xfId="12850"/>
    <cellStyle name="RowTitles1-Detail 2 3 3 4 4 8" xfId="12851"/>
    <cellStyle name="RowTitles1-Detail 2 3 3 4 5" xfId="12852"/>
    <cellStyle name="RowTitles1-Detail 2 3 3 4 5 2" xfId="12853"/>
    <cellStyle name="RowTitles1-Detail 2 3 3 4 5 2 2" xfId="12854"/>
    <cellStyle name="RowTitles1-Detail 2 3 3 4 5 2 2 2" xfId="12855"/>
    <cellStyle name="RowTitles1-Detail 2 3 3 4 5 2 2 2 2" xfId="12856"/>
    <cellStyle name="RowTitles1-Detail 2 3 3 4 5 2 2 3" xfId="12857"/>
    <cellStyle name="RowTitles1-Detail 2 3 3 4 5 2 3" xfId="12858"/>
    <cellStyle name="RowTitles1-Detail 2 3 3 4 5 2 3 2" xfId="12859"/>
    <cellStyle name="RowTitles1-Detail 2 3 3 4 5 2 3 2 2" xfId="12860"/>
    <cellStyle name="RowTitles1-Detail 2 3 3 4 5 2 4" xfId="12861"/>
    <cellStyle name="RowTitles1-Detail 2 3 3 4 5 2 4 2" xfId="12862"/>
    <cellStyle name="RowTitles1-Detail 2 3 3 4 5 2 5" xfId="12863"/>
    <cellStyle name="RowTitles1-Detail 2 3 3 4 5 3" xfId="12864"/>
    <cellStyle name="RowTitles1-Detail 2 3 3 4 5 3 2" xfId="12865"/>
    <cellStyle name="RowTitles1-Detail 2 3 3 4 5 3 2 2" xfId="12866"/>
    <cellStyle name="RowTitles1-Detail 2 3 3 4 5 3 2 2 2" xfId="12867"/>
    <cellStyle name="RowTitles1-Detail 2 3 3 4 5 3 2 3" xfId="12868"/>
    <cellStyle name="RowTitles1-Detail 2 3 3 4 5 3 3" xfId="12869"/>
    <cellStyle name="RowTitles1-Detail 2 3 3 4 5 3 3 2" xfId="12870"/>
    <cellStyle name="RowTitles1-Detail 2 3 3 4 5 3 3 2 2" xfId="12871"/>
    <cellStyle name="RowTitles1-Detail 2 3 3 4 5 3 4" xfId="12872"/>
    <cellStyle name="RowTitles1-Detail 2 3 3 4 5 3 4 2" xfId="12873"/>
    <cellStyle name="RowTitles1-Detail 2 3 3 4 5 3 5" xfId="12874"/>
    <cellStyle name="RowTitles1-Detail 2 3 3 4 5 4" xfId="12875"/>
    <cellStyle name="RowTitles1-Detail 2 3 3 4 5 4 2" xfId="12876"/>
    <cellStyle name="RowTitles1-Detail 2 3 3 4 5 4 2 2" xfId="12877"/>
    <cellStyle name="RowTitles1-Detail 2 3 3 4 5 4 3" xfId="12878"/>
    <cellStyle name="RowTitles1-Detail 2 3 3 4 5 5" xfId="12879"/>
    <cellStyle name="RowTitles1-Detail 2 3 3 4 5 5 2" xfId="12880"/>
    <cellStyle name="RowTitles1-Detail 2 3 3 4 5 5 2 2" xfId="12881"/>
    <cellStyle name="RowTitles1-Detail 2 3 3 4 5 6" xfId="12882"/>
    <cellStyle name="RowTitles1-Detail 2 3 3 4 5 6 2" xfId="12883"/>
    <cellStyle name="RowTitles1-Detail 2 3 3 4 5 7" xfId="12884"/>
    <cellStyle name="RowTitles1-Detail 2 3 3 4 6" xfId="12885"/>
    <cellStyle name="RowTitles1-Detail 2 3 3 4 6 2" xfId="12886"/>
    <cellStyle name="RowTitles1-Detail 2 3 3 4 6 2 2" xfId="12887"/>
    <cellStyle name="RowTitles1-Detail 2 3 3 4 6 2 2 2" xfId="12888"/>
    <cellStyle name="RowTitles1-Detail 2 3 3 4 6 2 2 2 2" xfId="12889"/>
    <cellStyle name="RowTitles1-Detail 2 3 3 4 6 2 2 3" xfId="12890"/>
    <cellStyle name="RowTitles1-Detail 2 3 3 4 6 2 3" xfId="12891"/>
    <cellStyle name="RowTitles1-Detail 2 3 3 4 6 2 3 2" xfId="12892"/>
    <cellStyle name="RowTitles1-Detail 2 3 3 4 6 2 3 2 2" xfId="12893"/>
    <cellStyle name="RowTitles1-Detail 2 3 3 4 6 2 4" xfId="12894"/>
    <cellStyle name="RowTitles1-Detail 2 3 3 4 6 2 4 2" xfId="12895"/>
    <cellStyle name="RowTitles1-Detail 2 3 3 4 6 2 5" xfId="12896"/>
    <cellStyle name="RowTitles1-Detail 2 3 3 4 6 3" xfId="12897"/>
    <cellStyle name="RowTitles1-Detail 2 3 3 4 6 3 2" xfId="12898"/>
    <cellStyle name="RowTitles1-Detail 2 3 3 4 6 3 2 2" xfId="12899"/>
    <cellStyle name="RowTitles1-Detail 2 3 3 4 6 3 2 2 2" xfId="12900"/>
    <cellStyle name="RowTitles1-Detail 2 3 3 4 6 3 2 3" xfId="12901"/>
    <cellStyle name="RowTitles1-Detail 2 3 3 4 6 3 3" xfId="12902"/>
    <cellStyle name="RowTitles1-Detail 2 3 3 4 6 3 3 2" xfId="12903"/>
    <cellStyle name="RowTitles1-Detail 2 3 3 4 6 3 3 2 2" xfId="12904"/>
    <cellStyle name="RowTitles1-Detail 2 3 3 4 6 3 4" xfId="12905"/>
    <cellStyle name="RowTitles1-Detail 2 3 3 4 6 3 4 2" xfId="12906"/>
    <cellStyle name="RowTitles1-Detail 2 3 3 4 6 3 5" xfId="12907"/>
    <cellStyle name="RowTitles1-Detail 2 3 3 4 6 4" xfId="12908"/>
    <cellStyle name="RowTitles1-Detail 2 3 3 4 6 4 2" xfId="12909"/>
    <cellStyle name="RowTitles1-Detail 2 3 3 4 6 4 2 2" xfId="12910"/>
    <cellStyle name="RowTitles1-Detail 2 3 3 4 6 4 3" xfId="12911"/>
    <cellStyle name="RowTitles1-Detail 2 3 3 4 6 5" xfId="12912"/>
    <cellStyle name="RowTitles1-Detail 2 3 3 4 6 5 2" xfId="12913"/>
    <cellStyle name="RowTitles1-Detail 2 3 3 4 6 5 2 2" xfId="12914"/>
    <cellStyle name="RowTitles1-Detail 2 3 3 4 6 6" xfId="12915"/>
    <cellStyle name="RowTitles1-Detail 2 3 3 4 6 6 2" xfId="12916"/>
    <cellStyle name="RowTitles1-Detail 2 3 3 4 6 7" xfId="12917"/>
    <cellStyle name="RowTitles1-Detail 2 3 3 4 7" xfId="12918"/>
    <cellStyle name="RowTitles1-Detail 2 3 3 4 7 2" xfId="12919"/>
    <cellStyle name="RowTitles1-Detail 2 3 3 4 7 2 2" xfId="12920"/>
    <cellStyle name="RowTitles1-Detail 2 3 3 4 7 2 2 2" xfId="12921"/>
    <cellStyle name="RowTitles1-Detail 2 3 3 4 7 2 3" xfId="12922"/>
    <cellStyle name="RowTitles1-Detail 2 3 3 4 7 3" xfId="12923"/>
    <cellStyle name="RowTitles1-Detail 2 3 3 4 7 3 2" xfId="12924"/>
    <cellStyle name="RowTitles1-Detail 2 3 3 4 7 3 2 2" xfId="12925"/>
    <cellStyle name="RowTitles1-Detail 2 3 3 4 7 4" xfId="12926"/>
    <cellStyle name="RowTitles1-Detail 2 3 3 4 7 4 2" xfId="12927"/>
    <cellStyle name="RowTitles1-Detail 2 3 3 4 7 5" xfId="12928"/>
    <cellStyle name="RowTitles1-Detail 2 3 3 4 8" xfId="12929"/>
    <cellStyle name="RowTitles1-Detail 2 3 3 4 8 2" xfId="12930"/>
    <cellStyle name="RowTitles1-Detail 2 3 3 4 9" xfId="12931"/>
    <cellStyle name="RowTitles1-Detail 2 3 3 4 9 2" xfId="12932"/>
    <cellStyle name="RowTitles1-Detail 2 3 3 4 9 2 2" xfId="12933"/>
    <cellStyle name="RowTitles1-Detail 2 3 3 4_STUD aligned by INSTIT" xfId="12934"/>
    <cellStyle name="RowTitles1-Detail 2 3 3 5" xfId="12935"/>
    <cellStyle name="RowTitles1-Detail 2 3 3 5 2" xfId="12936"/>
    <cellStyle name="RowTitles1-Detail 2 3 3 5 2 2" xfId="12937"/>
    <cellStyle name="RowTitles1-Detail 2 3 3 5 2 2 2" xfId="12938"/>
    <cellStyle name="RowTitles1-Detail 2 3 3 5 2 2 2 2" xfId="12939"/>
    <cellStyle name="RowTitles1-Detail 2 3 3 5 2 2 3" xfId="12940"/>
    <cellStyle name="RowTitles1-Detail 2 3 3 5 2 3" xfId="12941"/>
    <cellStyle name="RowTitles1-Detail 2 3 3 5 2 3 2" xfId="12942"/>
    <cellStyle name="RowTitles1-Detail 2 3 3 5 2 3 2 2" xfId="12943"/>
    <cellStyle name="RowTitles1-Detail 2 3 3 5 2 4" xfId="12944"/>
    <cellStyle name="RowTitles1-Detail 2 3 3 5 2 4 2" xfId="12945"/>
    <cellStyle name="RowTitles1-Detail 2 3 3 5 2 5" xfId="12946"/>
    <cellStyle name="RowTitles1-Detail 2 3 3 5 3" xfId="12947"/>
    <cellStyle name="RowTitles1-Detail 2 3 3 5 3 2" xfId="12948"/>
    <cellStyle name="RowTitles1-Detail 2 3 3 5 3 2 2" xfId="12949"/>
    <cellStyle name="RowTitles1-Detail 2 3 3 5 3 2 2 2" xfId="12950"/>
    <cellStyle name="RowTitles1-Detail 2 3 3 5 3 2 3" xfId="12951"/>
    <cellStyle name="RowTitles1-Detail 2 3 3 5 3 3" xfId="12952"/>
    <cellStyle name="RowTitles1-Detail 2 3 3 5 3 3 2" xfId="12953"/>
    <cellStyle name="RowTitles1-Detail 2 3 3 5 3 3 2 2" xfId="12954"/>
    <cellStyle name="RowTitles1-Detail 2 3 3 5 3 4" xfId="12955"/>
    <cellStyle name="RowTitles1-Detail 2 3 3 5 3 4 2" xfId="12956"/>
    <cellStyle name="RowTitles1-Detail 2 3 3 5 3 5" xfId="12957"/>
    <cellStyle name="RowTitles1-Detail 2 3 3 5 4" xfId="12958"/>
    <cellStyle name="RowTitles1-Detail 2 3 3 5 4 2" xfId="12959"/>
    <cellStyle name="RowTitles1-Detail 2 3 3 5 5" xfId="12960"/>
    <cellStyle name="RowTitles1-Detail 2 3 3 5 5 2" xfId="12961"/>
    <cellStyle name="RowTitles1-Detail 2 3 3 5 5 2 2" xfId="12962"/>
    <cellStyle name="RowTitles1-Detail 2 3 3 5 5 3" xfId="12963"/>
    <cellStyle name="RowTitles1-Detail 2 3 3 5 6" xfId="12964"/>
    <cellStyle name="RowTitles1-Detail 2 3 3 5 6 2" xfId="12965"/>
    <cellStyle name="RowTitles1-Detail 2 3 3 5 6 2 2" xfId="12966"/>
    <cellStyle name="RowTitles1-Detail 2 3 3 6" xfId="12967"/>
    <cellStyle name="RowTitles1-Detail 2 3 3 6 2" xfId="12968"/>
    <cellStyle name="RowTitles1-Detail 2 3 3 6 2 2" xfId="12969"/>
    <cellStyle name="RowTitles1-Detail 2 3 3 6 2 2 2" xfId="12970"/>
    <cellStyle name="RowTitles1-Detail 2 3 3 6 2 2 2 2" xfId="12971"/>
    <cellStyle name="RowTitles1-Detail 2 3 3 6 2 2 3" xfId="12972"/>
    <cellStyle name="RowTitles1-Detail 2 3 3 6 2 3" xfId="12973"/>
    <cellStyle name="RowTitles1-Detail 2 3 3 6 2 3 2" xfId="12974"/>
    <cellStyle name="RowTitles1-Detail 2 3 3 6 2 3 2 2" xfId="12975"/>
    <cellStyle name="RowTitles1-Detail 2 3 3 6 2 4" xfId="12976"/>
    <cellStyle name="RowTitles1-Detail 2 3 3 6 2 4 2" xfId="12977"/>
    <cellStyle name="RowTitles1-Detail 2 3 3 6 2 5" xfId="12978"/>
    <cellStyle name="RowTitles1-Detail 2 3 3 6 3" xfId="12979"/>
    <cellStyle name="RowTitles1-Detail 2 3 3 6 3 2" xfId="12980"/>
    <cellStyle name="RowTitles1-Detail 2 3 3 6 3 2 2" xfId="12981"/>
    <cellStyle name="RowTitles1-Detail 2 3 3 6 3 2 2 2" xfId="12982"/>
    <cellStyle name="RowTitles1-Detail 2 3 3 6 3 2 3" xfId="12983"/>
    <cellStyle name="RowTitles1-Detail 2 3 3 6 3 3" xfId="12984"/>
    <cellStyle name="RowTitles1-Detail 2 3 3 6 3 3 2" xfId="12985"/>
    <cellStyle name="RowTitles1-Detail 2 3 3 6 3 3 2 2" xfId="12986"/>
    <cellStyle name="RowTitles1-Detail 2 3 3 6 3 4" xfId="12987"/>
    <cellStyle name="RowTitles1-Detail 2 3 3 6 3 4 2" xfId="12988"/>
    <cellStyle name="RowTitles1-Detail 2 3 3 6 3 5" xfId="12989"/>
    <cellStyle name="RowTitles1-Detail 2 3 3 6 4" xfId="12990"/>
    <cellStyle name="RowTitles1-Detail 2 3 3 6 4 2" xfId="12991"/>
    <cellStyle name="RowTitles1-Detail 2 3 3 6 5" xfId="12992"/>
    <cellStyle name="RowTitles1-Detail 2 3 3 6 5 2" xfId="12993"/>
    <cellStyle name="RowTitles1-Detail 2 3 3 6 5 2 2" xfId="12994"/>
    <cellStyle name="RowTitles1-Detail 2 3 3 6 6" xfId="12995"/>
    <cellStyle name="RowTitles1-Detail 2 3 3 6 6 2" xfId="12996"/>
    <cellStyle name="RowTitles1-Detail 2 3 3 6 7" xfId="12997"/>
    <cellStyle name="RowTitles1-Detail 2 3 3 7" xfId="12998"/>
    <cellStyle name="RowTitles1-Detail 2 3 3 7 2" xfId="12999"/>
    <cellStyle name="RowTitles1-Detail 2 3 3 7 2 2" xfId="13000"/>
    <cellStyle name="RowTitles1-Detail 2 3 3 7 2 2 2" xfId="13001"/>
    <cellStyle name="RowTitles1-Detail 2 3 3 7 2 2 2 2" xfId="13002"/>
    <cellStyle name="RowTitles1-Detail 2 3 3 7 2 2 3" xfId="13003"/>
    <cellStyle name="RowTitles1-Detail 2 3 3 7 2 3" xfId="13004"/>
    <cellStyle name="RowTitles1-Detail 2 3 3 7 2 3 2" xfId="13005"/>
    <cellStyle name="RowTitles1-Detail 2 3 3 7 2 3 2 2" xfId="13006"/>
    <cellStyle name="RowTitles1-Detail 2 3 3 7 2 4" xfId="13007"/>
    <cellStyle name="RowTitles1-Detail 2 3 3 7 2 4 2" xfId="13008"/>
    <cellStyle name="RowTitles1-Detail 2 3 3 7 2 5" xfId="13009"/>
    <cellStyle name="RowTitles1-Detail 2 3 3 7 3" xfId="13010"/>
    <cellStyle name="RowTitles1-Detail 2 3 3 7 3 2" xfId="13011"/>
    <cellStyle name="RowTitles1-Detail 2 3 3 7 3 2 2" xfId="13012"/>
    <cellStyle name="RowTitles1-Detail 2 3 3 7 3 2 2 2" xfId="13013"/>
    <cellStyle name="RowTitles1-Detail 2 3 3 7 3 2 3" xfId="13014"/>
    <cellStyle name="RowTitles1-Detail 2 3 3 7 3 3" xfId="13015"/>
    <cellStyle name="RowTitles1-Detail 2 3 3 7 3 3 2" xfId="13016"/>
    <cellStyle name="RowTitles1-Detail 2 3 3 7 3 3 2 2" xfId="13017"/>
    <cellStyle name="RowTitles1-Detail 2 3 3 7 3 4" xfId="13018"/>
    <cellStyle name="RowTitles1-Detail 2 3 3 7 3 4 2" xfId="13019"/>
    <cellStyle name="RowTitles1-Detail 2 3 3 7 3 5" xfId="13020"/>
    <cellStyle name="RowTitles1-Detail 2 3 3 7 4" xfId="13021"/>
    <cellStyle name="RowTitles1-Detail 2 3 3 7 4 2" xfId="13022"/>
    <cellStyle name="RowTitles1-Detail 2 3 3 7 5" xfId="13023"/>
    <cellStyle name="RowTitles1-Detail 2 3 3 7 5 2" xfId="13024"/>
    <cellStyle name="RowTitles1-Detail 2 3 3 7 5 2 2" xfId="13025"/>
    <cellStyle name="RowTitles1-Detail 2 3 3 7 5 3" xfId="13026"/>
    <cellStyle name="RowTitles1-Detail 2 3 3 7 6" xfId="13027"/>
    <cellStyle name="RowTitles1-Detail 2 3 3 7 6 2" xfId="13028"/>
    <cellStyle name="RowTitles1-Detail 2 3 3 7 6 2 2" xfId="13029"/>
    <cellStyle name="RowTitles1-Detail 2 3 3 7 7" xfId="13030"/>
    <cellStyle name="RowTitles1-Detail 2 3 3 7 7 2" xfId="13031"/>
    <cellStyle name="RowTitles1-Detail 2 3 3 7 8" xfId="13032"/>
    <cellStyle name="RowTitles1-Detail 2 3 3 8" xfId="13033"/>
    <cellStyle name="RowTitles1-Detail 2 3 3 8 2" xfId="13034"/>
    <cellStyle name="RowTitles1-Detail 2 3 3 8 2 2" xfId="13035"/>
    <cellStyle name="RowTitles1-Detail 2 3 3 8 2 2 2" xfId="13036"/>
    <cellStyle name="RowTitles1-Detail 2 3 3 8 2 2 2 2" xfId="13037"/>
    <cellStyle name="RowTitles1-Detail 2 3 3 8 2 2 3" xfId="13038"/>
    <cellStyle name="RowTitles1-Detail 2 3 3 8 2 3" xfId="13039"/>
    <cellStyle name="RowTitles1-Detail 2 3 3 8 2 3 2" xfId="13040"/>
    <cellStyle name="RowTitles1-Detail 2 3 3 8 2 3 2 2" xfId="13041"/>
    <cellStyle name="RowTitles1-Detail 2 3 3 8 2 4" xfId="13042"/>
    <cellStyle name="RowTitles1-Detail 2 3 3 8 2 4 2" xfId="13043"/>
    <cellStyle name="RowTitles1-Detail 2 3 3 8 2 5" xfId="13044"/>
    <cellStyle name="RowTitles1-Detail 2 3 3 8 3" xfId="13045"/>
    <cellStyle name="RowTitles1-Detail 2 3 3 8 3 2" xfId="13046"/>
    <cellStyle name="RowTitles1-Detail 2 3 3 8 3 2 2" xfId="13047"/>
    <cellStyle name="RowTitles1-Detail 2 3 3 8 3 2 2 2" xfId="13048"/>
    <cellStyle name="RowTitles1-Detail 2 3 3 8 3 2 3" xfId="13049"/>
    <cellStyle name="RowTitles1-Detail 2 3 3 8 3 3" xfId="13050"/>
    <cellStyle name="RowTitles1-Detail 2 3 3 8 3 3 2" xfId="13051"/>
    <cellStyle name="RowTitles1-Detail 2 3 3 8 3 3 2 2" xfId="13052"/>
    <cellStyle name="RowTitles1-Detail 2 3 3 8 3 4" xfId="13053"/>
    <cellStyle name="RowTitles1-Detail 2 3 3 8 3 4 2" xfId="13054"/>
    <cellStyle name="RowTitles1-Detail 2 3 3 8 3 5" xfId="13055"/>
    <cellStyle name="RowTitles1-Detail 2 3 3 8 4" xfId="13056"/>
    <cellStyle name="RowTitles1-Detail 2 3 3 8 4 2" xfId="13057"/>
    <cellStyle name="RowTitles1-Detail 2 3 3 8 4 2 2" xfId="13058"/>
    <cellStyle name="RowTitles1-Detail 2 3 3 8 4 3" xfId="13059"/>
    <cellStyle name="RowTitles1-Detail 2 3 3 8 5" xfId="13060"/>
    <cellStyle name="RowTitles1-Detail 2 3 3 8 5 2" xfId="13061"/>
    <cellStyle name="RowTitles1-Detail 2 3 3 8 5 2 2" xfId="13062"/>
    <cellStyle name="RowTitles1-Detail 2 3 3 8 6" xfId="13063"/>
    <cellStyle name="RowTitles1-Detail 2 3 3 8 6 2" xfId="13064"/>
    <cellStyle name="RowTitles1-Detail 2 3 3 8 7" xfId="13065"/>
    <cellStyle name="RowTitles1-Detail 2 3 3 9" xfId="13066"/>
    <cellStyle name="RowTitles1-Detail 2 3 3 9 2" xfId="13067"/>
    <cellStyle name="RowTitles1-Detail 2 3 3 9 2 2" xfId="13068"/>
    <cellStyle name="RowTitles1-Detail 2 3 3 9 2 2 2" xfId="13069"/>
    <cellStyle name="RowTitles1-Detail 2 3 3 9 2 2 2 2" xfId="13070"/>
    <cellStyle name="RowTitles1-Detail 2 3 3 9 2 2 3" xfId="13071"/>
    <cellStyle name="RowTitles1-Detail 2 3 3 9 2 3" xfId="13072"/>
    <cellStyle name="RowTitles1-Detail 2 3 3 9 2 3 2" xfId="13073"/>
    <cellStyle name="RowTitles1-Detail 2 3 3 9 2 3 2 2" xfId="13074"/>
    <cellStyle name="RowTitles1-Detail 2 3 3 9 2 4" xfId="13075"/>
    <cellStyle name="RowTitles1-Detail 2 3 3 9 2 4 2" xfId="13076"/>
    <cellStyle name="RowTitles1-Detail 2 3 3 9 2 5" xfId="13077"/>
    <cellStyle name="RowTitles1-Detail 2 3 3 9 3" xfId="13078"/>
    <cellStyle name="RowTitles1-Detail 2 3 3 9 3 2" xfId="13079"/>
    <cellStyle name="RowTitles1-Detail 2 3 3 9 3 2 2" xfId="13080"/>
    <cellStyle name="RowTitles1-Detail 2 3 3 9 3 2 2 2" xfId="13081"/>
    <cellStyle name="RowTitles1-Detail 2 3 3 9 3 2 3" xfId="13082"/>
    <cellStyle name="RowTitles1-Detail 2 3 3 9 3 3" xfId="13083"/>
    <cellStyle name="RowTitles1-Detail 2 3 3 9 3 3 2" xfId="13084"/>
    <cellStyle name="RowTitles1-Detail 2 3 3 9 3 3 2 2" xfId="13085"/>
    <cellStyle name="RowTitles1-Detail 2 3 3 9 3 4" xfId="13086"/>
    <cellStyle name="RowTitles1-Detail 2 3 3 9 3 4 2" xfId="13087"/>
    <cellStyle name="RowTitles1-Detail 2 3 3 9 3 5" xfId="13088"/>
    <cellStyle name="RowTitles1-Detail 2 3 3 9 4" xfId="13089"/>
    <cellStyle name="RowTitles1-Detail 2 3 3 9 4 2" xfId="13090"/>
    <cellStyle name="RowTitles1-Detail 2 3 3 9 4 2 2" xfId="13091"/>
    <cellStyle name="RowTitles1-Detail 2 3 3 9 4 3" xfId="13092"/>
    <cellStyle name="RowTitles1-Detail 2 3 3 9 5" xfId="13093"/>
    <cellStyle name="RowTitles1-Detail 2 3 3 9 5 2" xfId="13094"/>
    <cellStyle name="RowTitles1-Detail 2 3 3 9 5 2 2" xfId="13095"/>
    <cellStyle name="RowTitles1-Detail 2 3 3 9 6" xfId="13096"/>
    <cellStyle name="RowTitles1-Detail 2 3 3 9 6 2" xfId="13097"/>
    <cellStyle name="RowTitles1-Detail 2 3 3 9 7" xfId="13098"/>
    <cellStyle name="RowTitles1-Detail 2 3 3_STUD aligned by INSTIT" xfId="13099"/>
    <cellStyle name="RowTitles1-Detail 2 3 4" xfId="13100"/>
    <cellStyle name="RowTitles1-Detail 2 3 4 2" xfId="13101"/>
    <cellStyle name="RowTitles1-Detail 2 3 4 2 2" xfId="13102"/>
    <cellStyle name="RowTitles1-Detail 2 3 4 2 2 2" xfId="13103"/>
    <cellStyle name="RowTitles1-Detail 2 3 4 2 2 2 2" xfId="13104"/>
    <cellStyle name="RowTitles1-Detail 2 3 4 2 2 2 2 2" xfId="13105"/>
    <cellStyle name="RowTitles1-Detail 2 3 4 2 2 2 3" xfId="13106"/>
    <cellStyle name="RowTitles1-Detail 2 3 4 2 2 3" xfId="13107"/>
    <cellStyle name="RowTitles1-Detail 2 3 4 2 2 3 2" xfId="13108"/>
    <cellStyle name="RowTitles1-Detail 2 3 4 2 2 3 2 2" xfId="13109"/>
    <cellStyle name="RowTitles1-Detail 2 3 4 2 2 4" xfId="13110"/>
    <cellStyle name="RowTitles1-Detail 2 3 4 2 2 4 2" xfId="13111"/>
    <cellStyle name="RowTitles1-Detail 2 3 4 2 2 5" xfId="13112"/>
    <cellStyle name="RowTitles1-Detail 2 3 4 2 3" xfId="13113"/>
    <cellStyle name="RowTitles1-Detail 2 3 4 2 3 2" xfId="13114"/>
    <cellStyle name="RowTitles1-Detail 2 3 4 2 3 2 2" xfId="13115"/>
    <cellStyle name="RowTitles1-Detail 2 3 4 2 3 2 2 2" xfId="13116"/>
    <cellStyle name="RowTitles1-Detail 2 3 4 2 3 2 3" xfId="13117"/>
    <cellStyle name="RowTitles1-Detail 2 3 4 2 3 3" xfId="13118"/>
    <cellStyle name="RowTitles1-Detail 2 3 4 2 3 3 2" xfId="13119"/>
    <cellStyle name="RowTitles1-Detail 2 3 4 2 3 3 2 2" xfId="13120"/>
    <cellStyle name="RowTitles1-Detail 2 3 4 2 3 4" xfId="13121"/>
    <cellStyle name="RowTitles1-Detail 2 3 4 2 3 4 2" xfId="13122"/>
    <cellStyle name="RowTitles1-Detail 2 3 4 2 3 5" xfId="13123"/>
    <cellStyle name="RowTitles1-Detail 2 3 4 2 4" xfId="13124"/>
    <cellStyle name="RowTitles1-Detail 2 3 4 2 4 2" xfId="13125"/>
    <cellStyle name="RowTitles1-Detail 2 3 4 2 5" xfId="13126"/>
    <cellStyle name="RowTitles1-Detail 2 3 4 2 5 2" xfId="13127"/>
    <cellStyle name="RowTitles1-Detail 2 3 4 2 5 2 2" xfId="13128"/>
    <cellStyle name="RowTitles1-Detail 2 3 4 3" xfId="13129"/>
    <cellStyle name="RowTitles1-Detail 2 3 4 3 2" xfId="13130"/>
    <cellStyle name="RowTitles1-Detail 2 3 4 3 2 2" xfId="13131"/>
    <cellStyle name="RowTitles1-Detail 2 3 4 3 2 2 2" xfId="13132"/>
    <cellStyle name="RowTitles1-Detail 2 3 4 3 2 2 2 2" xfId="13133"/>
    <cellStyle name="RowTitles1-Detail 2 3 4 3 2 2 3" xfId="13134"/>
    <cellStyle name="RowTitles1-Detail 2 3 4 3 2 3" xfId="13135"/>
    <cellStyle name="RowTitles1-Detail 2 3 4 3 2 3 2" xfId="13136"/>
    <cellStyle name="RowTitles1-Detail 2 3 4 3 2 3 2 2" xfId="13137"/>
    <cellStyle name="RowTitles1-Detail 2 3 4 3 2 4" xfId="13138"/>
    <cellStyle name="RowTitles1-Detail 2 3 4 3 2 4 2" xfId="13139"/>
    <cellStyle name="RowTitles1-Detail 2 3 4 3 2 5" xfId="13140"/>
    <cellStyle name="RowTitles1-Detail 2 3 4 3 3" xfId="13141"/>
    <cellStyle name="RowTitles1-Detail 2 3 4 3 3 2" xfId="13142"/>
    <cellStyle name="RowTitles1-Detail 2 3 4 3 3 2 2" xfId="13143"/>
    <cellStyle name="RowTitles1-Detail 2 3 4 3 3 2 2 2" xfId="13144"/>
    <cellStyle name="RowTitles1-Detail 2 3 4 3 3 2 3" xfId="13145"/>
    <cellStyle name="RowTitles1-Detail 2 3 4 3 3 3" xfId="13146"/>
    <cellStyle name="RowTitles1-Detail 2 3 4 3 3 3 2" xfId="13147"/>
    <cellStyle name="RowTitles1-Detail 2 3 4 3 3 3 2 2" xfId="13148"/>
    <cellStyle name="RowTitles1-Detail 2 3 4 3 3 4" xfId="13149"/>
    <cellStyle name="RowTitles1-Detail 2 3 4 3 3 4 2" xfId="13150"/>
    <cellStyle name="RowTitles1-Detail 2 3 4 3 3 5" xfId="13151"/>
    <cellStyle name="RowTitles1-Detail 2 3 4 3 4" xfId="13152"/>
    <cellStyle name="RowTitles1-Detail 2 3 4 3 4 2" xfId="13153"/>
    <cellStyle name="RowTitles1-Detail 2 3 4 3 5" xfId="13154"/>
    <cellStyle name="RowTitles1-Detail 2 3 4 3 5 2" xfId="13155"/>
    <cellStyle name="RowTitles1-Detail 2 3 4 3 5 2 2" xfId="13156"/>
    <cellStyle name="RowTitles1-Detail 2 3 4 3 5 3" xfId="13157"/>
    <cellStyle name="RowTitles1-Detail 2 3 4 3 6" xfId="13158"/>
    <cellStyle name="RowTitles1-Detail 2 3 4 3 6 2" xfId="13159"/>
    <cellStyle name="RowTitles1-Detail 2 3 4 3 6 2 2" xfId="13160"/>
    <cellStyle name="RowTitles1-Detail 2 3 4 3 7" xfId="13161"/>
    <cellStyle name="RowTitles1-Detail 2 3 4 3 7 2" xfId="13162"/>
    <cellStyle name="RowTitles1-Detail 2 3 4 3 8" xfId="13163"/>
    <cellStyle name="RowTitles1-Detail 2 3 4 4" xfId="13164"/>
    <cellStyle name="RowTitles1-Detail 2 3 4 4 2" xfId="13165"/>
    <cellStyle name="RowTitles1-Detail 2 3 4 4 2 2" xfId="13166"/>
    <cellStyle name="RowTitles1-Detail 2 3 4 4 2 2 2" xfId="13167"/>
    <cellStyle name="RowTitles1-Detail 2 3 4 4 2 2 2 2" xfId="13168"/>
    <cellStyle name="RowTitles1-Detail 2 3 4 4 2 2 3" xfId="13169"/>
    <cellStyle name="RowTitles1-Detail 2 3 4 4 2 3" xfId="13170"/>
    <cellStyle name="RowTitles1-Detail 2 3 4 4 2 3 2" xfId="13171"/>
    <cellStyle name="RowTitles1-Detail 2 3 4 4 2 3 2 2" xfId="13172"/>
    <cellStyle name="RowTitles1-Detail 2 3 4 4 2 4" xfId="13173"/>
    <cellStyle name="RowTitles1-Detail 2 3 4 4 2 4 2" xfId="13174"/>
    <cellStyle name="RowTitles1-Detail 2 3 4 4 2 5" xfId="13175"/>
    <cellStyle name="RowTitles1-Detail 2 3 4 4 3" xfId="13176"/>
    <cellStyle name="RowTitles1-Detail 2 3 4 4 3 2" xfId="13177"/>
    <cellStyle name="RowTitles1-Detail 2 3 4 4 3 2 2" xfId="13178"/>
    <cellStyle name="RowTitles1-Detail 2 3 4 4 3 2 2 2" xfId="13179"/>
    <cellStyle name="RowTitles1-Detail 2 3 4 4 3 2 3" xfId="13180"/>
    <cellStyle name="RowTitles1-Detail 2 3 4 4 3 3" xfId="13181"/>
    <cellStyle name="RowTitles1-Detail 2 3 4 4 3 3 2" xfId="13182"/>
    <cellStyle name="RowTitles1-Detail 2 3 4 4 3 3 2 2" xfId="13183"/>
    <cellStyle name="RowTitles1-Detail 2 3 4 4 3 4" xfId="13184"/>
    <cellStyle name="RowTitles1-Detail 2 3 4 4 3 4 2" xfId="13185"/>
    <cellStyle name="RowTitles1-Detail 2 3 4 4 3 5" xfId="13186"/>
    <cellStyle name="RowTitles1-Detail 2 3 4 4 4" xfId="13187"/>
    <cellStyle name="RowTitles1-Detail 2 3 4 4 4 2" xfId="13188"/>
    <cellStyle name="RowTitles1-Detail 2 3 4 4 4 2 2" xfId="13189"/>
    <cellStyle name="RowTitles1-Detail 2 3 4 4 4 3" xfId="13190"/>
    <cellStyle name="RowTitles1-Detail 2 3 4 4 5" xfId="13191"/>
    <cellStyle name="RowTitles1-Detail 2 3 4 4 5 2" xfId="13192"/>
    <cellStyle name="RowTitles1-Detail 2 3 4 4 5 2 2" xfId="13193"/>
    <cellStyle name="RowTitles1-Detail 2 3 4 4 6" xfId="13194"/>
    <cellStyle name="RowTitles1-Detail 2 3 4 4 6 2" xfId="13195"/>
    <cellStyle name="RowTitles1-Detail 2 3 4 4 7" xfId="13196"/>
    <cellStyle name="RowTitles1-Detail 2 3 4 5" xfId="13197"/>
    <cellStyle name="RowTitles1-Detail 2 3 4 5 2" xfId="13198"/>
    <cellStyle name="RowTitles1-Detail 2 3 4 5 2 2" xfId="13199"/>
    <cellStyle name="RowTitles1-Detail 2 3 4 5 2 2 2" xfId="13200"/>
    <cellStyle name="RowTitles1-Detail 2 3 4 5 2 2 2 2" xfId="13201"/>
    <cellStyle name="RowTitles1-Detail 2 3 4 5 2 2 3" xfId="13202"/>
    <cellStyle name="RowTitles1-Detail 2 3 4 5 2 3" xfId="13203"/>
    <cellStyle name="RowTitles1-Detail 2 3 4 5 2 3 2" xfId="13204"/>
    <cellStyle name="RowTitles1-Detail 2 3 4 5 2 3 2 2" xfId="13205"/>
    <cellStyle name="RowTitles1-Detail 2 3 4 5 2 4" xfId="13206"/>
    <cellStyle name="RowTitles1-Detail 2 3 4 5 2 4 2" xfId="13207"/>
    <cellStyle name="RowTitles1-Detail 2 3 4 5 2 5" xfId="13208"/>
    <cellStyle name="RowTitles1-Detail 2 3 4 5 3" xfId="13209"/>
    <cellStyle name="RowTitles1-Detail 2 3 4 5 3 2" xfId="13210"/>
    <cellStyle name="RowTitles1-Detail 2 3 4 5 3 2 2" xfId="13211"/>
    <cellStyle name="RowTitles1-Detail 2 3 4 5 3 2 2 2" xfId="13212"/>
    <cellStyle name="RowTitles1-Detail 2 3 4 5 3 2 3" xfId="13213"/>
    <cellStyle name="RowTitles1-Detail 2 3 4 5 3 3" xfId="13214"/>
    <cellStyle name="RowTitles1-Detail 2 3 4 5 3 3 2" xfId="13215"/>
    <cellStyle name="RowTitles1-Detail 2 3 4 5 3 3 2 2" xfId="13216"/>
    <cellStyle name="RowTitles1-Detail 2 3 4 5 3 4" xfId="13217"/>
    <cellStyle name="RowTitles1-Detail 2 3 4 5 3 4 2" xfId="13218"/>
    <cellStyle name="RowTitles1-Detail 2 3 4 5 3 5" xfId="13219"/>
    <cellStyle name="RowTitles1-Detail 2 3 4 5 4" xfId="13220"/>
    <cellStyle name="RowTitles1-Detail 2 3 4 5 4 2" xfId="13221"/>
    <cellStyle name="RowTitles1-Detail 2 3 4 5 4 2 2" xfId="13222"/>
    <cellStyle name="RowTitles1-Detail 2 3 4 5 4 3" xfId="13223"/>
    <cellStyle name="RowTitles1-Detail 2 3 4 5 5" xfId="13224"/>
    <cellStyle name="RowTitles1-Detail 2 3 4 5 5 2" xfId="13225"/>
    <cellStyle name="RowTitles1-Detail 2 3 4 5 5 2 2" xfId="13226"/>
    <cellStyle name="RowTitles1-Detail 2 3 4 5 6" xfId="13227"/>
    <cellStyle name="RowTitles1-Detail 2 3 4 5 6 2" xfId="13228"/>
    <cellStyle name="RowTitles1-Detail 2 3 4 5 7" xfId="13229"/>
    <cellStyle name="RowTitles1-Detail 2 3 4 6" xfId="13230"/>
    <cellStyle name="RowTitles1-Detail 2 3 4 6 2" xfId="13231"/>
    <cellStyle name="RowTitles1-Detail 2 3 4 6 2 2" xfId="13232"/>
    <cellStyle name="RowTitles1-Detail 2 3 4 6 2 2 2" xfId="13233"/>
    <cellStyle name="RowTitles1-Detail 2 3 4 6 2 2 2 2" xfId="13234"/>
    <cellStyle name="RowTitles1-Detail 2 3 4 6 2 2 3" xfId="13235"/>
    <cellStyle name="RowTitles1-Detail 2 3 4 6 2 3" xfId="13236"/>
    <cellStyle name="RowTitles1-Detail 2 3 4 6 2 3 2" xfId="13237"/>
    <cellStyle name="RowTitles1-Detail 2 3 4 6 2 3 2 2" xfId="13238"/>
    <cellStyle name="RowTitles1-Detail 2 3 4 6 2 4" xfId="13239"/>
    <cellStyle name="RowTitles1-Detail 2 3 4 6 2 4 2" xfId="13240"/>
    <cellStyle name="RowTitles1-Detail 2 3 4 6 2 5" xfId="13241"/>
    <cellStyle name="RowTitles1-Detail 2 3 4 6 3" xfId="13242"/>
    <cellStyle name="RowTitles1-Detail 2 3 4 6 3 2" xfId="13243"/>
    <cellStyle name="RowTitles1-Detail 2 3 4 6 3 2 2" xfId="13244"/>
    <cellStyle name="RowTitles1-Detail 2 3 4 6 3 2 2 2" xfId="13245"/>
    <cellStyle name="RowTitles1-Detail 2 3 4 6 3 2 3" xfId="13246"/>
    <cellStyle name="RowTitles1-Detail 2 3 4 6 3 3" xfId="13247"/>
    <cellStyle name="RowTitles1-Detail 2 3 4 6 3 3 2" xfId="13248"/>
    <cellStyle name="RowTitles1-Detail 2 3 4 6 3 3 2 2" xfId="13249"/>
    <cellStyle name="RowTitles1-Detail 2 3 4 6 3 4" xfId="13250"/>
    <cellStyle name="RowTitles1-Detail 2 3 4 6 3 4 2" xfId="13251"/>
    <cellStyle name="RowTitles1-Detail 2 3 4 6 3 5" xfId="13252"/>
    <cellStyle name="RowTitles1-Detail 2 3 4 6 4" xfId="13253"/>
    <cellStyle name="RowTitles1-Detail 2 3 4 6 4 2" xfId="13254"/>
    <cellStyle name="RowTitles1-Detail 2 3 4 6 4 2 2" xfId="13255"/>
    <cellStyle name="RowTitles1-Detail 2 3 4 6 4 3" xfId="13256"/>
    <cellStyle name="RowTitles1-Detail 2 3 4 6 5" xfId="13257"/>
    <cellStyle name="RowTitles1-Detail 2 3 4 6 5 2" xfId="13258"/>
    <cellStyle name="RowTitles1-Detail 2 3 4 6 5 2 2" xfId="13259"/>
    <cellStyle name="RowTitles1-Detail 2 3 4 6 6" xfId="13260"/>
    <cellStyle name="RowTitles1-Detail 2 3 4 6 6 2" xfId="13261"/>
    <cellStyle name="RowTitles1-Detail 2 3 4 6 7" xfId="13262"/>
    <cellStyle name="RowTitles1-Detail 2 3 4 7" xfId="13263"/>
    <cellStyle name="RowTitles1-Detail 2 3 4 7 2" xfId="13264"/>
    <cellStyle name="RowTitles1-Detail 2 3 4 7 2 2" xfId="13265"/>
    <cellStyle name="RowTitles1-Detail 2 3 4 7 2 2 2" xfId="13266"/>
    <cellStyle name="RowTitles1-Detail 2 3 4 7 2 3" xfId="13267"/>
    <cellStyle name="RowTitles1-Detail 2 3 4 7 3" xfId="13268"/>
    <cellStyle name="RowTitles1-Detail 2 3 4 7 3 2" xfId="13269"/>
    <cellStyle name="RowTitles1-Detail 2 3 4 7 3 2 2" xfId="13270"/>
    <cellStyle name="RowTitles1-Detail 2 3 4 7 4" xfId="13271"/>
    <cellStyle name="RowTitles1-Detail 2 3 4 7 4 2" xfId="13272"/>
    <cellStyle name="RowTitles1-Detail 2 3 4 7 5" xfId="13273"/>
    <cellStyle name="RowTitles1-Detail 2 3 4 8" xfId="13274"/>
    <cellStyle name="RowTitles1-Detail 2 3 4 8 2" xfId="13275"/>
    <cellStyle name="RowTitles1-Detail 2 3 4 9" xfId="13276"/>
    <cellStyle name="RowTitles1-Detail 2 3 4 9 2" xfId="13277"/>
    <cellStyle name="RowTitles1-Detail 2 3 4 9 2 2" xfId="13278"/>
    <cellStyle name="RowTitles1-Detail 2 3 4_STUD aligned by INSTIT" xfId="13279"/>
    <cellStyle name="RowTitles1-Detail 2 3 5" xfId="13280"/>
    <cellStyle name="RowTitles1-Detail 2 3 5 2" xfId="13281"/>
    <cellStyle name="RowTitles1-Detail 2 3 5 2 2" xfId="13282"/>
    <cellStyle name="RowTitles1-Detail 2 3 5 2 2 2" xfId="13283"/>
    <cellStyle name="RowTitles1-Detail 2 3 5 2 2 2 2" xfId="13284"/>
    <cellStyle name="RowTitles1-Detail 2 3 5 2 2 2 2 2" xfId="13285"/>
    <cellStyle name="RowTitles1-Detail 2 3 5 2 2 2 3" xfId="13286"/>
    <cellStyle name="RowTitles1-Detail 2 3 5 2 2 3" xfId="13287"/>
    <cellStyle name="RowTitles1-Detail 2 3 5 2 2 3 2" xfId="13288"/>
    <cellStyle name="RowTitles1-Detail 2 3 5 2 2 3 2 2" xfId="13289"/>
    <cellStyle name="RowTitles1-Detail 2 3 5 2 2 4" xfId="13290"/>
    <cellStyle name="RowTitles1-Detail 2 3 5 2 2 4 2" xfId="13291"/>
    <cellStyle name="RowTitles1-Detail 2 3 5 2 2 5" xfId="13292"/>
    <cellStyle name="RowTitles1-Detail 2 3 5 2 3" xfId="13293"/>
    <cellStyle name="RowTitles1-Detail 2 3 5 2 3 2" xfId="13294"/>
    <cellStyle name="RowTitles1-Detail 2 3 5 2 3 2 2" xfId="13295"/>
    <cellStyle name="RowTitles1-Detail 2 3 5 2 3 2 2 2" xfId="13296"/>
    <cellStyle name="RowTitles1-Detail 2 3 5 2 3 2 3" xfId="13297"/>
    <cellStyle name="RowTitles1-Detail 2 3 5 2 3 3" xfId="13298"/>
    <cellStyle name="RowTitles1-Detail 2 3 5 2 3 3 2" xfId="13299"/>
    <cellStyle name="RowTitles1-Detail 2 3 5 2 3 3 2 2" xfId="13300"/>
    <cellStyle name="RowTitles1-Detail 2 3 5 2 3 4" xfId="13301"/>
    <cellStyle name="RowTitles1-Detail 2 3 5 2 3 4 2" xfId="13302"/>
    <cellStyle name="RowTitles1-Detail 2 3 5 2 3 5" xfId="13303"/>
    <cellStyle name="RowTitles1-Detail 2 3 5 2 4" xfId="13304"/>
    <cellStyle name="RowTitles1-Detail 2 3 5 2 4 2" xfId="13305"/>
    <cellStyle name="RowTitles1-Detail 2 3 5 2 5" xfId="13306"/>
    <cellStyle name="RowTitles1-Detail 2 3 5 2 5 2" xfId="13307"/>
    <cellStyle name="RowTitles1-Detail 2 3 5 2 5 2 2" xfId="13308"/>
    <cellStyle name="RowTitles1-Detail 2 3 5 2 5 3" xfId="13309"/>
    <cellStyle name="RowTitles1-Detail 2 3 5 2 6" xfId="13310"/>
    <cellStyle name="RowTitles1-Detail 2 3 5 2 6 2" xfId="13311"/>
    <cellStyle name="RowTitles1-Detail 2 3 5 2 6 2 2" xfId="13312"/>
    <cellStyle name="RowTitles1-Detail 2 3 5 2 7" xfId="13313"/>
    <cellStyle name="RowTitles1-Detail 2 3 5 2 7 2" xfId="13314"/>
    <cellStyle name="RowTitles1-Detail 2 3 5 2 8" xfId="13315"/>
    <cellStyle name="RowTitles1-Detail 2 3 5 3" xfId="13316"/>
    <cellStyle name="RowTitles1-Detail 2 3 5 3 2" xfId="13317"/>
    <cellStyle name="RowTitles1-Detail 2 3 5 3 2 2" xfId="13318"/>
    <cellStyle name="RowTitles1-Detail 2 3 5 3 2 2 2" xfId="13319"/>
    <cellStyle name="RowTitles1-Detail 2 3 5 3 2 2 2 2" xfId="13320"/>
    <cellStyle name="RowTitles1-Detail 2 3 5 3 2 2 3" xfId="13321"/>
    <cellStyle name="RowTitles1-Detail 2 3 5 3 2 3" xfId="13322"/>
    <cellStyle name="RowTitles1-Detail 2 3 5 3 2 3 2" xfId="13323"/>
    <cellStyle name="RowTitles1-Detail 2 3 5 3 2 3 2 2" xfId="13324"/>
    <cellStyle name="RowTitles1-Detail 2 3 5 3 2 4" xfId="13325"/>
    <cellStyle name="RowTitles1-Detail 2 3 5 3 2 4 2" xfId="13326"/>
    <cellStyle name="RowTitles1-Detail 2 3 5 3 2 5" xfId="13327"/>
    <cellStyle name="RowTitles1-Detail 2 3 5 3 3" xfId="13328"/>
    <cellStyle name="RowTitles1-Detail 2 3 5 3 3 2" xfId="13329"/>
    <cellStyle name="RowTitles1-Detail 2 3 5 3 3 2 2" xfId="13330"/>
    <cellStyle name="RowTitles1-Detail 2 3 5 3 3 2 2 2" xfId="13331"/>
    <cellStyle name="RowTitles1-Detail 2 3 5 3 3 2 3" xfId="13332"/>
    <cellStyle name="RowTitles1-Detail 2 3 5 3 3 3" xfId="13333"/>
    <cellStyle name="RowTitles1-Detail 2 3 5 3 3 3 2" xfId="13334"/>
    <cellStyle name="RowTitles1-Detail 2 3 5 3 3 3 2 2" xfId="13335"/>
    <cellStyle name="RowTitles1-Detail 2 3 5 3 3 4" xfId="13336"/>
    <cellStyle name="RowTitles1-Detail 2 3 5 3 3 4 2" xfId="13337"/>
    <cellStyle name="RowTitles1-Detail 2 3 5 3 3 5" xfId="13338"/>
    <cellStyle name="RowTitles1-Detail 2 3 5 3 4" xfId="13339"/>
    <cellStyle name="RowTitles1-Detail 2 3 5 3 4 2" xfId="13340"/>
    <cellStyle name="RowTitles1-Detail 2 3 5 3 5" xfId="13341"/>
    <cellStyle name="RowTitles1-Detail 2 3 5 3 5 2" xfId="13342"/>
    <cellStyle name="RowTitles1-Detail 2 3 5 3 5 2 2" xfId="13343"/>
    <cellStyle name="RowTitles1-Detail 2 3 5 4" xfId="13344"/>
    <cellStyle name="RowTitles1-Detail 2 3 5 4 2" xfId="13345"/>
    <cellStyle name="RowTitles1-Detail 2 3 5 4 2 2" xfId="13346"/>
    <cellStyle name="RowTitles1-Detail 2 3 5 4 2 2 2" xfId="13347"/>
    <cellStyle name="RowTitles1-Detail 2 3 5 4 2 2 2 2" xfId="13348"/>
    <cellStyle name="RowTitles1-Detail 2 3 5 4 2 2 3" xfId="13349"/>
    <cellStyle name="RowTitles1-Detail 2 3 5 4 2 3" xfId="13350"/>
    <cellStyle name="RowTitles1-Detail 2 3 5 4 2 3 2" xfId="13351"/>
    <cellStyle name="RowTitles1-Detail 2 3 5 4 2 3 2 2" xfId="13352"/>
    <cellStyle name="RowTitles1-Detail 2 3 5 4 2 4" xfId="13353"/>
    <cellStyle name="RowTitles1-Detail 2 3 5 4 2 4 2" xfId="13354"/>
    <cellStyle name="RowTitles1-Detail 2 3 5 4 2 5" xfId="13355"/>
    <cellStyle name="RowTitles1-Detail 2 3 5 4 3" xfId="13356"/>
    <cellStyle name="RowTitles1-Detail 2 3 5 4 3 2" xfId="13357"/>
    <cellStyle name="RowTitles1-Detail 2 3 5 4 3 2 2" xfId="13358"/>
    <cellStyle name="RowTitles1-Detail 2 3 5 4 3 2 2 2" xfId="13359"/>
    <cellStyle name="RowTitles1-Detail 2 3 5 4 3 2 3" xfId="13360"/>
    <cellStyle name="RowTitles1-Detail 2 3 5 4 3 3" xfId="13361"/>
    <cellStyle name="RowTitles1-Detail 2 3 5 4 3 3 2" xfId="13362"/>
    <cellStyle name="RowTitles1-Detail 2 3 5 4 3 3 2 2" xfId="13363"/>
    <cellStyle name="RowTitles1-Detail 2 3 5 4 3 4" xfId="13364"/>
    <cellStyle name="RowTitles1-Detail 2 3 5 4 3 4 2" xfId="13365"/>
    <cellStyle name="RowTitles1-Detail 2 3 5 4 3 5" xfId="13366"/>
    <cellStyle name="RowTitles1-Detail 2 3 5 4 4" xfId="13367"/>
    <cellStyle name="RowTitles1-Detail 2 3 5 4 4 2" xfId="13368"/>
    <cellStyle name="RowTitles1-Detail 2 3 5 4 4 2 2" xfId="13369"/>
    <cellStyle name="RowTitles1-Detail 2 3 5 4 4 3" xfId="13370"/>
    <cellStyle name="RowTitles1-Detail 2 3 5 4 5" xfId="13371"/>
    <cellStyle name="RowTitles1-Detail 2 3 5 4 5 2" xfId="13372"/>
    <cellStyle name="RowTitles1-Detail 2 3 5 4 5 2 2" xfId="13373"/>
    <cellStyle name="RowTitles1-Detail 2 3 5 4 6" xfId="13374"/>
    <cellStyle name="RowTitles1-Detail 2 3 5 4 6 2" xfId="13375"/>
    <cellStyle name="RowTitles1-Detail 2 3 5 4 7" xfId="13376"/>
    <cellStyle name="RowTitles1-Detail 2 3 5 5" xfId="13377"/>
    <cellStyle name="RowTitles1-Detail 2 3 5 5 2" xfId="13378"/>
    <cellStyle name="RowTitles1-Detail 2 3 5 5 2 2" xfId="13379"/>
    <cellStyle name="RowTitles1-Detail 2 3 5 5 2 2 2" xfId="13380"/>
    <cellStyle name="RowTitles1-Detail 2 3 5 5 2 2 2 2" xfId="13381"/>
    <cellStyle name="RowTitles1-Detail 2 3 5 5 2 2 3" xfId="13382"/>
    <cellStyle name="RowTitles1-Detail 2 3 5 5 2 3" xfId="13383"/>
    <cellStyle name="RowTitles1-Detail 2 3 5 5 2 3 2" xfId="13384"/>
    <cellStyle name="RowTitles1-Detail 2 3 5 5 2 3 2 2" xfId="13385"/>
    <cellStyle name="RowTitles1-Detail 2 3 5 5 2 4" xfId="13386"/>
    <cellStyle name="RowTitles1-Detail 2 3 5 5 2 4 2" xfId="13387"/>
    <cellStyle name="RowTitles1-Detail 2 3 5 5 2 5" xfId="13388"/>
    <cellStyle name="RowTitles1-Detail 2 3 5 5 3" xfId="13389"/>
    <cellStyle name="RowTitles1-Detail 2 3 5 5 3 2" xfId="13390"/>
    <cellStyle name="RowTitles1-Detail 2 3 5 5 3 2 2" xfId="13391"/>
    <cellStyle name="RowTitles1-Detail 2 3 5 5 3 2 2 2" xfId="13392"/>
    <cellStyle name="RowTitles1-Detail 2 3 5 5 3 2 3" xfId="13393"/>
    <cellStyle name="RowTitles1-Detail 2 3 5 5 3 3" xfId="13394"/>
    <cellStyle name="RowTitles1-Detail 2 3 5 5 3 3 2" xfId="13395"/>
    <cellStyle name="RowTitles1-Detail 2 3 5 5 3 3 2 2" xfId="13396"/>
    <cellStyle name="RowTitles1-Detail 2 3 5 5 3 4" xfId="13397"/>
    <cellStyle name="RowTitles1-Detail 2 3 5 5 3 4 2" xfId="13398"/>
    <cellStyle name="RowTitles1-Detail 2 3 5 5 3 5" xfId="13399"/>
    <cellStyle name="RowTitles1-Detail 2 3 5 5 4" xfId="13400"/>
    <cellStyle name="RowTitles1-Detail 2 3 5 5 4 2" xfId="13401"/>
    <cellStyle name="RowTitles1-Detail 2 3 5 5 4 2 2" xfId="13402"/>
    <cellStyle name="RowTitles1-Detail 2 3 5 5 4 3" xfId="13403"/>
    <cellStyle name="RowTitles1-Detail 2 3 5 5 5" xfId="13404"/>
    <cellStyle name="RowTitles1-Detail 2 3 5 5 5 2" xfId="13405"/>
    <cellStyle name="RowTitles1-Detail 2 3 5 5 5 2 2" xfId="13406"/>
    <cellStyle name="RowTitles1-Detail 2 3 5 5 6" xfId="13407"/>
    <cellStyle name="RowTitles1-Detail 2 3 5 5 6 2" xfId="13408"/>
    <cellStyle name="RowTitles1-Detail 2 3 5 5 7" xfId="13409"/>
    <cellStyle name="RowTitles1-Detail 2 3 5 6" xfId="13410"/>
    <cellStyle name="RowTitles1-Detail 2 3 5 6 2" xfId="13411"/>
    <cellStyle name="RowTitles1-Detail 2 3 5 6 2 2" xfId="13412"/>
    <cellStyle name="RowTitles1-Detail 2 3 5 6 2 2 2" xfId="13413"/>
    <cellStyle name="RowTitles1-Detail 2 3 5 6 2 2 2 2" xfId="13414"/>
    <cellStyle name="RowTitles1-Detail 2 3 5 6 2 2 3" xfId="13415"/>
    <cellStyle name="RowTitles1-Detail 2 3 5 6 2 3" xfId="13416"/>
    <cellStyle name="RowTitles1-Detail 2 3 5 6 2 3 2" xfId="13417"/>
    <cellStyle name="RowTitles1-Detail 2 3 5 6 2 3 2 2" xfId="13418"/>
    <cellStyle name="RowTitles1-Detail 2 3 5 6 2 4" xfId="13419"/>
    <cellStyle name="RowTitles1-Detail 2 3 5 6 2 4 2" xfId="13420"/>
    <cellStyle name="RowTitles1-Detail 2 3 5 6 2 5" xfId="13421"/>
    <cellStyle name="RowTitles1-Detail 2 3 5 6 3" xfId="13422"/>
    <cellStyle name="RowTitles1-Detail 2 3 5 6 3 2" xfId="13423"/>
    <cellStyle name="RowTitles1-Detail 2 3 5 6 3 2 2" xfId="13424"/>
    <cellStyle name="RowTitles1-Detail 2 3 5 6 3 2 2 2" xfId="13425"/>
    <cellStyle name="RowTitles1-Detail 2 3 5 6 3 2 3" xfId="13426"/>
    <cellStyle name="RowTitles1-Detail 2 3 5 6 3 3" xfId="13427"/>
    <cellStyle name="RowTitles1-Detail 2 3 5 6 3 3 2" xfId="13428"/>
    <cellStyle name="RowTitles1-Detail 2 3 5 6 3 3 2 2" xfId="13429"/>
    <cellStyle name="RowTitles1-Detail 2 3 5 6 3 4" xfId="13430"/>
    <cellStyle name="RowTitles1-Detail 2 3 5 6 3 4 2" xfId="13431"/>
    <cellStyle name="RowTitles1-Detail 2 3 5 6 3 5" xfId="13432"/>
    <cellStyle name="RowTitles1-Detail 2 3 5 6 4" xfId="13433"/>
    <cellStyle name="RowTitles1-Detail 2 3 5 6 4 2" xfId="13434"/>
    <cellStyle name="RowTitles1-Detail 2 3 5 6 4 2 2" xfId="13435"/>
    <cellStyle name="RowTitles1-Detail 2 3 5 6 4 3" xfId="13436"/>
    <cellStyle name="RowTitles1-Detail 2 3 5 6 5" xfId="13437"/>
    <cellStyle name="RowTitles1-Detail 2 3 5 6 5 2" xfId="13438"/>
    <cellStyle name="RowTitles1-Detail 2 3 5 6 5 2 2" xfId="13439"/>
    <cellStyle name="RowTitles1-Detail 2 3 5 6 6" xfId="13440"/>
    <cellStyle name="RowTitles1-Detail 2 3 5 6 6 2" xfId="13441"/>
    <cellStyle name="RowTitles1-Detail 2 3 5 6 7" xfId="13442"/>
    <cellStyle name="RowTitles1-Detail 2 3 5 7" xfId="13443"/>
    <cellStyle name="RowTitles1-Detail 2 3 5 7 2" xfId="13444"/>
    <cellStyle name="RowTitles1-Detail 2 3 5 7 2 2" xfId="13445"/>
    <cellStyle name="RowTitles1-Detail 2 3 5 7 2 2 2" xfId="13446"/>
    <cellStyle name="RowTitles1-Detail 2 3 5 7 2 3" xfId="13447"/>
    <cellStyle name="RowTitles1-Detail 2 3 5 7 3" xfId="13448"/>
    <cellStyle name="RowTitles1-Detail 2 3 5 7 3 2" xfId="13449"/>
    <cellStyle name="RowTitles1-Detail 2 3 5 7 3 2 2" xfId="13450"/>
    <cellStyle name="RowTitles1-Detail 2 3 5 7 4" xfId="13451"/>
    <cellStyle name="RowTitles1-Detail 2 3 5 7 4 2" xfId="13452"/>
    <cellStyle name="RowTitles1-Detail 2 3 5 7 5" xfId="13453"/>
    <cellStyle name="RowTitles1-Detail 2 3 5 8" xfId="13454"/>
    <cellStyle name="RowTitles1-Detail 2 3 5 8 2" xfId="13455"/>
    <cellStyle name="RowTitles1-Detail 2 3 5 8 2 2" xfId="13456"/>
    <cellStyle name="RowTitles1-Detail 2 3 5 8 2 2 2" xfId="13457"/>
    <cellStyle name="RowTitles1-Detail 2 3 5 8 2 3" xfId="13458"/>
    <cellStyle name="RowTitles1-Detail 2 3 5 8 3" xfId="13459"/>
    <cellStyle name="RowTitles1-Detail 2 3 5 8 3 2" xfId="13460"/>
    <cellStyle name="RowTitles1-Detail 2 3 5 8 3 2 2" xfId="13461"/>
    <cellStyle name="RowTitles1-Detail 2 3 5 8 4" xfId="13462"/>
    <cellStyle name="RowTitles1-Detail 2 3 5 8 4 2" xfId="13463"/>
    <cellStyle name="RowTitles1-Detail 2 3 5 8 5" xfId="13464"/>
    <cellStyle name="RowTitles1-Detail 2 3 5 9" xfId="13465"/>
    <cellStyle name="RowTitles1-Detail 2 3 5 9 2" xfId="13466"/>
    <cellStyle name="RowTitles1-Detail 2 3 5 9 2 2" xfId="13467"/>
    <cellStyle name="RowTitles1-Detail 2 3 5_STUD aligned by INSTIT" xfId="13468"/>
    <cellStyle name="RowTitles1-Detail 2 3 6" xfId="13469"/>
    <cellStyle name="RowTitles1-Detail 2 3 6 2" xfId="13470"/>
    <cellStyle name="RowTitles1-Detail 2 3 6 2 2" xfId="13471"/>
    <cellStyle name="RowTitles1-Detail 2 3 6 2 2 2" xfId="13472"/>
    <cellStyle name="RowTitles1-Detail 2 3 6 2 2 2 2" xfId="13473"/>
    <cellStyle name="RowTitles1-Detail 2 3 6 2 2 2 2 2" xfId="13474"/>
    <cellStyle name="RowTitles1-Detail 2 3 6 2 2 2 3" xfId="13475"/>
    <cellStyle name="RowTitles1-Detail 2 3 6 2 2 3" xfId="13476"/>
    <cellStyle name="RowTitles1-Detail 2 3 6 2 2 3 2" xfId="13477"/>
    <cellStyle name="RowTitles1-Detail 2 3 6 2 2 3 2 2" xfId="13478"/>
    <cellStyle name="RowTitles1-Detail 2 3 6 2 2 4" xfId="13479"/>
    <cellStyle name="RowTitles1-Detail 2 3 6 2 2 4 2" xfId="13480"/>
    <cellStyle name="RowTitles1-Detail 2 3 6 2 2 5" xfId="13481"/>
    <cellStyle name="RowTitles1-Detail 2 3 6 2 3" xfId="13482"/>
    <cellStyle name="RowTitles1-Detail 2 3 6 2 3 2" xfId="13483"/>
    <cellStyle name="RowTitles1-Detail 2 3 6 2 3 2 2" xfId="13484"/>
    <cellStyle name="RowTitles1-Detail 2 3 6 2 3 2 2 2" xfId="13485"/>
    <cellStyle name="RowTitles1-Detail 2 3 6 2 3 2 3" xfId="13486"/>
    <cellStyle name="RowTitles1-Detail 2 3 6 2 3 3" xfId="13487"/>
    <cellStyle name="RowTitles1-Detail 2 3 6 2 3 3 2" xfId="13488"/>
    <cellStyle name="RowTitles1-Detail 2 3 6 2 3 3 2 2" xfId="13489"/>
    <cellStyle name="RowTitles1-Detail 2 3 6 2 3 4" xfId="13490"/>
    <cellStyle name="RowTitles1-Detail 2 3 6 2 3 4 2" xfId="13491"/>
    <cellStyle name="RowTitles1-Detail 2 3 6 2 3 5" xfId="13492"/>
    <cellStyle name="RowTitles1-Detail 2 3 6 2 4" xfId="13493"/>
    <cellStyle name="RowTitles1-Detail 2 3 6 2 4 2" xfId="13494"/>
    <cellStyle name="RowTitles1-Detail 2 3 6 2 5" xfId="13495"/>
    <cellStyle name="RowTitles1-Detail 2 3 6 2 5 2" xfId="13496"/>
    <cellStyle name="RowTitles1-Detail 2 3 6 2 5 2 2" xfId="13497"/>
    <cellStyle name="RowTitles1-Detail 2 3 6 2 5 3" xfId="13498"/>
    <cellStyle name="RowTitles1-Detail 2 3 6 2 6" xfId="13499"/>
    <cellStyle name="RowTitles1-Detail 2 3 6 2 6 2" xfId="13500"/>
    <cellStyle name="RowTitles1-Detail 2 3 6 2 6 2 2" xfId="13501"/>
    <cellStyle name="RowTitles1-Detail 2 3 6 3" xfId="13502"/>
    <cellStyle name="RowTitles1-Detail 2 3 6 3 2" xfId="13503"/>
    <cellStyle name="RowTitles1-Detail 2 3 6 3 2 2" xfId="13504"/>
    <cellStyle name="RowTitles1-Detail 2 3 6 3 2 2 2" xfId="13505"/>
    <cellStyle name="RowTitles1-Detail 2 3 6 3 2 2 2 2" xfId="13506"/>
    <cellStyle name="RowTitles1-Detail 2 3 6 3 2 2 3" xfId="13507"/>
    <cellStyle name="RowTitles1-Detail 2 3 6 3 2 3" xfId="13508"/>
    <cellStyle name="RowTitles1-Detail 2 3 6 3 2 3 2" xfId="13509"/>
    <cellStyle name="RowTitles1-Detail 2 3 6 3 2 3 2 2" xfId="13510"/>
    <cellStyle name="RowTitles1-Detail 2 3 6 3 2 4" xfId="13511"/>
    <cellStyle name="RowTitles1-Detail 2 3 6 3 2 4 2" xfId="13512"/>
    <cellStyle name="RowTitles1-Detail 2 3 6 3 2 5" xfId="13513"/>
    <cellStyle name="RowTitles1-Detail 2 3 6 3 3" xfId="13514"/>
    <cellStyle name="RowTitles1-Detail 2 3 6 3 3 2" xfId="13515"/>
    <cellStyle name="RowTitles1-Detail 2 3 6 3 3 2 2" xfId="13516"/>
    <cellStyle name="RowTitles1-Detail 2 3 6 3 3 2 2 2" xfId="13517"/>
    <cellStyle name="RowTitles1-Detail 2 3 6 3 3 2 3" xfId="13518"/>
    <cellStyle name="RowTitles1-Detail 2 3 6 3 3 3" xfId="13519"/>
    <cellStyle name="RowTitles1-Detail 2 3 6 3 3 3 2" xfId="13520"/>
    <cellStyle name="RowTitles1-Detail 2 3 6 3 3 3 2 2" xfId="13521"/>
    <cellStyle name="RowTitles1-Detail 2 3 6 3 3 4" xfId="13522"/>
    <cellStyle name="RowTitles1-Detail 2 3 6 3 3 4 2" xfId="13523"/>
    <cellStyle name="RowTitles1-Detail 2 3 6 3 3 5" xfId="13524"/>
    <cellStyle name="RowTitles1-Detail 2 3 6 3 4" xfId="13525"/>
    <cellStyle name="RowTitles1-Detail 2 3 6 3 4 2" xfId="13526"/>
    <cellStyle name="RowTitles1-Detail 2 3 6 3 5" xfId="13527"/>
    <cellStyle name="RowTitles1-Detail 2 3 6 3 5 2" xfId="13528"/>
    <cellStyle name="RowTitles1-Detail 2 3 6 3 5 2 2" xfId="13529"/>
    <cellStyle name="RowTitles1-Detail 2 3 6 3 6" xfId="13530"/>
    <cellStyle name="RowTitles1-Detail 2 3 6 3 6 2" xfId="13531"/>
    <cellStyle name="RowTitles1-Detail 2 3 6 3 7" xfId="13532"/>
    <cellStyle name="RowTitles1-Detail 2 3 6 4" xfId="13533"/>
    <cellStyle name="RowTitles1-Detail 2 3 6 4 2" xfId="13534"/>
    <cellStyle name="RowTitles1-Detail 2 3 6 4 2 2" xfId="13535"/>
    <cellStyle name="RowTitles1-Detail 2 3 6 4 2 2 2" xfId="13536"/>
    <cellStyle name="RowTitles1-Detail 2 3 6 4 2 2 2 2" xfId="13537"/>
    <cellStyle name="RowTitles1-Detail 2 3 6 4 2 2 3" xfId="13538"/>
    <cellStyle name="RowTitles1-Detail 2 3 6 4 2 3" xfId="13539"/>
    <cellStyle name="RowTitles1-Detail 2 3 6 4 2 3 2" xfId="13540"/>
    <cellStyle name="RowTitles1-Detail 2 3 6 4 2 3 2 2" xfId="13541"/>
    <cellStyle name="RowTitles1-Detail 2 3 6 4 2 4" xfId="13542"/>
    <cellStyle name="RowTitles1-Detail 2 3 6 4 2 4 2" xfId="13543"/>
    <cellStyle name="RowTitles1-Detail 2 3 6 4 2 5" xfId="13544"/>
    <cellStyle name="RowTitles1-Detail 2 3 6 4 3" xfId="13545"/>
    <cellStyle name="RowTitles1-Detail 2 3 6 4 3 2" xfId="13546"/>
    <cellStyle name="RowTitles1-Detail 2 3 6 4 3 2 2" xfId="13547"/>
    <cellStyle name="RowTitles1-Detail 2 3 6 4 3 2 2 2" xfId="13548"/>
    <cellStyle name="RowTitles1-Detail 2 3 6 4 3 2 3" xfId="13549"/>
    <cellStyle name="RowTitles1-Detail 2 3 6 4 3 3" xfId="13550"/>
    <cellStyle name="RowTitles1-Detail 2 3 6 4 3 3 2" xfId="13551"/>
    <cellStyle name="RowTitles1-Detail 2 3 6 4 3 3 2 2" xfId="13552"/>
    <cellStyle name="RowTitles1-Detail 2 3 6 4 3 4" xfId="13553"/>
    <cellStyle name="RowTitles1-Detail 2 3 6 4 3 4 2" xfId="13554"/>
    <cellStyle name="RowTitles1-Detail 2 3 6 4 3 5" xfId="13555"/>
    <cellStyle name="RowTitles1-Detail 2 3 6 4 4" xfId="13556"/>
    <cellStyle name="RowTitles1-Detail 2 3 6 4 4 2" xfId="13557"/>
    <cellStyle name="RowTitles1-Detail 2 3 6 4 5" xfId="13558"/>
    <cellStyle name="RowTitles1-Detail 2 3 6 4 5 2" xfId="13559"/>
    <cellStyle name="RowTitles1-Detail 2 3 6 4 5 2 2" xfId="13560"/>
    <cellStyle name="RowTitles1-Detail 2 3 6 4 5 3" xfId="13561"/>
    <cellStyle name="RowTitles1-Detail 2 3 6 4 6" xfId="13562"/>
    <cellStyle name="RowTitles1-Detail 2 3 6 4 6 2" xfId="13563"/>
    <cellStyle name="RowTitles1-Detail 2 3 6 4 6 2 2" xfId="13564"/>
    <cellStyle name="RowTitles1-Detail 2 3 6 4 7" xfId="13565"/>
    <cellStyle name="RowTitles1-Detail 2 3 6 4 7 2" xfId="13566"/>
    <cellStyle name="RowTitles1-Detail 2 3 6 4 8" xfId="13567"/>
    <cellStyle name="RowTitles1-Detail 2 3 6 5" xfId="13568"/>
    <cellStyle name="RowTitles1-Detail 2 3 6 5 2" xfId="13569"/>
    <cellStyle name="RowTitles1-Detail 2 3 6 5 2 2" xfId="13570"/>
    <cellStyle name="RowTitles1-Detail 2 3 6 5 2 2 2" xfId="13571"/>
    <cellStyle name="RowTitles1-Detail 2 3 6 5 2 2 2 2" xfId="13572"/>
    <cellStyle name="RowTitles1-Detail 2 3 6 5 2 2 3" xfId="13573"/>
    <cellStyle name="RowTitles1-Detail 2 3 6 5 2 3" xfId="13574"/>
    <cellStyle name="RowTitles1-Detail 2 3 6 5 2 3 2" xfId="13575"/>
    <cellStyle name="RowTitles1-Detail 2 3 6 5 2 3 2 2" xfId="13576"/>
    <cellStyle name="RowTitles1-Detail 2 3 6 5 2 4" xfId="13577"/>
    <cellStyle name="RowTitles1-Detail 2 3 6 5 2 4 2" xfId="13578"/>
    <cellStyle name="RowTitles1-Detail 2 3 6 5 2 5" xfId="13579"/>
    <cellStyle name="RowTitles1-Detail 2 3 6 5 3" xfId="13580"/>
    <cellStyle name="RowTitles1-Detail 2 3 6 5 3 2" xfId="13581"/>
    <cellStyle name="RowTitles1-Detail 2 3 6 5 3 2 2" xfId="13582"/>
    <cellStyle name="RowTitles1-Detail 2 3 6 5 3 2 2 2" xfId="13583"/>
    <cellStyle name="RowTitles1-Detail 2 3 6 5 3 2 3" xfId="13584"/>
    <cellStyle name="RowTitles1-Detail 2 3 6 5 3 3" xfId="13585"/>
    <cellStyle name="RowTitles1-Detail 2 3 6 5 3 3 2" xfId="13586"/>
    <cellStyle name="RowTitles1-Detail 2 3 6 5 3 3 2 2" xfId="13587"/>
    <cellStyle name="RowTitles1-Detail 2 3 6 5 3 4" xfId="13588"/>
    <cellStyle name="RowTitles1-Detail 2 3 6 5 3 4 2" xfId="13589"/>
    <cellStyle name="RowTitles1-Detail 2 3 6 5 3 5" xfId="13590"/>
    <cellStyle name="RowTitles1-Detail 2 3 6 5 4" xfId="13591"/>
    <cellStyle name="RowTitles1-Detail 2 3 6 5 4 2" xfId="13592"/>
    <cellStyle name="RowTitles1-Detail 2 3 6 5 4 2 2" xfId="13593"/>
    <cellStyle name="RowTitles1-Detail 2 3 6 5 4 3" xfId="13594"/>
    <cellStyle name="RowTitles1-Detail 2 3 6 5 5" xfId="13595"/>
    <cellStyle name="RowTitles1-Detail 2 3 6 5 5 2" xfId="13596"/>
    <cellStyle name="RowTitles1-Detail 2 3 6 5 5 2 2" xfId="13597"/>
    <cellStyle name="RowTitles1-Detail 2 3 6 5 6" xfId="13598"/>
    <cellStyle name="RowTitles1-Detail 2 3 6 5 6 2" xfId="13599"/>
    <cellStyle name="RowTitles1-Detail 2 3 6 5 7" xfId="13600"/>
    <cellStyle name="RowTitles1-Detail 2 3 6 6" xfId="13601"/>
    <cellStyle name="RowTitles1-Detail 2 3 6 6 2" xfId="13602"/>
    <cellStyle name="RowTitles1-Detail 2 3 6 6 2 2" xfId="13603"/>
    <cellStyle name="RowTitles1-Detail 2 3 6 6 2 2 2" xfId="13604"/>
    <cellStyle name="RowTitles1-Detail 2 3 6 6 2 2 2 2" xfId="13605"/>
    <cellStyle name="RowTitles1-Detail 2 3 6 6 2 2 3" xfId="13606"/>
    <cellStyle name="RowTitles1-Detail 2 3 6 6 2 3" xfId="13607"/>
    <cellStyle name="RowTitles1-Detail 2 3 6 6 2 3 2" xfId="13608"/>
    <cellStyle name="RowTitles1-Detail 2 3 6 6 2 3 2 2" xfId="13609"/>
    <cellStyle name="RowTitles1-Detail 2 3 6 6 2 4" xfId="13610"/>
    <cellStyle name="RowTitles1-Detail 2 3 6 6 2 4 2" xfId="13611"/>
    <cellStyle name="RowTitles1-Detail 2 3 6 6 2 5" xfId="13612"/>
    <cellStyle name="RowTitles1-Detail 2 3 6 6 3" xfId="13613"/>
    <cellStyle name="RowTitles1-Detail 2 3 6 6 3 2" xfId="13614"/>
    <cellStyle name="RowTitles1-Detail 2 3 6 6 3 2 2" xfId="13615"/>
    <cellStyle name="RowTitles1-Detail 2 3 6 6 3 2 2 2" xfId="13616"/>
    <cellStyle name="RowTitles1-Detail 2 3 6 6 3 2 3" xfId="13617"/>
    <cellStyle name="RowTitles1-Detail 2 3 6 6 3 3" xfId="13618"/>
    <cellStyle name="RowTitles1-Detail 2 3 6 6 3 3 2" xfId="13619"/>
    <cellStyle name="RowTitles1-Detail 2 3 6 6 3 3 2 2" xfId="13620"/>
    <cellStyle name="RowTitles1-Detail 2 3 6 6 3 4" xfId="13621"/>
    <cellStyle name="RowTitles1-Detail 2 3 6 6 3 4 2" xfId="13622"/>
    <cellStyle name="RowTitles1-Detail 2 3 6 6 3 5" xfId="13623"/>
    <cellStyle name="RowTitles1-Detail 2 3 6 6 4" xfId="13624"/>
    <cellStyle name="RowTitles1-Detail 2 3 6 6 4 2" xfId="13625"/>
    <cellStyle name="RowTitles1-Detail 2 3 6 6 4 2 2" xfId="13626"/>
    <cellStyle name="RowTitles1-Detail 2 3 6 6 4 3" xfId="13627"/>
    <cellStyle name="RowTitles1-Detail 2 3 6 6 5" xfId="13628"/>
    <cellStyle name="RowTitles1-Detail 2 3 6 6 5 2" xfId="13629"/>
    <cellStyle name="RowTitles1-Detail 2 3 6 6 5 2 2" xfId="13630"/>
    <cellStyle name="RowTitles1-Detail 2 3 6 6 6" xfId="13631"/>
    <cellStyle name="RowTitles1-Detail 2 3 6 6 6 2" xfId="13632"/>
    <cellStyle name="RowTitles1-Detail 2 3 6 6 7" xfId="13633"/>
    <cellStyle name="RowTitles1-Detail 2 3 6 7" xfId="13634"/>
    <cellStyle name="RowTitles1-Detail 2 3 6 7 2" xfId="13635"/>
    <cellStyle name="RowTitles1-Detail 2 3 6 7 2 2" xfId="13636"/>
    <cellStyle name="RowTitles1-Detail 2 3 6 7 2 2 2" xfId="13637"/>
    <cellStyle name="RowTitles1-Detail 2 3 6 7 2 3" xfId="13638"/>
    <cellStyle name="RowTitles1-Detail 2 3 6 7 3" xfId="13639"/>
    <cellStyle name="RowTitles1-Detail 2 3 6 7 3 2" xfId="13640"/>
    <cellStyle name="RowTitles1-Detail 2 3 6 7 3 2 2" xfId="13641"/>
    <cellStyle name="RowTitles1-Detail 2 3 6 7 4" xfId="13642"/>
    <cellStyle name="RowTitles1-Detail 2 3 6 7 4 2" xfId="13643"/>
    <cellStyle name="RowTitles1-Detail 2 3 6 7 5" xfId="13644"/>
    <cellStyle name="RowTitles1-Detail 2 3 6 8" xfId="13645"/>
    <cellStyle name="RowTitles1-Detail 2 3 6 8 2" xfId="13646"/>
    <cellStyle name="RowTitles1-Detail 2 3 6 9" xfId="13647"/>
    <cellStyle name="RowTitles1-Detail 2 3 6 9 2" xfId="13648"/>
    <cellStyle name="RowTitles1-Detail 2 3 6 9 2 2" xfId="13649"/>
    <cellStyle name="RowTitles1-Detail 2 3 6_STUD aligned by INSTIT" xfId="13650"/>
    <cellStyle name="RowTitles1-Detail 2 3 7" xfId="13651"/>
    <cellStyle name="RowTitles1-Detail 2 3 7 2" xfId="13652"/>
    <cellStyle name="RowTitles1-Detail 2 3 7 2 2" xfId="13653"/>
    <cellStyle name="RowTitles1-Detail 2 3 7 2 2 2" xfId="13654"/>
    <cellStyle name="RowTitles1-Detail 2 3 7 2 2 2 2" xfId="13655"/>
    <cellStyle name="RowTitles1-Detail 2 3 7 2 2 3" xfId="13656"/>
    <cellStyle name="RowTitles1-Detail 2 3 7 2 3" xfId="13657"/>
    <cellStyle name="RowTitles1-Detail 2 3 7 2 3 2" xfId="13658"/>
    <cellStyle name="RowTitles1-Detail 2 3 7 2 3 2 2" xfId="13659"/>
    <cellStyle name="RowTitles1-Detail 2 3 7 2 4" xfId="13660"/>
    <cellStyle name="RowTitles1-Detail 2 3 7 2 4 2" xfId="13661"/>
    <cellStyle name="RowTitles1-Detail 2 3 7 2 5" xfId="13662"/>
    <cellStyle name="RowTitles1-Detail 2 3 7 3" xfId="13663"/>
    <cellStyle name="RowTitles1-Detail 2 3 7 3 2" xfId="13664"/>
    <cellStyle name="RowTitles1-Detail 2 3 7 3 2 2" xfId="13665"/>
    <cellStyle name="RowTitles1-Detail 2 3 7 3 2 2 2" xfId="13666"/>
    <cellStyle name="RowTitles1-Detail 2 3 7 3 2 3" xfId="13667"/>
    <cellStyle name="RowTitles1-Detail 2 3 7 3 3" xfId="13668"/>
    <cellStyle name="RowTitles1-Detail 2 3 7 3 3 2" xfId="13669"/>
    <cellStyle name="RowTitles1-Detail 2 3 7 3 3 2 2" xfId="13670"/>
    <cellStyle name="RowTitles1-Detail 2 3 7 3 4" xfId="13671"/>
    <cellStyle name="RowTitles1-Detail 2 3 7 3 4 2" xfId="13672"/>
    <cellStyle name="RowTitles1-Detail 2 3 7 3 5" xfId="13673"/>
    <cellStyle name="RowTitles1-Detail 2 3 7 4" xfId="13674"/>
    <cellStyle name="RowTitles1-Detail 2 3 7 4 2" xfId="13675"/>
    <cellStyle name="RowTitles1-Detail 2 3 7 5" xfId="13676"/>
    <cellStyle name="RowTitles1-Detail 2 3 7 5 2" xfId="13677"/>
    <cellStyle name="RowTitles1-Detail 2 3 7 5 2 2" xfId="13678"/>
    <cellStyle name="RowTitles1-Detail 2 3 7 5 3" xfId="13679"/>
    <cellStyle name="RowTitles1-Detail 2 3 7 6" xfId="13680"/>
    <cellStyle name="RowTitles1-Detail 2 3 7 6 2" xfId="13681"/>
    <cellStyle name="RowTitles1-Detail 2 3 7 6 2 2" xfId="13682"/>
    <cellStyle name="RowTitles1-Detail 2 3 8" xfId="13683"/>
    <cellStyle name="RowTitles1-Detail 2 3 8 2" xfId="13684"/>
    <cellStyle name="RowTitles1-Detail 2 3 8 2 2" xfId="13685"/>
    <cellStyle name="RowTitles1-Detail 2 3 8 2 2 2" xfId="13686"/>
    <cellStyle name="RowTitles1-Detail 2 3 8 2 2 2 2" xfId="13687"/>
    <cellStyle name="RowTitles1-Detail 2 3 8 2 2 3" xfId="13688"/>
    <cellStyle name="RowTitles1-Detail 2 3 8 2 3" xfId="13689"/>
    <cellStyle name="RowTitles1-Detail 2 3 8 2 3 2" xfId="13690"/>
    <cellStyle name="RowTitles1-Detail 2 3 8 2 3 2 2" xfId="13691"/>
    <cellStyle name="RowTitles1-Detail 2 3 8 2 4" xfId="13692"/>
    <cellStyle name="RowTitles1-Detail 2 3 8 2 4 2" xfId="13693"/>
    <cellStyle name="RowTitles1-Detail 2 3 8 2 5" xfId="13694"/>
    <cellStyle name="RowTitles1-Detail 2 3 8 3" xfId="13695"/>
    <cellStyle name="RowTitles1-Detail 2 3 8 3 2" xfId="13696"/>
    <cellStyle name="RowTitles1-Detail 2 3 8 3 2 2" xfId="13697"/>
    <cellStyle name="RowTitles1-Detail 2 3 8 3 2 2 2" xfId="13698"/>
    <cellStyle name="RowTitles1-Detail 2 3 8 3 2 3" xfId="13699"/>
    <cellStyle name="RowTitles1-Detail 2 3 8 3 3" xfId="13700"/>
    <cellStyle name="RowTitles1-Detail 2 3 8 3 3 2" xfId="13701"/>
    <cellStyle name="RowTitles1-Detail 2 3 8 3 3 2 2" xfId="13702"/>
    <cellStyle name="RowTitles1-Detail 2 3 8 3 4" xfId="13703"/>
    <cellStyle name="RowTitles1-Detail 2 3 8 3 4 2" xfId="13704"/>
    <cellStyle name="RowTitles1-Detail 2 3 8 3 5" xfId="13705"/>
    <cellStyle name="RowTitles1-Detail 2 3 8 4" xfId="13706"/>
    <cellStyle name="RowTitles1-Detail 2 3 8 4 2" xfId="13707"/>
    <cellStyle name="RowTitles1-Detail 2 3 8 5" xfId="13708"/>
    <cellStyle name="RowTitles1-Detail 2 3 8 5 2" xfId="13709"/>
    <cellStyle name="RowTitles1-Detail 2 3 8 5 2 2" xfId="13710"/>
    <cellStyle name="RowTitles1-Detail 2 3 8 6" xfId="13711"/>
    <cellStyle name="RowTitles1-Detail 2 3 8 6 2" xfId="13712"/>
    <cellStyle name="RowTitles1-Detail 2 3 8 7" xfId="13713"/>
    <cellStyle name="RowTitles1-Detail 2 3 9" xfId="13714"/>
    <cellStyle name="RowTitles1-Detail 2 3 9 2" xfId="13715"/>
    <cellStyle name="RowTitles1-Detail 2 3 9 2 2" xfId="13716"/>
    <cellStyle name="RowTitles1-Detail 2 3 9 2 2 2" xfId="13717"/>
    <cellStyle name="RowTitles1-Detail 2 3 9 2 2 2 2" xfId="13718"/>
    <cellStyle name="RowTitles1-Detail 2 3 9 2 2 3" xfId="13719"/>
    <cellStyle name="RowTitles1-Detail 2 3 9 2 3" xfId="13720"/>
    <cellStyle name="RowTitles1-Detail 2 3 9 2 3 2" xfId="13721"/>
    <cellStyle name="RowTitles1-Detail 2 3 9 2 3 2 2" xfId="13722"/>
    <cellStyle name="RowTitles1-Detail 2 3 9 2 4" xfId="13723"/>
    <cellStyle name="RowTitles1-Detail 2 3 9 2 4 2" xfId="13724"/>
    <cellStyle name="RowTitles1-Detail 2 3 9 2 5" xfId="13725"/>
    <cellStyle name="RowTitles1-Detail 2 3 9 3" xfId="13726"/>
    <cellStyle name="RowTitles1-Detail 2 3 9 3 2" xfId="13727"/>
    <cellStyle name="RowTitles1-Detail 2 3 9 3 2 2" xfId="13728"/>
    <cellStyle name="RowTitles1-Detail 2 3 9 3 2 2 2" xfId="13729"/>
    <cellStyle name="RowTitles1-Detail 2 3 9 3 2 3" xfId="13730"/>
    <cellStyle name="RowTitles1-Detail 2 3 9 3 3" xfId="13731"/>
    <cellStyle name="RowTitles1-Detail 2 3 9 3 3 2" xfId="13732"/>
    <cellStyle name="RowTitles1-Detail 2 3 9 3 3 2 2" xfId="13733"/>
    <cellStyle name="RowTitles1-Detail 2 3 9 3 4" xfId="13734"/>
    <cellStyle name="RowTitles1-Detail 2 3 9 3 4 2" xfId="13735"/>
    <cellStyle name="RowTitles1-Detail 2 3 9 3 5" xfId="13736"/>
    <cellStyle name="RowTitles1-Detail 2 3 9 4" xfId="13737"/>
    <cellStyle name="RowTitles1-Detail 2 3 9 4 2" xfId="13738"/>
    <cellStyle name="RowTitles1-Detail 2 3 9 5" xfId="13739"/>
    <cellStyle name="RowTitles1-Detail 2 3 9 5 2" xfId="13740"/>
    <cellStyle name="RowTitles1-Detail 2 3 9 5 2 2" xfId="13741"/>
    <cellStyle name="RowTitles1-Detail 2 3 9 5 3" xfId="13742"/>
    <cellStyle name="RowTitles1-Detail 2 3 9 6" xfId="13743"/>
    <cellStyle name="RowTitles1-Detail 2 3 9 6 2" xfId="13744"/>
    <cellStyle name="RowTitles1-Detail 2 3 9 6 2 2" xfId="13745"/>
    <cellStyle name="RowTitles1-Detail 2 3 9 7" xfId="13746"/>
    <cellStyle name="RowTitles1-Detail 2 3 9 7 2" xfId="13747"/>
    <cellStyle name="RowTitles1-Detail 2 3 9 8" xfId="13748"/>
    <cellStyle name="RowTitles1-Detail 2 3_STUD aligned by INSTIT" xfId="13749"/>
    <cellStyle name="RowTitles1-Detail 2 4" xfId="13750"/>
    <cellStyle name="RowTitles1-Detail 2 4 10" xfId="13751"/>
    <cellStyle name="RowTitles1-Detail 2 4 10 2" xfId="13752"/>
    <cellStyle name="RowTitles1-Detail 2 4 10 2 2" xfId="13753"/>
    <cellStyle name="RowTitles1-Detail 2 4 10 2 2 2" xfId="13754"/>
    <cellStyle name="RowTitles1-Detail 2 4 10 2 3" xfId="13755"/>
    <cellStyle name="RowTitles1-Detail 2 4 10 3" xfId="13756"/>
    <cellStyle name="RowTitles1-Detail 2 4 10 3 2" xfId="13757"/>
    <cellStyle name="RowTitles1-Detail 2 4 10 3 2 2" xfId="13758"/>
    <cellStyle name="RowTitles1-Detail 2 4 10 4" xfId="13759"/>
    <cellStyle name="RowTitles1-Detail 2 4 10 4 2" xfId="13760"/>
    <cellStyle name="RowTitles1-Detail 2 4 10 5" xfId="13761"/>
    <cellStyle name="RowTitles1-Detail 2 4 11" xfId="13762"/>
    <cellStyle name="RowTitles1-Detail 2 4 11 2" xfId="13763"/>
    <cellStyle name="RowTitles1-Detail 2 4 12" xfId="13764"/>
    <cellStyle name="RowTitles1-Detail 2 4 12 2" xfId="13765"/>
    <cellStyle name="RowTitles1-Detail 2 4 12 2 2" xfId="13766"/>
    <cellStyle name="RowTitles1-Detail 2 4 2" xfId="13767"/>
    <cellStyle name="RowTitles1-Detail 2 4 2 2" xfId="13768"/>
    <cellStyle name="RowTitles1-Detail 2 4 2 2 2" xfId="13769"/>
    <cellStyle name="RowTitles1-Detail 2 4 2 2 2 2" xfId="13770"/>
    <cellStyle name="RowTitles1-Detail 2 4 2 2 2 2 2" xfId="13771"/>
    <cellStyle name="RowTitles1-Detail 2 4 2 2 2 2 2 2" xfId="13772"/>
    <cellStyle name="RowTitles1-Detail 2 4 2 2 2 2 3" xfId="13773"/>
    <cellStyle name="RowTitles1-Detail 2 4 2 2 2 3" xfId="13774"/>
    <cellStyle name="RowTitles1-Detail 2 4 2 2 2 3 2" xfId="13775"/>
    <cellStyle name="RowTitles1-Detail 2 4 2 2 2 3 2 2" xfId="13776"/>
    <cellStyle name="RowTitles1-Detail 2 4 2 2 2 4" xfId="13777"/>
    <cellStyle name="RowTitles1-Detail 2 4 2 2 2 4 2" xfId="13778"/>
    <cellStyle name="RowTitles1-Detail 2 4 2 2 2 5" xfId="13779"/>
    <cellStyle name="RowTitles1-Detail 2 4 2 2 3" xfId="13780"/>
    <cellStyle name="RowTitles1-Detail 2 4 2 2 3 2" xfId="13781"/>
    <cellStyle name="RowTitles1-Detail 2 4 2 2 3 2 2" xfId="13782"/>
    <cellStyle name="RowTitles1-Detail 2 4 2 2 3 2 2 2" xfId="13783"/>
    <cellStyle name="RowTitles1-Detail 2 4 2 2 3 2 3" xfId="13784"/>
    <cellStyle name="RowTitles1-Detail 2 4 2 2 3 3" xfId="13785"/>
    <cellStyle name="RowTitles1-Detail 2 4 2 2 3 3 2" xfId="13786"/>
    <cellStyle name="RowTitles1-Detail 2 4 2 2 3 3 2 2" xfId="13787"/>
    <cellStyle name="RowTitles1-Detail 2 4 2 2 3 4" xfId="13788"/>
    <cellStyle name="RowTitles1-Detail 2 4 2 2 3 4 2" xfId="13789"/>
    <cellStyle name="RowTitles1-Detail 2 4 2 2 3 5" xfId="13790"/>
    <cellStyle name="RowTitles1-Detail 2 4 2 2 4" xfId="13791"/>
    <cellStyle name="RowTitles1-Detail 2 4 2 2 4 2" xfId="13792"/>
    <cellStyle name="RowTitles1-Detail 2 4 2 2 5" xfId="13793"/>
    <cellStyle name="RowTitles1-Detail 2 4 2 2 5 2" xfId="13794"/>
    <cellStyle name="RowTitles1-Detail 2 4 2 2 5 2 2" xfId="13795"/>
    <cellStyle name="RowTitles1-Detail 2 4 2 3" xfId="13796"/>
    <cellStyle name="RowTitles1-Detail 2 4 2 3 2" xfId="13797"/>
    <cellStyle name="RowTitles1-Detail 2 4 2 3 2 2" xfId="13798"/>
    <cellStyle name="RowTitles1-Detail 2 4 2 3 2 2 2" xfId="13799"/>
    <cellStyle name="RowTitles1-Detail 2 4 2 3 2 2 2 2" xfId="13800"/>
    <cellStyle name="RowTitles1-Detail 2 4 2 3 2 2 3" xfId="13801"/>
    <cellStyle name="RowTitles1-Detail 2 4 2 3 2 3" xfId="13802"/>
    <cellStyle name="RowTitles1-Detail 2 4 2 3 2 3 2" xfId="13803"/>
    <cellStyle name="RowTitles1-Detail 2 4 2 3 2 3 2 2" xfId="13804"/>
    <cellStyle name="RowTitles1-Detail 2 4 2 3 2 4" xfId="13805"/>
    <cellStyle name="RowTitles1-Detail 2 4 2 3 2 4 2" xfId="13806"/>
    <cellStyle name="RowTitles1-Detail 2 4 2 3 2 5" xfId="13807"/>
    <cellStyle name="RowTitles1-Detail 2 4 2 3 3" xfId="13808"/>
    <cellStyle name="RowTitles1-Detail 2 4 2 3 3 2" xfId="13809"/>
    <cellStyle name="RowTitles1-Detail 2 4 2 3 3 2 2" xfId="13810"/>
    <cellStyle name="RowTitles1-Detail 2 4 2 3 3 2 2 2" xfId="13811"/>
    <cellStyle name="RowTitles1-Detail 2 4 2 3 3 2 3" xfId="13812"/>
    <cellStyle name="RowTitles1-Detail 2 4 2 3 3 3" xfId="13813"/>
    <cellStyle name="RowTitles1-Detail 2 4 2 3 3 3 2" xfId="13814"/>
    <cellStyle name="RowTitles1-Detail 2 4 2 3 3 3 2 2" xfId="13815"/>
    <cellStyle name="RowTitles1-Detail 2 4 2 3 3 4" xfId="13816"/>
    <cellStyle name="RowTitles1-Detail 2 4 2 3 3 4 2" xfId="13817"/>
    <cellStyle name="RowTitles1-Detail 2 4 2 3 3 5" xfId="13818"/>
    <cellStyle name="RowTitles1-Detail 2 4 2 3 4" xfId="13819"/>
    <cellStyle name="RowTitles1-Detail 2 4 2 3 4 2" xfId="13820"/>
    <cellStyle name="RowTitles1-Detail 2 4 2 3 5" xfId="13821"/>
    <cellStyle name="RowTitles1-Detail 2 4 2 3 5 2" xfId="13822"/>
    <cellStyle name="RowTitles1-Detail 2 4 2 3 5 2 2" xfId="13823"/>
    <cellStyle name="RowTitles1-Detail 2 4 2 3 5 3" xfId="13824"/>
    <cellStyle name="RowTitles1-Detail 2 4 2 3 6" xfId="13825"/>
    <cellStyle name="RowTitles1-Detail 2 4 2 3 6 2" xfId="13826"/>
    <cellStyle name="RowTitles1-Detail 2 4 2 3 6 2 2" xfId="13827"/>
    <cellStyle name="RowTitles1-Detail 2 4 2 3 7" xfId="13828"/>
    <cellStyle name="RowTitles1-Detail 2 4 2 3 7 2" xfId="13829"/>
    <cellStyle name="RowTitles1-Detail 2 4 2 3 8" xfId="13830"/>
    <cellStyle name="RowTitles1-Detail 2 4 2 4" xfId="13831"/>
    <cellStyle name="RowTitles1-Detail 2 4 2 4 2" xfId="13832"/>
    <cellStyle name="RowTitles1-Detail 2 4 2 4 2 2" xfId="13833"/>
    <cellStyle name="RowTitles1-Detail 2 4 2 4 2 2 2" xfId="13834"/>
    <cellStyle name="RowTitles1-Detail 2 4 2 4 2 2 2 2" xfId="13835"/>
    <cellStyle name="RowTitles1-Detail 2 4 2 4 2 2 3" xfId="13836"/>
    <cellStyle name="RowTitles1-Detail 2 4 2 4 2 3" xfId="13837"/>
    <cellStyle name="RowTitles1-Detail 2 4 2 4 2 3 2" xfId="13838"/>
    <cellStyle name="RowTitles1-Detail 2 4 2 4 2 3 2 2" xfId="13839"/>
    <cellStyle name="RowTitles1-Detail 2 4 2 4 2 4" xfId="13840"/>
    <cellStyle name="RowTitles1-Detail 2 4 2 4 2 4 2" xfId="13841"/>
    <cellStyle name="RowTitles1-Detail 2 4 2 4 2 5" xfId="13842"/>
    <cellStyle name="RowTitles1-Detail 2 4 2 4 3" xfId="13843"/>
    <cellStyle name="RowTitles1-Detail 2 4 2 4 3 2" xfId="13844"/>
    <cellStyle name="RowTitles1-Detail 2 4 2 4 3 2 2" xfId="13845"/>
    <cellStyle name="RowTitles1-Detail 2 4 2 4 3 2 2 2" xfId="13846"/>
    <cellStyle name="RowTitles1-Detail 2 4 2 4 3 2 3" xfId="13847"/>
    <cellStyle name="RowTitles1-Detail 2 4 2 4 3 3" xfId="13848"/>
    <cellStyle name="RowTitles1-Detail 2 4 2 4 3 3 2" xfId="13849"/>
    <cellStyle name="RowTitles1-Detail 2 4 2 4 3 3 2 2" xfId="13850"/>
    <cellStyle name="RowTitles1-Detail 2 4 2 4 3 4" xfId="13851"/>
    <cellStyle name="RowTitles1-Detail 2 4 2 4 3 4 2" xfId="13852"/>
    <cellStyle name="RowTitles1-Detail 2 4 2 4 3 5" xfId="13853"/>
    <cellStyle name="RowTitles1-Detail 2 4 2 4 4" xfId="13854"/>
    <cellStyle name="RowTitles1-Detail 2 4 2 4 4 2" xfId="13855"/>
    <cellStyle name="RowTitles1-Detail 2 4 2 4 4 2 2" xfId="13856"/>
    <cellStyle name="RowTitles1-Detail 2 4 2 4 4 3" xfId="13857"/>
    <cellStyle name="RowTitles1-Detail 2 4 2 4 5" xfId="13858"/>
    <cellStyle name="RowTitles1-Detail 2 4 2 4 5 2" xfId="13859"/>
    <cellStyle name="RowTitles1-Detail 2 4 2 4 5 2 2" xfId="13860"/>
    <cellStyle name="RowTitles1-Detail 2 4 2 4 6" xfId="13861"/>
    <cellStyle name="RowTitles1-Detail 2 4 2 4 6 2" xfId="13862"/>
    <cellStyle name="RowTitles1-Detail 2 4 2 4 7" xfId="13863"/>
    <cellStyle name="RowTitles1-Detail 2 4 2 5" xfId="13864"/>
    <cellStyle name="RowTitles1-Detail 2 4 2 5 2" xfId="13865"/>
    <cellStyle name="RowTitles1-Detail 2 4 2 5 2 2" xfId="13866"/>
    <cellStyle name="RowTitles1-Detail 2 4 2 5 2 2 2" xfId="13867"/>
    <cellStyle name="RowTitles1-Detail 2 4 2 5 2 2 2 2" xfId="13868"/>
    <cellStyle name="RowTitles1-Detail 2 4 2 5 2 2 3" xfId="13869"/>
    <cellStyle name="RowTitles1-Detail 2 4 2 5 2 3" xfId="13870"/>
    <cellStyle name="RowTitles1-Detail 2 4 2 5 2 3 2" xfId="13871"/>
    <cellStyle name="RowTitles1-Detail 2 4 2 5 2 3 2 2" xfId="13872"/>
    <cellStyle name="RowTitles1-Detail 2 4 2 5 2 4" xfId="13873"/>
    <cellStyle name="RowTitles1-Detail 2 4 2 5 2 4 2" xfId="13874"/>
    <cellStyle name="RowTitles1-Detail 2 4 2 5 2 5" xfId="13875"/>
    <cellStyle name="RowTitles1-Detail 2 4 2 5 3" xfId="13876"/>
    <cellStyle name="RowTitles1-Detail 2 4 2 5 3 2" xfId="13877"/>
    <cellStyle name="RowTitles1-Detail 2 4 2 5 3 2 2" xfId="13878"/>
    <cellStyle name="RowTitles1-Detail 2 4 2 5 3 2 2 2" xfId="13879"/>
    <cellStyle name="RowTitles1-Detail 2 4 2 5 3 2 3" xfId="13880"/>
    <cellStyle name="RowTitles1-Detail 2 4 2 5 3 3" xfId="13881"/>
    <cellStyle name="RowTitles1-Detail 2 4 2 5 3 3 2" xfId="13882"/>
    <cellStyle name="RowTitles1-Detail 2 4 2 5 3 3 2 2" xfId="13883"/>
    <cellStyle name="RowTitles1-Detail 2 4 2 5 3 4" xfId="13884"/>
    <cellStyle name="RowTitles1-Detail 2 4 2 5 3 4 2" xfId="13885"/>
    <cellStyle name="RowTitles1-Detail 2 4 2 5 3 5" xfId="13886"/>
    <cellStyle name="RowTitles1-Detail 2 4 2 5 4" xfId="13887"/>
    <cellStyle name="RowTitles1-Detail 2 4 2 5 4 2" xfId="13888"/>
    <cellStyle name="RowTitles1-Detail 2 4 2 5 4 2 2" xfId="13889"/>
    <cellStyle name="RowTitles1-Detail 2 4 2 5 4 3" xfId="13890"/>
    <cellStyle name="RowTitles1-Detail 2 4 2 5 5" xfId="13891"/>
    <cellStyle name="RowTitles1-Detail 2 4 2 5 5 2" xfId="13892"/>
    <cellStyle name="RowTitles1-Detail 2 4 2 5 5 2 2" xfId="13893"/>
    <cellStyle name="RowTitles1-Detail 2 4 2 5 6" xfId="13894"/>
    <cellStyle name="RowTitles1-Detail 2 4 2 5 6 2" xfId="13895"/>
    <cellStyle name="RowTitles1-Detail 2 4 2 5 7" xfId="13896"/>
    <cellStyle name="RowTitles1-Detail 2 4 2 6" xfId="13897"/>
    <cellStyle name="RowTitles1-Detail 2 4 2 6 2" xfId="13898"/>
    <cellStyle name="RowTitles1-Detail 2 4 2 6 2 2" xfId="13899"/>
    <cellStyle name="RowTitles1-Detail 2 4 2 6 2 2 2" xfId="13900"/>
    <cellStyle name="RowTitles1-Detail 2 4 2 6 2 2 2 2" xfId="13901"/>
    <cellStyle name="RowTitles1-Detail 2 4 2 6 2 2 3" xfId="13902"/>
    <cellStyle name="RowTitles1-Detail 2 4 2 6 2 3" xfId="13903"/>
    <cellStyle name="RowTitles1-Detail 2 4 2 6 2 3 2" xfId="13904"/>
    <cellStyle name="RowTitles1-Detail 2 4 2 6 2 3 2 2" xfId="13905"/>
    <cellStyle name="RowTitles1-Detail 2 4 2 6 2 4" xfId="13906"/>
    <cellStyle name="RowTitles1-Detail 2 4 2 6 2 4 2" xfId="13907"/>
    <cellStyle name="RowTitles1-Detail 2 4 2 6 2 5" xfId="13908"/>
    <cellStyle name="RowTitles1-Detail 2 4 2 6 3" xfId="13909"/>
    <cellStyle name="RowTitles1-Detail 2 4 2 6 3 2" xfId="13910"/>
    <cellStyle name="RowTitles1-Detail 2 4 2 6 3 2 2" xfId="13911"/>
    <cellStyle name="RowTitles1-Detail 2 4 2 6 3 2 2 2" xfId="13912"/>
    <cellStyle name="RowTitles1-Detail 2 4 2 6 3 2 3" xfId="13913"/>
    <cellStyle name="RowTitles1-Detail 2 4 2 6 3 3" xfId="13914"/>
    <cellStyle name="RowTitles1-Detail 2 4 2 6 3 3 2" xfId="13915"/>
    <cellStyle name="RowTitles1-Detail 2 4 2 6 3 3 2 2" xfId="13916"/>
    <cellStyle name="RowTitles1-Detail 2 4 2 6 3 4" xfId="13917"/>
    <cellStyle name="RowTitles1-Detail 2 4 2 6 3 4 2" xfId="13918"/>
    <cellStyle name="RowTitles1-Detail 2 4 2 6 3 5" xfId="13919"/>
    <cellStyle name="RowTitles1-Detail 2 4 2 6 4" xfId="13920"/>
    <cellStyle name="RowTitles1-Detail 2 4 2 6 4 2" xfId="13921"/>
    <cellStyle name="RowTitles1-Detail 2 4 2 6 4 2 2" xfId="13922"/>
    <cellStyle name="RowTitles1-Detail 2 4 2 6 4 3" xfId="13923"/>
    <cellStyle name="RowTitles1-Detail 2 4 2 6 5" xfId="13924"/>
    <cellStyle name="RowTitles1-Detail 2 4 2 6 5 2" xfId="13925"/>
    <cellStyle name="RowTitles1-Detail 2 4 2 6 5 2 2" xfId="13926"/>
    <cellStyle name="RowTitles1-Detail 2 4 2 6 6" xfId="13927"/>
    <cellStyle name="RowTitles1-Detail 2 4 2 6 6 2" xfId="13928"/>
    <cellStyle name="RowTitles1-Detail 2 4 2 6 7" xfId="13929"/>
    <cellStyle name="RowTitles1-Detail 2 4 2 7" xfId="13930"/>
    <cellStyle name="RowTitles1-Detail 2 4 2 7 2" xfId="13931"/>
    <cellStyle name="RowTitles1-Detail 2 4 2 7 2 2" xfId="13932"/>
    <cellStyle name="RowTitles1-Detail 2 4 2 7 2 2 2" xfId="13933"/>
    <cellStyle name="RowTitles1-Detail 2 4 2 7 2 3" xfId="13934"/>
    <cellStyle name="RowTitles1-Detail 2 4 2 7 3" xfId="13935"/>
    <cellStyle name="RowTitles1-Detail 2 4 2 7 3 2" xfId="13936"/>
    <cellStyle name="RowTitles1-Detail 2 4 2 7 3 2 2" xfId="13937"/>
    <cellStyle name="RowTitles1-Detail 2 4 2 7 4" xfId="13938"/>
    <cellStyle name="RowTitles1-Detail 2 4 2 7 4 2" xfId="13939"/>
    <cellStyle name="RowTitles1-Detail 2 4 2 7 5" xfId="13940"/>
    <cellStyle name="RowTitles1-Detail 2 4 2 8" xfId="13941"/>
    <cellStyle name="RowTitles1-Detail 2 4 2 8 2" xfId="13942"/>
    <cellStyle name="RowTitles1-Detail 2 4 2 9" xfId="13943"/>
    <cellStyle name="RowTitles1-Detail 2 4 2 9 2" xfId="13944"/>
    <cellStyle name="RowTitles1-Detail 2 4 2 9 2 2" xfId="13945"/>
    <cellStyle name="RowTitles1-Detail 2 4 2_STUD aligned by INSTIT" xfId="13946"/>
    <cellStyle name="RowTitles1-Detail 2 4 3" xfId="13947"/>
    <cellStyle name="RowTitles1-Detail 2 4 3 2" xfId="13948"/>
    <cellStyle name="RowTitles1-Detail 2 4 3 2 2" xfId="13949"/>
    <cellStyle name="RowTitles1-Detail 2 4 3 2 2 2" xfId="13950"/>
    <cellStyle name="RowTitles1-Detail 2 4 3 2 2 2 2" xfId="13951"/>
    <cellStyle name="RowTitles1-Detail 2 4 3 2 2 2 2 2" xfId="13952"/>
    <cellStyle name="RowTitles1-Detail 2 4 3 2 2 2 3" xfId="13953"/>
    <cellStyle name="RowTitles1-Detail 2 4 3 2 2 3" xfId="13954"/>
    <cellStyle name="RowTitles1-Detail 2 4 3 2 2 3 2" xfId="13955"/>
    <cellStyle name="RowTitles1-Detail 2 4 3 2 2 3 2 2" xfId="13956"/>
    <cellStyle name="RowTitles1-Detail 2 4 3 2 2 4" xfId="13957"/>
    <cellStyle name="RowTitles1-Detail 2 4 3 2 2 4 2" xfId="13958"/>
    <cellStyle name="RowTitles1-Detail 2 4 3 2 2 5" xfId="13959"/>
    <cellStyle name="RowTitles1-Detail 2 4 3 2 3" xfId="13960"/>
    <cellStyle name="RowTitles1-Detail 2 4 3 2 3 2" xfId="13961"/>
    <cellStyle name="RowTitles1-Detail 2 4 3 2 3 2 2" xfId="13962"/>
    <cellStyle name="RowTitles1-Detail 2 4 3 2 3 2 2 2" xfId="13963"/>
    <cellStyle name="RowTitles1-Detail 2 4 3 2 3 2 3" xfId="13964"/>
    <cellStyle name="RowTitles1-Detail 2 4 3 2 3 3" xfId="13965"/>
    <cellStyle name="RowTitles1-Detail 2 4 3 2 3 3 2" xfId="13966"/>
    <cellStyle name="RowTitles1-Detail 2 4 3 2 3 3 2 2" xfId="13967"/>
    <cellStyle name="RowTitles1-Detail 2 4 3 2 3 4" xfId="13968"/>
    <cellStyle name="RowTitles1-Detail 2 4 3 2 3 4 2" xfId="13969"/>
    <cellStyle name="RowTitles1-Detail 2 4 3 2 3 5" xfId="13970"/>
    <cellStyle name="RowTitles1-Detail 2 4 3 2 4" xfId="13971"/>
    <cellStyle name="RowTitles1-Detail 2 4 3 2 4 2" xfId="13972"/>
    <cellStyle name="RowTitles1-Detail 2 4 3 2 5" xfId="13973"/>
    <cellStyle name="RowTitles1-Detail 2 4 3 2 5 2" xfId="13974"/>
    <cellStyle name="RowTitles1-Detail 2 4 3 2 5 2 2" xfId="13975"/>
    <cellStyle name="RowTitles1-Detail 2 4 3 2 5 3" xfId="13976"/>
    <cellStyle name="RowTitles1-Detail 2 4 3 2 6" xfId="13977"/>
    <cellStyle name="RowTitles1-Detail 2 4 3 2 6 2" xfId="13978"/>
    <cellStyle name="RowTitles1-Detail 2 4 3 2 6 2 2" xfId="13979"/>
    <cellStyle name="RowTitles1-Detail 2 4 3 2 7" xfId="13980"/>
    <cellStyle name="RowTitles1-Detail 2 4 3 2 7 2" xfId="13981"/>
    <cellStyle name="RowTitles1-Detail 2 4 3 2 8" xfId="13982"/>
    <cellStyle name="RowTitles1-Detail 2 4 3 3" xfId="13983"/>
    <cellStyle name="RowTitles1-Detail 2 4 3 3 2" xfId="13984"/>
    <cellStyle name="RowTitles1-Detail 2 4 3 3 2 2" xfId="13985"/>
    <cellStyle name="RowTitles1-Detail 2 4 3 3 2 2 2" xfId="13986"/>
    <cellStyle name="RowTitles1-Detail 2 4 3 3 2 2 2 2" xfId="13987"/>
    <cellStyle name="RowTitles1-Detail 2 4 3 3 2 2 3" xfId="13988"/>
    <cellStyle name="RowTitles1-Detail 2 4 3 3 2 3" xfId="13989"/>
    <cellStyle name="RowTitles1-Detail 2 4 3 3 2 3 2" xfId="13990"/>
    <cellStyle name="RowTitles1-Detail 2 4 3 3 2 3 2 2" xfId="13991"/>
    <cellStyle name="RowTitles1-Detail 2 4 3 3 2 4" xfId="13992"/>
    <cellStyle name="RowTitles1-Detail 2 4 3 3 2 4 2" xfId="13993"/>
    <cellStyle name="RowTitles1-Detail 2 4 3 3 2 5" xfId="13994"/>
    <cellStyle name="RowTitles1-Detail 2 4 3 3 3" xfId="13995"/>
    <cellStyle name="RowTitles1-Detail 2 4 3 3 3 2" xfId="13996"/>
    <cellStyle name="RowTitles1-Detail 2 4 3 3 3 2 2" xfId="13997"/>
    <cellStyle name="RowTitles1-Detail 2 4 3 3 3 2 2 2" xfId="13998"/>
    <cellStyle name="RowTitles1-Detail 2 4 3 3 3 2 3" xfId="13999"/>
    <cellStyle name="RowTitles1-Detail 2 4 3 3 3 3" xfId="14000"/>
    <cellStyle name="RowTitles1-Detail 2 4 3 3 3 3 2" xfId="14001"/>
    <cellStyle name="RowTitles1-Detail 2 4 3 3 3 3 2 2" xfId="14002"/>
    <cellStyle name="RowTitles1-Detail 2 4 3 3 3 4" xfId="14003"/>
    <cellStyle name="RowTitles1-Detail 2 4 3 3 3 4 2" xfId="14004"/>
    <cellStyle name="RowTitles1-Detail 2 4 3 3 3 5" xfId="14005"/>
    <cellStyle name="RowTitles1-Detail 2 4 3 3 4" xfId="14006"/>
    <cellStyle name="RowTitles1-Detail 2 4 3 3 4 2" xfId="14007"/>
    <cellStyle name="RowTitles1-Detail 2 4 3 3 5" xfId="14008"/>
    <cellStyle name="RowTitles1-Detail 2 4 3 3 5 2" xfId="14009"/>
    <cellStyle name="RowTitles1-Detail 2 4 3 3 5 2 2" xfId="14010"/>
    <cellStyle name="RowTitles1-Detail 2 4 3 4" xfId="14011"/>
    <cellStyle name="RowTitles1-Detail 2 4 3 4 2" xfId="14012"/>
    <cellStyle name="RowTitles1-Detail 2 4 3 4 2 2" xfId="14013"/>
    <cellStyle name="RowTitles1-Detail 2 4 3 4 2 2 2" xfId="14014"/>
    <cellStyle name="RowTitles1-Detail 2 4 3 4 2 2 2 2" xfId="14015"/>
    <cellStyle name="RowTitles1-Detail 2 4 3 4 2 2 3" xfId="14016"/>
    <cellStyle name="RowTitles1-Detail 2 4 3 4 2 3" xfId="14017"/>
    <cellStyle name="RowTitles1-Detail 2 4 3 4 2 3 2" xfId="14018"/>
    <cellStyle name="RowTitles1-Detail 2 4 3 4 2 3 2 2" xfId="14019"/>
    <cellStyle name="RowTitles1-Detail 2 4 3 4 2 4" xfId="14020"/>
    <cellStyle name="RowTitles1-Detail 2 4 3 4 2 4 2" xfId="14021"/>
    <cellStyle name="RowTitles1-Detail 2 4 3 4 2 5" xfId="14022"/>
    <cellStyle name="RowTitles1-Detail 2 4 3 4 3" xfId="14023"/>
    <cellStyle name="RowTitles1-Detail 2 4 3 4 3 2" xfId="14024"/>
    <cellStyle name="RowTitles1-Detail 2 4 3 4 3 2 2" xfId="14025"/>
    <cellStyle name="RowTitles1-Detail 2 4 3 4 3 2 2 2" xfId="14026"/>
    <cellStyle name="RowTitles1-Detail 2 4 3 4 3 2 3" xfId="14027"/>
    <cellStyle name="RowTitles1-Detail 2 4 3 4 3 3" xfId="14028"/>
    <cellStyle name="RowTitles1-Detail 2 4 3 4 3 3 2" xfId="14029"/>
    <cellStyle name="RowTitles1-Detail 2 4 3 4 3 3 2 2" xfId="14030"/>
    <cellStyle name="RowTitles1-Detail 2 4 3 4 3 4" xfId="14031"/>
    <cellStyle name="RowTitles1-Detail 2 4 3 4 3 4 2" xfId="14032"/>
    <cellStyle name="RowTitles1-Detail 2 4 3 4 3 5" xfId="14033"/>
    <cellStyle name="RowTitles1-Detail 2 4 3 4 4" xfId="14034"/>
    <cellStyle name="RowTitles1-Detail 2 4 3 4 4 2" xfId="14035"/>
    <cellStyle name="RowTitles1-Detail 2 4 3 4 4 2 2" xfId="14036"/>
    <cellStyle name="RowTitles1-Detail 2 4 3 4 4 3" xfId="14037"/>
    <cellStyle name="RowTitles1-Detail 2 4 3 4 5" xfId="14038"/>
    <cellStyle name="RowTitles1-Detail 2 4 3 4 5 2" xfId="14039"/>
    <cellStyle name="RowTitles1-Detail 2 4 3 4 5 2 2" xfId="14040"/>
    <cellStyle name="RowTitles1-Detail 2 4 3 4 6" xfId="14041"/>
    <cellStyle name="RowTitles1-Detail 2 4 3 4 6 2" xfId="14042"/>
    <cellStyle name="RowTitles1-Detail 2 4 3 4 7" xfId="14043"/>
    <cellStyle name="RowTitles1-Detail 2 4 3 5" xfId="14044"/>
    <cellStyle name="RowTitles1-Detail 2 4 3 5 2" xfId="14045"/>
    <cellStyle name="RowTitles1-Detail 2 4 3 5 2 2" xfId="14046"/>
    <cellStyle name="RowTitles1-Detail 2 4 3 5 2 2 2" xfId="14047"/>
    <cellStyle name="RowTitles1-Detail 2 4 3 5 2 2 2 2" xfId="14048"/>
    <cellStyle name="RowTitles1-Detail 2 4 3 5 2 2 3" xfId="14049"/>
    <cellStyle name="RowTitles1-Detail 2 4 3 5 2 3" xfId="14050"/>
    <cellStyle name="RowTitles1-Detail 2 4 3 5 2 3 2" xfId="14051"/>
    <cellStyle name="RowTitles1-Detail 2 4 3 5 2 3 2 2" xfId="14052"/>
    <cellStyle name="RowTitles1-Detail 2 4 3 5 2 4" xfId="14053"/>
    <cellStyle name="RowTitles1-Detail 2 4 3 5 2 4 2" xfId="14054"/>
    <cellStyle name="RowTitles1-Detail 2 4 3 5 2 5" xfId="14055"/>
    <cellStyle name="RowTitles1-Detail 2 4 3 5 3" xfId="14056"/>
    <cellStyle name="RowTitles1-Detail 2 4 3 5 3 2" xfId="14057"/>
    <cellStyle name="RowTitles1-Detail 2 4 3 5 3 2 2" xfId="14058"/>
    <cellStyle name="RowTitles1-Detail 2 4 3 5 3 2 2 2" xfId="14059"/>
    <cellStyle name="RowTitles1-Detail 2 4 3 5 3 2 3" xfId="14060"/>
    <cellStyle name="RowTitles1-Detail 2 4 3 5 3 3" xfId="14061"/>
    <cellStyle name="RowTitles1-Detail 2 4 3 5 3 3 2" xfId="14062"/>
    <cellStyle name="RowTitles1-Detail 2 4 3 5 3 3 2 2" xfId="14063"/>
    <cellStyle name="RowTitles1-Detail 2 4 3 5 3 4" xfId="14064"/>
    <cellStyle name="RowTitles1-Detail 2 4 3 5 3 4 2" xfId="14065"/>
    <cellStyle name="RowTitles1-Detail 2 4 3 5 3 5" xfId="14066"/>
    <cellStyle name="RowTitles1-Detail 2 4 3 5 4" xfId="14067"/>
    <cellStyle name="RowTitles1-Detail 2 4 3 5 4 2" xfId="14068"/>
    <cellStyle name="RowTitles1-Detail 2 4 3 5 4 2 2" xfId="14069"/>
    <cellStyle name="RowTitles1-Detail 2 4 3 5 4 3" xfId="14070"/>
    <cellStyle name="RowTitles1-Detail 2 4 3 5 5" xfId="14071"/>
    <cellStyle name="RowTitles1-Detail 2 4 3 5 5 2" xfId="14072"/>
    <cellStyle name="RowTitles1-Detail 2 4 3 5 5 2 2" xfId="14073"/>
    <cellStyle name="RowTitles1-Detail 2 4 3 5 6" xfId="14074"/>
    <cellStyle name="RowTitles1-Detail 2 4 3 5 6 2" xfId="14075"/>
    <cellStyle name="RowTitles1-Detail 2 4 3 5 7" xfId="14076"/>
    <cellStyle name="RowTitles1-Detail 2 4 3 6" xfId="14077"/>
    <cellStyle name="RowTitles1-Detail 2 4 3 6 2" xfId="14078"/>
    <cellStyle name="RowTitles1-Detail 2 4 3 6 2 2" xfId="14079"/>
    <cellStyle name="RowTitles1-Detail 2 4 3 6 2 2 2" xfId="14080"/>
    <cellStyle name="RowTitles1-Detail 2 4 3 6 2 2 2 2" xfId="14081"/>
    <cellStyle name="RowTitles1-Detail 2 4 3 6 2 2 3" xfId="14082"/>
    <cellStyle name="RowTitles1-Detail 2 4 3 6 2 3" xfId="14083"/>
    <cellStyle name="RowTitles1-Detail 2 4 3 6 2 3 2" xfId="14084"/>
    <cellStyle name="RowTitles1-Detail 2 4 3 6 2 3 2 2" xfId="14085"/>
    <cellStyle name="RowTitles1-Detail 2 4 3 6 2 4" xfId="14086"/>
    <cellStyle name="RowTitles1-Detail 2 4 3 6 2 4 2" xfId="14087"/>
    <cellStyle name="RowTitles1-Detail 2 4 3 6 2 5" xfId="14088"/>
    <cellStyle name="RowTitles1-Detail 2 4 3 6 3" xfId="14089"/>
    <cellStyle name="RowTitles1-Detail 2 4 3 6 3 2" xfId="14090"/>
    <cellStyle name="RowTitles1-Detail 2 4 3 6 3 2 2" xfId="14091"/>
    <cellStyle name="RowTitles1-Detail 2 4 3 6 3 2 2 2" xfId="14092"/>
    <cellStyle name="RowTitles1-Detail 2 4 3 6 3 2 3" xfId="14093"/>
    <cellStyle name="RowTitles1-Detail 2 4 3 6 3 3" xfId="14094"/>
    <cellStyle name="RowTitles1-Detail 2 4 3 6 3 3 2" xfId="14095"/>
    <cellStyle name="RowTitles1-Detail 2 4 3 6 3 3 2 2" xfId="14096"/>
    <cellStyle name="RowTitles1-Detail 2 4 3 6 3 4" xfId="14097"/>
    <cellStyle name="RowTitles1-Detail 2 4 3 6 3 4 2" xfId="14098"/>
    <cellStyle name="RowTitles1-Detail 2 4 3 6 3 5" xfId="14099"/>
    <cellStyle name="RowTitles1-Detail 2 4 3 6 4" xfId="14100"/>
    <cellStyle name="RowTitles1-Detail 2 4 3 6 4 2" xfId="14101"/>
    <cellStyle name="RowTitles1-Detail 2 4 3 6 4 2 2" xfId="14102"/>
    <cellStyle name="RowTitles1-Detail 2 4 3 6 4 3" xfId="14103"/>
    <cellStyle name="RowTitles1-Detail 2 4 3 6 5" xfId="14104"/>
    <cellStyle name="RowTitles1-Detail 2 4 3 6 5 2" xfId="14105"/>
    <cellStyle name="RowTitles1-Detail 2 4 3 6 5 2 2" xfId="14106"/>
    <cellStyle name="RowTitles1-Detail 2 4 3 6 6" xfId="14107"/>
    <cellStyle name="RowTitles1-Detail 2 4 3 6 6 2" xfId="14108"/>
    <cellStyle name="RowTitles1-Detail 2 4 3 6 7" xfId="14109"/>
    <cellStyle name="RowTitles1-Detail 2 4 3 7" xfId="14110"/>
    <cellStyle name="RowTitles1-Detail 2 4 3 7 2" xfId="14111"/>
    <cellStyle name="RowTitles1-Detail 2 4 3 7 2 2" xfId="14112"/>
    <cellStyle name="RowTitles1-Detail 2 4 3 7 2 2 2" xfId="14113"/>
    <cellStyle name="RowTitles1-Detail 2 4 3 7 2 3" xfId="14114"/>
    <cellStyle name="RowTitles1-Detail 2 4 3 7 3" xfId="14115"/>
    <cellStyle name="RowTitles1-Detail 2 4 3 7 3 2" xfId="14116"/>
    <cellStyle name="RowTitles1-Detail 2 4 3 7 3 2 2" xfId="14117"/>
    <cellStyle name="RowTitles1-Detail 2 4 3 7 4" xfId="14118"/>
    <cellStyle name="RowTitles1-Detail 2 4 3 7 4 2" xfId="14119"/>
    <cellStyle name="RowTitles1-Detail 2 4 3 7 5" xfId="14120"/>
    <cellStyle name="RowTitles1-Detail 2 4 3 8" xfId="14121"/>
    <cellStyle name="RowTitles1-Detail 2 4 3 8 2" xfId="14122"/>
    <cellStyle name="RowTitles1-Detail 2 4 3 8 2 2" xfId="14123"/>
    <cellStyle name="RowTitles1-Detail 2 4 3 8 2 2 2" xfId="14124"/>
    <cellStyle name="RowTitles1-Detail 2 4 3 8 2 3" xfId="14125"/>
    <cellStyle name="RowTitles1-Detail 2 4 3 8 3" xfId="14126"/>
    <cellStyle name="RowTitles1-Detail 2 4 3 8 3 2" xfId="14127"/>
    <cellStyle name="RowTitles1-Detail 2 4 3 8 3 2 2" xfId="14128"/>
    <cellStyle name="RowTitles1-Detail 2 4 3 8 4" xfId="14129"/>
    <cellStyle name="RowTitles1-Detail 2 4 3 8 4 2" xfId="14130"/>
    <cellStyle name="RowTitles1-Detail 2 4 3 8 5" xfId="14131"/>
    <cellStyle name="RowTitles1-Detail 2 4 3 9" xfId="14132"/>
    <cellStyle name="RowTitles1-Detail 2 4 3 9 2" xfId="14133"/>
    <cellStyle name="RowTitles1-Detail 2 4 3 9 2 2" xfId="14134"/>
    <cellStyle name="RowTitles1-Detail 2 4 3_STUD aligned by INSTIT" xfId="14135"/>
    <cellStyle name="RowTitles1-Detail 2 4 4" xfId="14136"/>
    <cellStyle name="RowTitles1-Detail 2 4 4 2" xfId="14137"/>
    <cellStyle name="RowTitles1-Detail 2 4 4 2 2" xfId="14138"/>
    <cellStyle name="RowTitles1-Detail 2 4 4 2 2 2" xfId="14139"/>
    <cellStyle name="RowTitles1-Detail 2 4 4 2 2 2 2" xfId="14140"/>
    <cellStyle name="RowTitles1-Detail 2 4 4 2 2 2 2 2" xfId="14141"/>
    <cellStyle name="RowTitles1-Detail 2 4 4 2 2 2 3" xfId="14142"/>
    <cellStyle name="RowTitles1-Detail 2 4 4 2 2 3" xfId="14143"/>
    <cellStyle name="RowTitles1-Detail 2 4 4 2 2 3 2" xfId="14144"/>
    <cellStyle name="RowTitles1-Detail 2 4 4 2 2 3 2 2" xfId="14145"/>
    <cellStyle name="RowTitles1-Detail 2 4 4 2 2 4" xfId="14146"/>
    <cellStyle name="RowTitles1-Detail 2 4 4 2 2 4 2" xfId="14147"/>
    <cellStyle name="RowTitles1-Detail 2 4 4 2 2 5" xfId="14148"/>
    <cellStyle name="RowTitles1-Detail 2 4 4 2 3" xfId="14149"/>
    <cellStyle name="RowTitles1-Detail 2 4 4 2 3 2" xfId="14150"/>
    <cellStyle name="RowTitles1-Detail 2 4 4 2 3 2 2" xfId="14151"/>
    <cellStyle name="RowTitles1-Detail 2 4 4 2 3 2 2 2" xfId="14152"/>
    <cellStyle name="RowTitles1-Detail 2 4 4 2 3 2 3" xfId="14153"/>
    <cellStyle name="RowTitles1-Detail 2 4 4 2 3 3" xfId="14154"/>
    <cellStyle name="RowTitles1-Detail 2 4 4 2 3 3 2" xfId="14155"/>
    <cellStyle name="RowTitles1-Detail 2 4 4 2 3 3 2 2" xfId="14156"/>
    <cellStyle name="RowTitles1-Detail 2 4 4 2 3 4" xfId="14157"/>
    <cellStyle name="RowTitles1-Detail 2 4 4 2 3 4 2" xfId="14158"/>
    <cellStyle name="RowTitles1-Detail 2 4 4 2 3 5" xfId="14159"/>
    <cellStyle name="RowTitles1-Detail 2 4 4 2 4" xfId="14160"/>
    <cellStyle name="RowTitles1-Detail 2 4 4 2 4 2" xfId="14161"/>
    <cellStyle name="RowTitles1-Detail 2 4 4 2 5" xfId="14162"/>
    <cellStyle name="RowTitles1-Detail 2 4 4 2 5 2" xfId="14163"/>
    <cellStyle name="RowTitles1-Detail 2 4 4 2 5 2 2" xfId="14164"/>
    <cellStyle name="RowTitles1-Detail 2 4 4 2 5 3" xfId="14165"/>
    <cellStyle name="RowTitles1-Detail 2 4 4 2 6" xfId="14166"/>
    <cellStyle name="RowTitles1-Detail 2 4 4 2 6 2" xfId="14167"/>
    <cellStyle name="RowTitles1-Detail 2 4 4 2 6 2 2" xfId="14168"/>
    <cellStyle name="RowTitles1-Detail 2 4 4 3" xfId="14169"/>
    <cellStyle name="RowTitles1-Detail 2 4 4 3 2" xfId="14170"/>
    <cellStyle name="RowTitles1-Detail 2 4 4 3 2 2" xfId="14171"/>
    <cellStyle name="RowTitles1-Detail 2 4 4 3 2 2 2" xfId="14172"/>
    <cellStyle name="RowTitles1-Detail 2 4 4 3 2 2 2 2" xfId="14173"/>
    <cellStyle name="RowTitles1-Detail 2 4 4 3 2 2 3" xfId="14174"/>
    <cellStyle name="RowTitles1-Detail 2 4 4 3 2 3" xfId="14175"/>
    <cellStyle name="RowTitles1-Detail 2 4 4 3 2 3 2" xfId="14176"/>
    <cellStyle name="RowTitles1-Detail 2 4 4 3 2 3 2 2" xfId="14177"/>
    <cellStyle name="RowTitles1-Detail 2 4 4 3 2 4" xfId="14178"/>
    <cellStyle name="RowTitles1-Detail 2 4 4 3 2 4 2" xfId="14179"/>
    <cellStyle name="RowTitles1-Detail 2 4 4 3 2 5" xfId="14180"/>
    <cellStyle name="RowTitles1-Detail 2 4 4 3 3" xfId="14181"/>
    <cellStyle name="RowTitles1-Detail 2 4 4 3 3 2" xfId="14182"/>
    <cellStyle name="RowTitles1-Detail 2 4 4 3 3 2 2" xfId="14183"/>
    <cellStyle name="RowTitles1-Detail 2 4 4 3 3 2 2 2" xfId="14184"/>
    <cellStyle name="RowTitles1-Detail 2 4 4 3 3 2 3" xfId="14185"/>
    <cellStyle name="RowTitles1-Detail 2 4 4 3 3 3" xfId="14186"/>
    <cellStyle name="RowTitles1-Detail 2 4 4 3 3 3 2" xfId="14187"/>
    <cellStyle name="RowTitles1-Detail 2 4 4 3 3 3 2 2" xfId="14188"/>
    <cellStyle name="RowTitles1-Detail 2 4 4 3 3 4" xfId="14189"/>
    <cellStyle name="RowTitles1-Detail 2 4 4 3 3 4 2" xfId="14190"/>
    <cellStyle name="RowTitles1-Detail 2 4 4 3 3 5" xfId="14191"/>
    <cellStyle name="RowTitles1-Detail 2 4 4 3 4" xfId="14192"/>
    <cellStyle name="RowTitles1-Detail 2 4 4 3 4 2" xfId="14193"/>
    <cellStyle name="RowTitles1-Detail 2 4 4 3 5" xfId="14194"/>
    <cellStyle name="RowTitles1-Detail 2 4 4 3 5 2" xfId="14195"/>
    <cellStyle name="RowTitles1-Detail 2 4 4 3 5 2 2" xfId="14196"/>
    <cellStyle name="RowTitles1-Detail 2 4 4 3 6" xfId="14197"/>
    <cellStyle name="RowTitles1-Detail 2 4 4 3 6 2" xfId="14198"/>
    <cellStyle name="RowTitles1-Detail 2 4 4 3 7" xfId="14199"/>
    <cellStyle name="RowTitles1-Detail 2 4 4 4" xfId="14200"/>
    <cellStyle name="RowTitles1-Detail 2 4 4 4 2" xfId="14201"/>
    <cellStyle name="RowTitles1-Detail 2 4 4 4 2 2" xfId="14202"/>
    <cellStyle name="RowTitles1-Detail 2 4 4 4 2 2 2" xfId="14203"/>
    <cellStyle name="RowTitles1-Detail 2 4 4 4 2 2 2 2" xfId="14204"/>
    <cellStyle name="RowTitles1-Detail 2 4 4 4 2 2 3" xfId="14205"/>
    <cellStyle name="RowTitles1-Detail 2 4 4 4 2 3" xfId="14206"/>
    <cellStyle name="RowTitles1-Detail 2 4 4 4 2 3 2" xfId="14207"/>
    <cellStyle name="RowTitles1-Detail 2 4 4 4 2 3 2 2" xfId="14208"/>
    <cellStyle name="RowTitles1-Detail 2 4 4 4 2 4" xfId="14209"/>
    <cellStyle name="RowTitles1-Detail 2 4 4 4 2 4 2" xfId="14210"/>
    <cellStyle name="RowTitles1-Detail 2 4 4 4 2 5" xfId="14211"/>
    <cellStyle name="RowTitles1-Detail 2 4 4 4 3" xfId="14212"/>
    <cellStyle name="RowTitles1-Detail 2 4 4 4 3 2" xfId="14213"/>
    <cellStyle name="RowTitles1-Detail 2 4 4 4 3 2 2" xfId="14214"/>
    <cellStyle name="RowTitles1-Detail 2 4 4 4 3 2 2 2" xfId="14215"/>
    <cellStyle name="RowTitles1-Detail 2 4 4 4 3 2 3" xfId="14216"/>
    <cellStyle name="RowTitles1-Detail 2 4 4 4 3 3" xfId="14217"/>
    <cellStyle name="RowTitles1-Detail 2 4 4 4 3 3 2" xfId="14218"/>
    <cellStyle name="RowTitles1-Detail 2 4 4 4 3 3 2 2" xfId="14219"/>
    <cellStyle name="RowTitles1-Detail 2 4 4 4 3 4" xfId="14220"/>
    <cellStyle name="RowTitles1-Detail 2 4 4 4 3 4 2" xfId="14221"/>
    <cellStyle name="RowTitles1-Detail 2 4 4 4 3 5" xfId="14222"/>
    <cellStyle name="RowTitles1-Detail 2 4 4 4 4" xfId="14223"/>
    <cellStyle name="RowTitles1-Detail 2 4 4 4 4 2" xfId="14224"/>
    <cellStyle name="RowTitles1-Detail 2 4 4 4 5" xfId="14225"/>
    <cellStyle name="RowTitles1-Detail 2 4 4 4 5 2" xfId="14226"/>
    <cellStyle name="RowTitles1-Detail 2 4 4 4 5 2 2" xfId="14227"/>
    <cellStyle name="RowTitles1-Detail 2 4 4 4 5 3" xfId="14228"/>
    <cellStyle name="RowTitles1-Detail 2 4 4 4 6" xfId="14229"/>
    <cellStyle name="RowTitles1-Detail 2 4 4 4 6 2" xfId="14230"/>
    <cellStyle name="RowTitles1-Detail 2 4 4 4 6 2 2" xfId="14231"/>
    <cellStyle name="RowTitles1-Detail 2 4 4 4 7" xfId="14232"/>
    <cellStyle name="RowTitles1-Detail 2 4 4 4 7 2" xfId="14233"/>
    <cellStyle name="RowTitles1-Detail 2 4 4 4 8" xfId="14234"/>
    <cellStyle name="RowTitles1-Detail 2 4 4 5" xfId="14235"/>
    <cellStyle name="RowTitles1-Detail 2 4 4 5 2" xfId="14236"/>
    <cellStyle name="RowTitles1-Detail 2 4 4 5 2 2" xfId="14237"/>
    <cellStyle name="RowTitles1-Detail 2 4 4 5 2 2 2" xfId="14238"/>
    <cellStyle name="RowTitles1-Detail 2 4 4 5 2 2 2 2" xfId="14239"/>
    <cellStyle name="RowTitles1-Detail 2 4 4 5 2 2 3" xfId="14240"/>
    <cellStyle name="RowTitles1-Detail 2 4 4 5 2 3" xfId="14241"/>
    <cellStyle name="RowTitles1-Detail 2 4 4 5 2 3 2" xfId="14242"/>
    <cellStyle name="RowTitles1-Detail 2 4 4 5 2 3 2 2" xfId="14243"/>
    <cellStyle name="RowTitles1-Detail 2 4 4 5 2 4" xfId="14244"/>
    <cellStyle name="RowTitles1-Detail 2 4 4 5 2 4 2" xfId="14245"/>
    <cellStyle name="RowTitles1-Detail 2 4 4 5 2 5" xfId="14246"/>
    <cellStyle name="RowTitles1-Detail 2 4 4 5 3" xfId="14247"/>
    <cellStyle name="RowTitles1-Detail 2 4 4 5 3 2" xfId="14248"/>
    <cellStyle name="RowTitles1-Detail 2 4 4 5 3 2 2" xfId="14249"/>
    <cellStyle name="RowTitles1-Detail 2 4 4 5 3 2 2 2" xfId="14250"/>
    <cellStyle name="RowTitles1-Detail 2 4 4 5 3 2 3" xfId="14251"/>
    <cellStyle name="RowTitles1-Detail 2 4 4 5 3 3" xfId="14252"/>
    <cellStyle name="RowTitles1-Detail 2 4 4 5 3 3 2" xfId="14253"/>
    <cellStyle name="RowTitles1-Detail 2 4 4 5 3 3 2 2" xfId="14254"/>
    <cellStyle name="RowTitles1-Detail 2 4 4 5 3 4" xfId="14255"/>
    <cellStyle name="RowTitles1-Detail 2 4 4 5 3 4 2" xfId="14256"/>
    <cellStyle name="RowTitles1-Detail 2 4 4 5 3 5" xfId="14257"/>
    <cellStyle name="RowTitles1-Detail 2 4 4 5 4" xfId="14258"/>
    <cellStyle name="RowTitles1-Detail 2 4 4 5 4 2" xfId="14259"/>
    <cellStyle name="RowTitles1-Detail 2 4 4 5 4 2 2" xfId="14260"/>
    <cellStyle name="RowTitles1-Detail 2 4 4 5 4 3" xfId="14261"/>
    <cellStyle name="RowTitles1-Detail 2 4 4 5 5" xfId="14262"/>
    <cellStyle name="RowTitles1-Detail 2 4 4 5 5 2" xfId="14263"/>
    <cellStyle name="RowTitles1-Detail 2 4 4 5 5 2 2" xfId="14264"/>
    <cellStyle name="RowTitles1-Detail 2 4 4 5 6" xfId="14265"/>
    <cellStyle name="RowTitles1-Detail 2 4 4 5 6 2" xfId="14266"/>
    <cellStyle name="RowTitles1-Detail 2 4 4 5 7" xfId="14267"/>
    <cellStyle name="RowTitles1-Detail 2 4 4 6" xfId="14268"/>
    <cellStyle name="RowTitles1-Detail 2 4 4 6 2" xfId="14269"/>
    <cellStyle name="RowTitles1-Detail 2 4 4 6 2 2" xfId="14270"/>
    <cellStyle name="RowTitles1-Detail 2 4 4 6 2 2 2" xfId="14271"/>
    <cellStyle name="RowTitles1-Detail 2 4 4 6 2 2 2 2" xfId="14272"/>
    <cellStyle name="RowTitles1-Detail 2 4 4 6 2 2 3" xfId="14273"/>
    <cellStyle name="RowTitles1-Detail 2 4 4 6 2 3" xfId="14274"/>
    <cellStyle name="RowTitles1-Detail 2 4 4 6 2 3 2" xfId="14275"/>
    <cellStyle name="RowTitles1-Detail 2 4 4 6 2 3 2 2" xfId="14276"/>
    <cellStyle name="RowTitles1-Detail 2 4 4 6 2 4" xfId="14277"/>
    <cellStyle name="RowTitles1-Detail 2 4 4 6 2 4 2" xfId="14278"/>
    <cellStyle name="RowTitles1-Detail 2 4 4 6 2 5" xfId="14279"/>
    <cellStyle name="RowTitles1-Detail 2 4 4 6 3" xfId="14280"/>
    <cellStyle name="RowTitles1-Detail 2 4 4 6 3 2" xfId="14281"/>
    <cellStyle name="RowTitles1-Detail 2 4 4 6 3 2 2" xfId="14282"/>
    <cellStyle name="RowTitles1-Detail 2 4 4 6 3 2 2 2" xfId="14283"/>
    <cellStyle name="RowTitles1-Detail 2 4 4 6 3 2 3" xfId="14284"/>
    <cellStyle name="RowTitles1-Detail 2 4 4 6 3 3" xfId="14285"/>
    <cellStyle name="RowTitles1-Detail 2 4 4 6 3 3 2" xfId="14286"/>
    <cellStyle name="RowTitles1-Detail 2 4 4 6 3 3 2 2" xfId="14287"/>
    <cellStyle name="RowTitles1-Detail 2 4 4 6 3 4" xfId="14288"/>
    <cellStyle name="RowTitles1-Detail 2 4 4 6 3 4 2" xfId="14289"/>
    <cellStyle name="RowTitles1-Detail 2 4 4 6 3 5" xfId="14290"/>
    <cellStyle name="RowTitles1-Detail 2 4 4 6 4" xfId="14291"/>
    <cellStyle name="RowTitles1-Detail 2 4 4 6 4 2" xfId="14292"/>
    <cellStyle name="RowTitles1-Detail 2 4 4 6 4 2 2" xfId="14293"/>
    <cellStyle name="RowTitles1-Detail 2 4 4 6 4 3" xfId="14294"/>
    <cellStyle name="RowTitles1-Detail 2 4 4 6 5" xfId="14295"/>
    <cellStyle name="RowTitles1-Detail 2 4 4 6 5 2" xfId="14296"/>
    <cellStyle name="RowTitles1-Detail 2 4 4 6 5 2 2" xfId="14297"/>
    <cellStyle name="RowTitles1-Detail 2 4 4 6 6" xfId="14298"/>
    <cellStyle name="RowTitles1-Detail 2 4 4 6 6 2" xfId="14299"/>
    <cellStyle name="RowTitles1-Detail 2 4 4 6 7" xfId="14300"/>
    <cellStyle name="RowTitles1-Detail 2 4 4 7" xfId="14301"/>
    <cellStyle name="RowTitles1-Detail 2 4 4 7 2" xfId="14302"/>
    <cellStyle name="RowTitles1-Detail 2 4 4 7 2 2" xfId="14303"/>
    <cellStyle name="RowTitles1-Detail 2 4 4 7 2 2 2" xfId="14304"/>
    <cellStyle name="RowTitles1-Detail 2 4 4 7 2 3" xfId="14305"/>
    <cellStyle name="RowTitles1-Detail 2 4 4 7 3" xfId="14306"/>
    <cellStyle name="RowTitles1-Detail 2 4 4 7 3 2" xfId="14307"/>
    <cellStyle name="RowTitles1-Detail 2 4 4 7 3 2 2" xfId="14308"/>
    <cellStyle name="RowTitles1-Detail 2 4 4 7 4" xfId="14309"/>
    <cellStyle name="RowTitles1-Detail 2 4 4 7 4 2" xfId="14310"/>
    <cellStyle name="RowTitles1-Detail 2 4 4 7 5" xfId="14311"/>
    <cellStyle name="RowTitles1-Detail 2 4 4 8" xfId="14312"/>
    <cellStyle name="RowTitles1-Detail 2 4 4 8 2" xfId="14313"/>
    <cellStyle name="RowTitles1-Detail 2 4 4 9" xfId="14314"/>
    <cellStyle name="RowTitles1-Detail 2 4 4 9 2" xfId="14315"/>
    <cellStyle name="RowTitles1-Detail 2 4 4 9 2 2" xfId="14316"/>
    <cellStyle name="RowTitles1-Detail 2 4 4_STUD aligned by INSTIT" xfId="14317"/>
    <cellStyle name="RowTitles1-Detail 2 4 5" xfId="14318"/>
    <cellStyle name="RowTitles1-Detail 2 4 5 2" xfId="14319"/>
    <cellStyle name="RowTitles1-Detail 2 4 5 2 2" xfId="14320"/>
    <cellStyle name="RowTitles1-Detail 2 4 5 2 2 2" xfId="14321"/>
    <cellStyle name="RowTitles1-Detail 2 4 5 2 2 2 2" xfId="14322"/>
    <cellStyle name="RowTitles1-Detail 2 4 5 2 2 3" xfId="14323"/>
    <cellStyle name="RowTitles1-Detail 2 4 5 2 3" xfId="14324"/>
    <cellStyle name="RowTitles1-Detail 2 4 5 2 3 2" xfId="14325"/>
    <cellStyle name="RowTitles1-Detail 2 4 5 2 3 2 2" xfId="14326"/>
    <cellStyle name="RowTitles1-Detail 2 4 5 2 4" xfId="14327"/>
    <cellStyle name="RowTitles1-Detail 2 4 5 2 4 2" xfId="14328"/>
    <cellStyle name="RowTitles1-Detail 2 4 5 2 5" xfId="14329"/>
    <cellStyle name="RowTitles1-Detail 2 4 5 3" xfId="14330"/>
    <cellStyle name="RowTitles1-Detail 2 4 5 3 2" xfId="14331"/>
    <cellStyle name="RowTitles1-Detail 2 4 5 3 2 2" xfId="14332"/>
    <cellStyle name="RowTitles1-Detail 2 4 5 3 2 2 2" xfId="14333"/>
    <cellStyle name="RowTitles1-Detail 2 4 5 3 2 3" xfId="14334"/>
    <cellStyle name="RowTitles1-Detail 2 4 5 3 3" xfId="14335"/>
    <cellStyle name="RowTitles1-Detail 2 4 5 3 3 2" xfId="14336"/>
    <cellStyle name="RowTitles1-Detail 2 4 5 3 3 2 2" xfId="14337"/>
    <cellStyle name="RowTitles1-Detail 2 4 5 3 4" xfId="14338"/>
    <cellStyle name="RowTitles1-Detail 2 4 5 3 4 2" xfId="14339"/>
    <cellStyle name="RowTitles1-Detail 2 4 5 3 5" xfId="14340"/>
    <cellStyle name="RowTitles1-Detail 2 4 5 4" xfId="14341"/>
    <cellStyle name="RowTitles1-Detail 2 4 5 4 2" xfId="14342"/>
    <cellStyle name="RowTitles1-Detail 2 4 5 5" xfId="14343"/>
    <cellStyle name="RowTitles1-Detail 2 4 5 5 2" xfId="14344"/>
    <cellStyle name="RowTitles1-Detail 2 4 5 5 2 2" xfId="14345"/>
    <cellStyle name="RowTitles1-Detail 2 4 5 5 3" xfId="14346"/>
    <cellStyle name="RowTitles1-Detail 2 4 5 6" xfId="14347"/>
    <cellStyle name="RowTitles1-Detail 2 4 5 6 2" xfId="14348"/>
    <cellStyle name="RowTitles1-Detail 2 4 5 6 2 2" xfId="14349"/>
    <cellStyle name="RowTitles1-Detail 2 4 6" xfId="14350"/>
    <cellStyle name="RowTitles1-Detail 2 4 6 2" xfId="14351"/>
    <cellStyle name="RowTitles1-Detail 2 4 6 2 2" xfId="14352"/>
    <cellStyle name="RowTitles1-Detail 2 4 6 2 2 2" xfId="14353"/>
    <cellStyle name="RowTitles1-Detail 2 4 6 2 2 2 2" xfId="14354"/>
    <cellStyle name="RowTitles1-Detail 2 4 6 2 2 3" xfId="14355"/>
    <cellStyle name="RowTitles1-Detail 2 4 6 2 3" xfId="14356"/>
    <cellStyle name="RowTitles1-Detail 2 4 6 2 3 2" xfId="14357"/>
    <cellStyle name="RowTitles1-Detail 2 4 6 2 3 2 2" xfId="14358"/>
    <cellStyle name="RowTitles1-Detail 2 4 6 2 4" xfId="14359"/>
    <cellStyle name="RowTitles1-Detail 2 4 6 2 4 2" xfId="14360"/>
    <cellStyle name="RowTitles1-Detail 2 4 6 2 5" xfId="14361"/>
    <cellStyle name="RowTitles1-Detail 2 4 6 3" xfId="14362"/>
    <cellStyle name="RowTitles1-Detail 2 4 6 3 2" xfId="14363"/>
    <cellStyle name="RowTitles1-Detail 2 4 6 3 2 2" xfId="14364"/>
    <cellStyle name="RowTitles1-Detail 2 4 6 3 2 2 2" xfId="14365"/>
    <cellStyle name="RowTitles1-Detail 2 4 6 3 2 3" xfId="14366"/>
    <cellStyle name="RowTitles1-Detail 2 4 6 3 3" xfId="14367"/>
    <cellStyle name="RowTitles1-Detail 2 4 6 3 3 2" xfId="14368"/>
    <cellStyle name="RowTitles1-Detail 2 4 6 3 3 2 2" xfId="14369"/>
    <cellStyle name="RowTitles1-Detail 2 4 6 3 4" xfId="14370"/>
    <cellStyle name="RowTitles1-Detail 2 4 6 3 4 2" xfId="14371"/>
    <cellStyle name="RowTitles1-Detail 2 4 6 3 5" xfId="14372"/>
    <cellStyle name="RowTitles1-Detail 2 4 6 4" xfId="14373"/>
    <cellStyle name="RowTitles1-Detail 2 4 6 4 2" xfId="14374"/>
    <cellStyle name="RowTitles1-Detail 2 4 6 5" xfId="14375"/>
    <cellStyle name="RowTitles1-Detail 2 4 6 5 2" xfId="14376"/>
    <cellStyle name="RowTitles1-Detail 2 4 6 5 2 2" xfId="14377"/>
    <cellStyle name="RowTitles1-Detail 2 4 6 6" xfId="14378"/>
    <cellStyle name="RowTitles1-Detail 2 4 6 6 2" xfId="14379"/>
    <cellStyle name="RowTitles1-Detail 2 4 6 7" xfId="14380"/>
    <cellStyle name="RowTitles1-Detail 2 4 7" xfId="14381"/>
    <cellStyle name="RowTitles1-Detail 2 4 7 2" xfId="14382"/>
    <cellStyle name="RowTitles1-Detail 2 4 7 2 2" xfId="14383"/>
    <cellStyle name="RowTitles1-Detail 2 4 7 2 2 2" xfId="14384"/>
    <cellStyle name="RowTitles1-Detail 2 4 7 2 2 2 2" xfId="14385"/>
    <cellStyle name="RowTitles1-Detail 2 4 7 2 2 3" xfId="14386"/>
    <cellStyle name="RowTitles1-Detail 2 4 7 2 3" xfId="14387"/>
    <cellStyle name="RowTitles1-Detail 2 4 7 2 3 2" xfId="14388"/>
    <cellStyle name="RowTitles1-Detail 2 4 7 2 3 2 2" xfId="14389"/>
    <cellStyle name="RowTitles1-Detail 2 4 7 2 4" xfId="14390"/>
    <cellStyle name="RowTitles1-Detail 2 4 7 2 4 2" xfId="14391"/>
    <cellStyle name="RowTitles1-Detail 2 4 7 2 5" xfId="14392"/>
    <cellStyle name="RowTitles1-Detail 2 4 7 3" xfId="14393"/>
    <cellStyle name="RowTitles1-Detail 2 4 7 3 2" xfId="14394"/>
    <cellStyle name="RowTitles1-Detail 2 4 7 3 2 2" xfId="14395"/>
    <cellStyle name="RowTitles1-Detail 2 4 7 3 2 2 2" xfId="14396"/>
    <cellStyle name="RowTitles1-Detail 2 4 7 3 2 3" xfId="14397"/>
    <cellStyle name="RowTitles1-Detail 2 4 7 3 3" xfId="14398"/>
    <cellStyle name="RowTitles1-Detail 2 4 7 3 3 2" xfId="14399"/>
    <cellStyle name="RowTitles1-Detail 2 4 7 3 3 2 2" xfId="14400"/>
    <cellStyle name="RowTitles1-Detail 2 4 7 3 4" xfId="14401"/>
    <cellStyle name="RowTitles1-Detail 2 4 7 3 4 2" xfId="14402"/>
    <cellStyle name="RowTitles1-Detail 2 4 7 3 5" xfId="14403"/>
    <cellStyle name="RowTitles1-Detail 2 4 7 4" xfId="14404"/>
    <cellStyle name="RowTitles1-Detail 2 4 7 4 2" xfId="14405"/>
    <cellStyle name="RowTitles1-Detail 2 4 7 5" xfId="14406"/>
    <cellStyle name="RowTitles1-Detail 2 4 7 5 2" xfId="14407"/>
    <cellStyle name="RowTitles1-Detail 2 4 7 5 2 2" xfId="14408"/>
    <cellStyle name="RowTitles1-Detail 2 4 7 5 3" xfId="14409"/>
    <cellStyle name="RowTitles1-Detail 2 4 7 6" xfId="14410"/>
    <cellStyle name="RowTitles1-Detail 2 4 7 6 2" xfId="14411"/>
    <cellStyle name="RowTitles1-Detail 2 4 7 6 2 2" xfId="14412"/>
    <cellStyle name="RowTitles1-Detail 2 4 7 7" xfId="14413"/>
    <cellStyle name="RowTitles1-Detail 2 4 7 7 2" xfId="14414"/>
    <cellStyle name="RowTitles1-Detail 2 4 7 8" xfId="14415"/>
    <cellStyle name="RowTitles1-Detail 2 4 8" xfId="14416"/>
    <cellStyle name="RowTitles1-Detail 2 4 8 2" xfId="14417"/>
    <cellStyle name="RowTitles1-Detail 2 4 8 2 2" xfId="14418"/>
    <cellStyle name="RowTitles1-Detail 2 4 8 2 2 2" xfId="14419"/>
    <cellStyle name="RowTitles1-Detail 2 4 8 2 2 2 2" xfId="14420"/>
    <cellStyle name="RowTitles1-Detail 2 4 8 2 2 3" xfId="14421"/>
    <cellStyle name="RowTitles1-Detail 2 4 8 2 3" xfId="14422"/>
    <cellStyle name="RowTitles1-Detail 2 4 8 2 3 2" xfId="14423"/>
    <cellStyle name="RowTitles1-Detail 2 4 8 2 3 2 2" xfId="14424"/>
    <cellStyle name="RowTitles1-Detail 2 4 8 2 4" xfId="14425"/>
    <cellStyle name="RowTitles1-Detail 2 4 8 2 4 2" xfId="14426"/>
    <cellStyle name="RowTitles1-Detail 2 4 8 2 5" xfId="14427"/>
    <cellStyle name="RowTitles1-Detail 2 4 8 3" xfId="14428"/>
    <cellStyle name="RowTitles1-Detail 2 4 8 3 2" xfId="14429"/>
    <cellStyle name="RowTitles1-Detail 2 4 8 3 2 2" xfId="14430"/>
    <cellStyle name="RowTitles1-Detail 2 4 8 3 2 2 2" xfId="14431"/>
    <cellStyle name="RowTitles1-Detail 2 4 8 3 2 3" xfId="14432"/>
    <cellStyle name="RowTitles1-Detail 2 4 8 3 3" xfId="14433"/>
    <cellStyle name="RowTitles1-Detail 2 4 8 3 3 2" xfId="14434"/>
    <cellStyle name="RowTitles1-Detail 2 4 8 3 3 2 2" xfId="14435"/>
    <cellStyle name="RowTitles1-Detail 2 4 8 3 4" xfId="14436"/>
    <cellStyle name="RowTitles1-Detail 2 4 8 3 4 2" xfId="14437"/>
    <cellStyle name="RowTitles1-Detail 2 4 8 3 5" xfId="14438"/>
    <cellStyle name="RowTitles1-Detail 2 4 8 4" xfId="14439"/>
    <cellStyle name="RowTitles1-Detail 2 4 8 4 2" xfId="14440"/>
    <cellStyle name="RowTitles1-Detail 2 4 8 4 2 2" xfId="14441"/>
    <cellStyle name="RowTitles1-Detail 2 4 8 4 3" xfId="14442"/>
    <cellStyle name="RowTitles1-Detail 2 4 8 5" xfId="14443"/>
    <cellStyle name="RowTitles1-Detail 2 4 8 5 2" xfId="14444"/>
    <cellStyle name="RowTitles1-Detail 2 4 8 5 2 2" xfId="14445"/>
    <cellStyle name="RowTitles1-Detail 2 4 8 6" xfId="14446"/>
    <cellStyle name="RowTitles1-Detail 2 4 8 6 2" xfId="14447"/>
    <cellStyle name="RowTitles1-Detail 2 4 8 7" xfId="14448"/>
    <cellStyle name="RowTitles1-Detail 2 4 9" xfId="14449"/>
    <cellStyle name="RowTitles1-Detail 2 4 9 2" xfId="14450"/>
    <cellStyle name="RowTitles1-Detail 2 4 9 2 2" xfId="14451"/>
    <cellStyle name="RowTitles1-Detail 2 4 9 2 2 2" xfId="14452"/>
    <cellStyle name="RowTitles1-Detail 2 4 9 2 2 2 2" xfId="14453"/>
    <cellStyle name="RowTitles1-Detail 2 4 9 2 2 3" xfId="14454"/>
    <cellStyle name="RowTitles1-Detail 2 4 9 2 3" xfId="14455"/>
    <cellStyle name="RowTitles1-Detail 2 4 9 2 3 2" xfId="14456"/>
    <cellStyle name="RowTitles1-Detail 2 4 9 2 3 2 2" xfId="14457"/>
    <cellStyle name="RowTitles1-Detail 2 4 9 2 4" xfId="14458"/>
    <cellStyle name="RowTitles1-Detail 2 4 9 2 4 2" xfId="14459"/>
    <cellStyle name="RowTitles1-Detail 2 4 9 2 5" xfId="14460"/>
    <cellStyle name="RowTitles1-Detail 2 4 9 3" xfId="14461"/>
    <cellStyle name="RowTitles1-Detail 2 4 9 3 2" xfId="14462"/>
    <cellStyle name="RowTitles1-Detail 2 4 9 3 2 2" xfId="14463"/>
    <cellStyle name="RowTitles1-Detail 2 4 9 3 2 2 2" xfId="14464"/>
    <cellStyle name="RowTitles1-Detail 2 4 9 3 2 3" xfId="14465"/>
    <cellStyle name="RowTitles1-Detail 2 4 9 3 3" xfId="14466"/>
    <cellStyle name="RowTitles1-Detail 2 4 9 3 3 2" xfId="14467"/>
    <cellStyle name="RowTitles1-Detail 2 4 9 3 3 2 2" xfId="14468"/>
    <cellStyle name="RowTitles1-Detail 2 4 9 3 4" xfId="14469"/>
    <cellStyle name="RowTitles1-Detail 2 4 9 3 4 2" xfId="14470"/>
    <cellStyle name="RowTitles1-Detail 2 4 9 3 5" xfId="14471"/>
    <cellStyle name="RowTitles1-Detail 2 4 9 4" xfId="14472"/>
    <cellStyle name="RowTitles1-Detail 2 4 9 4 2" xfId="14473"/>
    <cellStyle name="RowTitles1-Detail 2 4 9 4 2 2" xfId="14474"/>
    <cellStyle name="RowTitles1-Detail 2 4 9 4 3" xfId="14475"/>
    <cellStyle name="RowTitles1-Detail 2 4 9 5" xfId="14476"/>
    <cellStyle name="RowTitles1-Detail 2 4 9 5 2" xfId="14477"/>
    <cellStyle name="RowTitles1-Detail 2 4 9 5 2 2" xfId="14478"/>
    <cellStyle name="RowTitles1-Detail 2 4 9 6" xfId="14479"/>
    <cellStyle name="RowTitles1-Detail 2 4 9 6 2" xfId="14480"/>
    <cellStyle name="RowTitles1-Detail 2 4 9 7" xfId="14481"/>
    <cellStyle name="RowTitles1-Detail 2 4_STUD aligned by INSTIT" xfId="14482"/>
    <cellStyle name="RowTitles1-Detail 2 5" xfId="14483"/>
    <cellStyle name="RowTitles1-Detail 2 5 2" xfId="14484"/>
    <cellStyle name="RowTitles1-Detail 2 5 2 2" xfId="14485"/>
    <cellStyle name="RowTitles1-Detail 2 5 2 2 2" xfId="14486"/>
    <cellStyle name="RowTitles1-Detail 2 5 2 2 2 2" xfId="14487"/>
    <cellStyle name="RowTitles1-Detail 2 5 2 2 2 2 2" xfId="14488"/>
    <cellStyle name="RowTitles1-Detail 2 5 2 2 2 3" xfId="14489"/>
    <cellStyle name="RowTitles1-Detail 2 5 2 2 3" xfId="14490"/>
    <cellStyle name="RowTitles1-Detail 2 5 2 2 3 2" xfId="14491"/>
    <cellStyle name="RowTitles1-Detail 2 5 2 2 3 2 2" xfId="14492"/>
    <cellStyle name="RowTitles1-Detail 2 5 2 2 4" xfId="14493"/>
    <cellStyle name="RowTitles1-Detail 2 5 2 2 4 2" xfId="14494"/>
    <cellStyle name="RowTitles1-Detail 2 5 2 2 5" xfId="14495"/>
    <cellStyle name="RowTitles1-Detail 2 5 2 3" xfId="14496"/>
    <cellStyle name="RowTitles1-Detail 2 5 2 3 2" xfId="14497"/>
    <cellStyle name="RowTitles1-Detail 2 5 2 3 2 2" xfId="14498"/>
    <cellStyle name="RowTitles1-Detail 2 5 2 3 2 2 2" xfId="14499"/>
    <cellStyle name="RowTitles1-Detail 2 5 2 3 2 3" xfId="14500"/>
    <cellStyle name="RowTitles1-Detail 2 5 2 3 3" xfId="14501"/>
    <cellStyle name="RowTitles1-Detail 2 5 2 3 3 2" xfId="14502"/>
    <cellStyle name="RowTitles1-Detail 2 5 2 3 3 2 2" xfId="14503"/>
    <cellStyle name="RowTitles1-Detail 2 5 2 3 4" xfId="14504"/>
    <cellStyle name="RowTitles1-Detail 2 5 2 3 4 2" xfId="14505"/>
    <cellStyle name="RowTitles1-Detail 2 5 2 3 5" xfId="14506"/>
    <cellStyle name="RowTitles1-Detail 2 5 2 4" xfId="14507"/>
    <cellStyle name="RowTitles1-Detail 2 5 2 4 2" xfId="14508"/>
    <cellStyle name="RowTitles1-Detail 2 5 2 5" xfId="14509"/>
    <cellStyle name="RowTitles1-Detail 2 5 2 5 2" xfId="14510"/>
    <cellStyle name="RowTitles1-Detail 2 5 2 5 2 2" xfId="14511"/>
    <cellStyle name="RowTitles1-Detail 2 5 3" xfId="14512"/>
    <cellStyle name="RowTitles1-Detail 2 5 3 2" xfId="14513"/>
    <cellStyle name="RowTitles1-Detail 2 5 3 2 2" xfId="14514"/>
    <cellStyle name="RowTitles1-Detail 2 5 3 2 2 2" xfId="14515"/>
    <cellStyle name="RowTitles1-Detail 2 5 3 2 2 2 2" xfId="14516"/>
    <cellStyle name="RowTitles1-Detail 2 5 3 2 2 3" xfId="14517"/>
    <cellStyle name="RowTitles1-Detail 2 5 3 2 3" xfId="14518"/>
    <cellStyle name="RowTitles1-Detail 2 5 3 2 3 2" xfId="14519"/>
    <cellStyle name="RowTitles1-Detail 2 5 3 2 3 2 2" xfId="14520"/>
    <cellStyle name="RowTitles1-Detail 2 5 3 2 4" xfId="14521"/>
    <cellStyle name="RowTitles1-Detail 2 5 3 2 4 2" xfId="14522"/>
    <cellStyle name="RowTitles1-Detail 2 5 3 2 5" xfId="14523"/>
    <cellStyle name="RowTitles1-Detail 2 5 3 3" xfId="14524"/>
    <cellStyle name="RowTitles1-Detail 2 5 3 3 2" xfId="14525"/>
    <cellStyle name="RowTitles1-Detail 2 5 3 3 2 2" xfId="14526"/>
    <cellStyle name="RowTitles1-Detail 2 5 3 3 2 2 2" xfId="14527"/>
    <cellStyle name="RowTitles1-Detail 2 5 3 3 2 3" xfId="14528"/>
    <cellStyle name="RowTitles1-Detail 2 5 3 3 3" xfId="14529"/>
    <cellStyle name="RowTitles1-Detail 2 5 3 3 3 2" xfId="14530"/>
    <cellStyle name="RowTitles1-Detail 2 5 3 3 3 2 2" xfId="14531"/>
    <cellStyle name="RowTitles1-Detail 2 5 3 3 4" xfId="14532"/>
    <cellStyle name="RowTitles1-Detail 2 5 3 3 4 2" xfId="14533"/>
    <cellStyle name="RowTitles1-Detail 2 5 3 3 5" xfId="14534"/>
    <cellStyle name="RowTitles1-Detail 2 5 3 4" xfId="14535"/>
    <cellStyle name="RowTitles1-Detail 2 5 3 4 2" xfId="14536"/>
    <cellStyle name="RowTitles1-Detail 2 5 3 5" xfId="14537"/>
    <cellStyle name="RowTitles1-Detail 2 5 3 5 2" xfId="14538"/>
    <cellStyle name="RowTitles1-Detail 2 5 3 5 2 2" xfId="14539"/>
    <cellStyle name="RowTitles1-Detail 2 5 3 5 3" xfId="14540"/>
    <cellStyle name="RowTitles1-Detail 2 5 3 6" xfId="14541"/>
    <cellStyle name="RowTitles1-Detail 2 5 3 6 2" xfId="14542"/>
    <cellStyle name="RowTitles1-Detail 2 5 3 6 2 2" xfId="14543"/>
    <cellStyle name="RowTitles1-Detail 2 5 3 7" xfId="14544"/>
    <cellStyle name="RowTitles1-Detail 2 5 3 7 2" xfId="14545"/>
    <cellStyle name="RowTitles1-Detail 2 5 3 8" xfId="14546"/>
    <cellStyle name="RowTitles1-Detail 2 5 4" xfId="14547"/>
    <cellStyle name="RowTitles1-Detail 2 5 4 2" xfId="14548"/>
    <cellStyle name="RowTitles1-Detail 2 5 4 2 2" xfId="14549"/>
    <cellStyle name="RowTitles1-Detail 2 5 4 2 2 2" xfId="14550"/>
    <cellStyle name="RowTitles1-Detail 2 5 4 2 2 2 2" xfId="14551"/>
    <cellStyle name="RowTitles1-Detail 2 5 4 2 2 3" xfId="14552"/>
    <cellStyle name="RowTitles1-Detail 2 5 4 2 3" xfId="14553"/>
    <cellStyle name="RowTitles1-Detail 2 5 4 2 3 2" xfId="14554"/>
    <cellStyle name="RowTitles1-Detail 2 5 4 2 3 2 2" xfId="14555"/>
    <cellStyle name="RowTitles1-Detail 2 5 4 2 4" xfId="14556"/>
    <cellStyle name="RowTitles1-Detail 2 5 4 2 4 2" xfId="14557"/>
    <cellStyle name="RowTitles1-Detail 2 5 4 2 5" xfId="14558"/>
    <cellStyle name="RowTitles1-Detail 2 5 4 3" xfId="14559"/>
    <cellStyle name="RowTitles1-Detail 2 5 4 3 2" xfId="14560"/>
    <cellStyle name="RowTitles1-Detail 2 5 4 3 2 2" xfId="14561"/>
    <cellStyle name="RowTitles1-Detail 2 5 4 3 2 2 2" xfId="14562"/>
    <cellStyle name="RowTitles1-Detail 2 5 4 3 2 3" xfId="14563"/>
    <cellStyle name="RowTitles1-Detail 2 5 4 3 3" xfId="14564"/>
    <cellStyle name="RowTitles1-Detail 2 5 4 3 3 2" xfId="14565"/>
    <cellStyle name="RowTitles1-Detail 2 5 4 3 3 2 2" xfId="14566"/>
    <cellStyle name="RowTitles1-Detail 2 5 4 3 4" xfId="14567"/>
    <cellStyle name="RowTitles1-Detail 2 5 4 3 4 2" xfId="14568"/>
    <cellStyle name="RowTitles1-Detail 2 5 4 3 5" xfId="14569"/>
    <cellStyle name="RowTitles1-Detail 2 5 4 4" xfId="14570"/>
    <cellStyle name="RowTitles1-Detail 2 5 4 4 2" xfId="14571"/>
    <cellStyle name="RowTitles1-Detail 2 5 4 4 2 2" xfId="14572"/>
    <cellStyle name="RowTitles1-Detail 2 5 4 4 3" xfId="14573"/>
    <cellStyle name="RowTitles1-Detail 2 5 4 5" xfId="14574"/>
    <cellStyle name="RowTitles1-Detail 2 5 4 5 2" xfId="14575"/>
    <cellStyle name="RowTitles1-Detail 2 5 4 5 2 2" xfId="14576"/>
    <cellStyle name="RowTitles1-Detail 2 5 4 6" xfId="14577"/>
    <cellStyle name="RowTitles1-Detail 2 5 4 6 2" xfId="14578"/>
    <cellStyle name="RowTitles1-Detail 2 5 4 7" xfId="14579"/>
    <cellStyle name="RowTitles1-Detail 2 5 5" xfId="14580"/>
    <cellStyle name="RowTitles1-Detail 2 5 5 2" xfId="14581"/>
    <cellStyle name="RowTitles1-Detail 2 5 5 2 2" xfId="14582"/>
    <cellStyle name="RowTitles1-Detail 2 5 5 2 2 2" xfId="14583"/>
    <cellStyle name="RowTitles1-Detail 2 5 5 2 2 2 2" xfId="14584"/>
    <cellStyle name="RowTitles1-Detail 2 5 5 2 2 3" xfId="14585"/>
    <cellStyle name="RowTitles1-Detail 2 5 5 2 3" xfId="14586"/>
    <cellStyle name="RowTitles1-Detail 2 5 5 2 3 2" xfId="14587"/>
    <cellStyle name="RowTitles1-Detail 2 5 5 2 3 2 2" xfId="14588"/>
    <cellStyle name="RowTitles1-Detail 2 5 5 2 4" xfId="14589"/>
    <cellStyle name="RowTitles1-Detail 2 5 5 2 4 2" xfId="14590"/>
    <cellStyle name="RowTitles1-Detail 2 5 5 2 5" xfId="14591"/>
    <cellStyle name="RowTitles1-Detail 2 5 5 3" xfId="14592"/>
    <cellStyle name="RowTitles1-Detail 2 5 5 3 2" xfId="14593"/>
    <cellStyle name="RowTitles1-Detail 2 5 5 3 2 2" xfId="14594"/>
    <cellStyle name="RowTitles1-Detail 2 5 5 3 2 2 2" xfId="14595"/>
    <cellStyle name="RowTitles1-Detail 2 5 5 3 2 3" xfId="14596"/>
    <cellStyle name="RowTitles1-Detail 2 5 5 3 3" xfId="14597"/>
    <cellStyle name="RowTitles1-Detail 2 5 5 3 3 2" xfId="14598"/>
    <cellStyle name="RowTitles1-Detail 2 5 5 3 3 2 2" xfId="14599"/>
    <cellStyle name="RowTitles1-Detail 2 5 5 3 4" xfId="14600"/>
    <cellStyle name="RowTitles1-Detail 2 5 5 3 4 2" xfId="14601"/>
    <cellStyle name="RowTitles1-Detail 2 5 5 3 5" xfId="14602"/>
    <cellStyle name="RowTitles1-Detail 2 5 5 4" xfId="14603"/>
    <cellStyle name="RowTitles1-Detail 2 5 5 4 2" xfId="14604"/>
    <cellStyle name="RowTitles1-Detail 2 5 5 4 2 2" xfId="14605"/>
    <cellStyle name="RowTitles1-Detail 2 5 5 4 3" xfId="14606"/>
    <cellStyle name="RowTitles1-Detail 2 5 5 5" xfId="14607"/>
    <cellStyle name="RowTitles1-Detail 2 5 5 5 2" xfId="14608"/>
    <cellStyle name="RowTitles1-Detail 2 5 5 5 2 2" xfId="14609"/>
    <cellStyle name="RowTitles1-Detail 2 5 5 6" xfId="14610"/>
    <cellStyle name="RowTitles1-Detail 2 5 5 6 2" xfId="14611"/>
    <cellStyle name="RowTitles1-Detail 2 5 5 7" xfId="14612"/>
    <cellStyle name="RowTitles1-Detail 2 5 6" xfId="14613"/>
    <cellStyle name="RowTitles1-Detail 2 5 6 2" xfId="14614"/>
    <cellStyle name="RowTitles1-Detail 2 5 6 2 2" xfId="14615"/>
    <cellStyle name="RowTitles1-Detail 2 5 6 2 2 2" xfId="14616"/>
    <cellStyle name="RowTitles1-Detail 2 5 6 2 2 2 2" xfId="14617"/>
    <cellStyle name="RowTitles1-Detail 2 5 6 2 2 3" xfId="14618"/>
    <cellStyle name="RowTitles1-Detail 2 5 6 2 3" xfId="14619"/>
    <cellStyle name="RowTitles1-Detail 2 5 6 2 3 2" xfId="14620"/>
    <cellStyle name="RowTitles1-Detail 2 5 6 2 3 2 2" xfId="14621"/>
    <cellStyle name="RowTitles1-Detail 2 5 6 2 4" xfId="14622"/>
    <cellStyle name="RowTitles1-Detail 2 5 6 2 4 2" xfId="14623"/>
    <cellStyle name="RowTitles1-Detail 2 5 6 2 5" xfId="14624"/>
    <cellStyle name="RowTitles1-Detail 2 5 6 3" xfId="14625"/>
    <cellStyle name="RowTitles1-Detail 2 5 6 3 2" xfId="14626"/>
    <cellStyle name="RowTitles1-Detail 2 5 6 3 2 2" xfId="14627"/>
    <cellStyle name="RowTitles1-Detail 2 5 6 3 2 2 2" xfId="14628"/>
    <cellStyle name="RowTitles1-Detail 2 5 6 3 2 3" xfId="14629"/>
    <cellStyle name="RowTitles1-Detail 2 5 6 3 3" xfId="14630"/>
    <cellStyle name="RowTitles1-Detail 2 5 6 3 3 2" xfId="14631"/>
    <cellStyle name="RowTitles1-Detail 2 5 6 3 3 2 2" xfId="14632"/>
    <cellStyle name="RowTitles1-Detail 2 5 6 3 4" xfId="14633"/>
    <cellStyle name="RowTitles1-Detail 2 5 6 3 4 2" xfId="14634"/>
    <cellStyle name="RowTitles1-Detail 2 5 6 3 5" xfId="14635"/>
    <cellStyle name="RowTitles1-Detail 2 5 6 4" xfId="14636"/>
    <cellStyle name="RowTitles1-Detail 2 5 6 4 2" xfId="14637"/>
    <cellStyle name="RowTitles1-Detail 2 5 6 4 2 2" xfId="14638"/>
    <cellStyle name="RowTitles1-Detail 2 5 6 4 3" xfId="14639"/>
    <cellStyle name="RowTitles1-Detail 2 5 6 5" xfId="14640"/>
    <cellStyle name="RowTitles1-Detail 2 5 6 5 2" xfId="14641"/>
    <cellStyle name="RowTitles1-Detail 2 5 6 5 2 2" xfId="14642"/>
    <cellStyle name="RowTitles1-Detail 2 5 6 6" xfId="14643"/>
    <cellStyle name="RowTitles1-Detail 2 5 6 6 2" xfId="14644"/>
    <cellStyle name="RowTitles1-Detail 2 5 6 7" xfId="14645"/>
    <cellStyle name="RowTitles1-Detail 2 5 7" xfId="14646"/>
    <cellStyle name="RowTitles1-Detail 2 5 7 2" xfId="14647"/>
    <cellStyle name="RowTitles1-Detail 2 5 7 2 2" xfId="14648"/>
    <cellStyle name="RowTitles1-Detail 2 5 7 2 2 2" xfId="14649"/>
    <cellStyle name="RowTitles1-Detail 2 5 7 2 3" xfId="14650"/>
    <cellStyle name="RowTitles1-Detail 2 5 7 3" xfId="14651"/>
    <cellStyle name="RowTitles1-Detail 2 5 7 3 2" xfId="14652"/>
    <cellStyle name="RowTitles1-Detail 2 5 7 3 2 2" xfId="14653"/>
    <cellStyle name="RowTitles1-Detail 2 5 7 4" xfId="14654"/>
    <cellStyle name="RowTitles1-Detail 2 5 7 4 2" xfId="14655"/>
    <cellStyle name="RowTitles1-Detail 2 5 7 5" xfId="14656"/>
    <cellStyle name="RowTitles1-Detail 2 5 8" xfId="14657"/>
    <cellStyle name="RowTitles1-Detail 2 5 8 2" xfId="14658"/>
    <cellStyle name="RowTitles1-Detail 2 5 9" xfId="14659"/>
    <cellStyle name="RowTitles1-Detail 2 5 9 2" xfId="14660"/>
    <cellStyle name="RowTitles1-Detail 2 5 9 2 2" xfId="14661"/>
    <cellStyle name="RowTitles1-Detail 2 5_STUD aligned by INSTIT" xfId="14662"/>
    <cellStyle name="RowTitles1-Detail 2 6" xfId="14663"/>
    <cellStyle name="RowTitles1-Detail 2 6 2" xfId="14664"/>
    <cellStyle name="RowTitles1-Detail 2 6 2 2" xfId="14665"/>
    <cellStyle name="RowTitles1-Detail 2 6 2 2 2" xfId="14666"/>
    <cellStyle name="RowTitles1-Detail 2 6 2 2 2 2" xfId="14667"/>
    <cellStyle name="RowTitles1-Detail 2 6 2 2 2 2 2" xfId="14668"/>
    <cellStyle name="RowTitles1-Detail 2 6 2 2 2 3" xfId="14669"/>
    <cellStyle name="RowTitles1-Detail 2 6 2 2 3" xfId="14670"/>
    <cellStyle name="RowTitles1-Detail 2 6 2 2 3 2" xfId="14671"/>
    <cellStyle name="RowTitles1-Detail 2 6 2 2 3 2 2" xfId="14672"/>
    <cellStyle name="RowTitles1-Detail 2 6 2 2 4" xfId="14673"/>
    <cellStyle name="RowTitles1-Detail 2 6 2 2 4 2" xfId="14674"/>
    <cellStyle name="RowTitles1-Detail 2 6 2 2 5" xfId="14675"/>
    <cellStyle name="RowTitles1-Detail 2 6 2 3" xfId="14676"/>
    <cellStyle name="RowTitles1-Detail 2 6 2 3 2" xfId="14677"/>
    <cellStyle name="RowTitles1-Detail 2 6 2 3 2 2" xfId="14678"/>
    <cellStyle name="RowTitles1-Detail 2 6 2 3 2 2 2" xfId="14679"/>
    <cellStyle name="RowTitles1-Detail 2 6 2 3 2 3" xfId="14680"/>
    <cellStyle name="RowTitles1-Detail 2 6 2 3 3" xfId="14681"/>
    <cellStyle name="RowTitles1-Detail 2 6 2 3 3 2" xfId="14682"/>
    <cellStyle name="RowTitles1-Detail 2 6 2 3 3 2 2" xfId="14683"/>
    <cellStyle name="RowTitles1-Detail 2 6 2 3 4" xfId="14684"/>
    <cellStyle name="RowTitles1-Detail 2 6 2 3 4 2" xfId="14685"/>
    <cellStyle name="RowTitles1-Detail 2 6 2 3 5" xfId="14686"/>
    <cellStyle name="RowTitles1-Detail 2 6 2 4" xfId="14687"/>
    <cellStyle name="RowTitles1-Detail 2 6 2 4 2" xfId="14688"/>
    <cellStyle name="RowTitles1-Detail 2 6 2 5" xfId="14689"/>
    <cellStyle name="RowTitles1-Detail 2 6 2 5 2" xfId="14690"/>
    <cellStyle name="RowTitles1-Detail 2 6 2 5 2 2" xfId="14691"/>
    <cellStyle name="RowTitles1-Detail 2 6 2 5 3" xfId="14692"/>
    <cellStyle name="RowTitles1-Detail 2 6 2 6" xfId="14693"/>
    <cellStyle name="RowTitles1-Detail 2 6 2 6 2" xfId="14694"/>
    <cellStyle name="RowTitles1-Detail 2 6 2 6 2 2" xfId="14695"/>
    <cellStyle name="RowTitles1-Detail 2 6 2 7" xfId="14696"/>
    <cellStyle name="RowTitles1-Detail 2 6 2 7 2" xfId="14697"/>
    <cellStyle name="RowTitles1-Detail 2 6 2 8" xfId="14698"/>
    <cellStyle name="RowTitles1-Detail 2 6 3" xfId="14699"/>
    <cellStyle name="RowTitles1-Detail 2 6 3 2" xfId="14700"/>
    <cellStyle name="RowTitles1-Detail 2 6 3 2 2" xfId="14701"/>
    <cellStyle name="RowTitles1-Detail 2 6 3 2 2 2" xfId="14702"/>
    <cellStyle name="RowTitles1-Detail 2 6 3 2 2 2 2" xfId="14703"/>
    <cellStyle name="RowTitles1-Detail 2 6 3 2 2 3" xfId="14704"/>
    <cellStyle name="RowTitles1-Detail 2 6 3 2 3" xfId="14705"/>
    <cellStyle name="RowTitles1-Detail 2 6 3 2 3 2" xfId="14706"/>
    <cellStyle name="RowTitles1-Detail 2 6 3 2 3 2 2" xfId="14707"/>
    <cellStyle name="RowTitles1-Detail 2 6 3 2 4" xfId="14708"/>
    <cellStyle name="RowTitles1-Detail 2 6 3 2 4 2" xfId="14709"/>
    <cellStyle name="RowTitles1-Detail 2 6 3 2 5" xfId="14710"/>
    <cellStyle name="RowTitles1-Detail 2 6 3 3" xfId="14711"/>
    <cellStyle name="RowTitles1-Detail 2 6 3 3 2" xfId="14712"/>
    <cellStyle name="RowTitles1-Detail 2 6 3 3 2 2" xfId="14713"/>
    <cellStyle name="RowTitles1-Detail 2 6 3 3 2 2 2" xfId="14714"/>
    <cellStyle name="RowTitles1-Detail 2 6 3 3 2 3" xfId="14715"/>
    <cellStyle name="RowTitles1-Detail 2 6 3 3 3" xfId="14716"/>
    <cellStyle name="RowTitles1-Detail 2 6 3 3 3 2" xfId="14717"/>
    <cellStyle name="RowTitles1-Detail 2 6 3 3 3 2 2" xfId="14718"/>
    <cellStyle name="RowTitles1-Detail 2 6 3 3 4" xfId="14719"/>
    <cellStyle name="RowTitles1-Detail 2 6 3 3 4 2" xfId="14720"/>
    <cellStyle name="RowTitles1-Detail 2 6 3 3 5" xfId="14721"/>
    <cellStyle name="RowTitles1-Detail 2 6 3 4" xfId="14722"/>
    <cellStyle name="RowTitles1-Detail 2 6 3 4 2" xfId="14723"/>
    <cellStyle name="RowTitles1-Detail 2 6 3 5" xfId="14724"/>
    <cellStyle name="RowTitles1-Detail 2 6 3 5 2" xfId="14725"/>
    <cellStyle name="RowTitles1-Detail 2 6 3 5 2 2" xfId="14726"/>
    <cellStyle name="RowTitles1-Detail 2 6 4" xfId="14727"/>
    <cellStyle name="RowTitles1-Detail 2 6 4 2" xfId="14728"/>
    <cellStyle name="RowTitles1-Detail 2 6 4 2 2" xfId="14729"/>
    <cellStyle name="RowTitles1-Detail 2 6 4 2 2 2" xfId="14730"/>
    <cellStyle name="RowTitles1-Detail 2 6 4 2 2 2 2" xfId="14731"/>
    <cellStyle name="RowTitles1-Detail 2 6 4 2 2 3" xfId="14732"/>
    <cellStyle name="RowTitles1-Detail 2 6 4 2 3" xfId="14733"/>
    <cellStyle name="RowTitles1-Detail 2 6 4 2 3 2" xfId="14734"/>
    <cellStyle name="RowTitles1-Detail 2 6 4 2 3 2 2" xfId="14735"/>
    <cellStyle name="RowTitles1-Detail 2 6 4 2 4" xfId="14736"/>
    <cellStyle name="RowTitles1-Detail 2 6 4 2 4 2" xfId="14737"/>
    <cellStyle name="RowTitles1-Detail 2 6 4 2 5" xfId="14738"/>
    <cellStyle name="RowTitles1-Detail 2 6 4 3" xfId="14739"/>
    <cellStyle name="RowTitles1-Detail 2 6 4 3 2" xfId="14740"/>
    <cellStyle name="RowTitles1-Detail 2 6 4 3 2 2" xfId="14741"/>
    <cellStyle name="RowTitles1-Detail 2 6 4 3 2 2 2" xfId="14742"/>
    <cellStyle name="RowTitles1-Detail 2 6 4 3 2 3" xfId="14743"/>
    <cellStyle name="RowTitles1-Detail 2 6 4 3 3" xfId="14744"/>
    <cellStyle name="RowTitles1-Detail 2 6 4 3 3 2" xfId="14745"/>
    <cellStyle name="RowTitles1-Detail 2 6 4 3 3 2 2" xfId="14746"/>
    <cellStyle name="RowTitles1-Detail 2 6 4 3 4" xfId="14747"/>
    <cellStyle name="RowTitles1-Detail 2 6 4 3 4 2" xfId="14748"/>
    <cellStyle name="RowTitles1-Detail 2 6 4 3 5" xfId="14749"/>
    <cellStyle name="RowTitles1-Detail 2 6 4 4" xfId="14750"/>
    <cellStyle name="RowTitles1-Detail 2 6 4 4 2" xfId="14751"/>
    <cellStyle name="RowTitles1-Detail 2 6 4 4 2 2" xfId="14752"/>
    <cellStyle name="RowTitles1-Detail 2 6 4 4 3" xfId="14753"/>
    <cellStyle name="RowTitles1-Detail 2 6 4 5" xfId="14754"/>
    <cellStyle name="RowTitles1-Detail 2 6 4 5 2" xfId="14755"/>
    <cellStyle name="RowTitles1-Detail 2 6 4 5 2 2" xfId="14756"/>
    <cellStyle name="RowTitles1-Detail 2 6 4 6" xfId="14757"/>
    <cellStyle name="RowTitles1-Detail 2 6 4 6 2" xfId="14758"/>
    <cellStyle name="RowTitles1-Detail 2 6 4 7" xfId="14759"/>
    <cellStyle name="RowTitles1-Detail 2 6 5" xfId="14760"/>
    <cellStyle name="RowTitles1-Detail 2 6 5 2" xfId="14761"/>
    <cellStyle name="RowTitles1-Detail 2 6 5 2 2" xfId="14762"/>
    <cellStyle name="RowTitles1-Detail 2 6 5 2 2 2" xfId="14763"/>
    <cellStyle name="RowTitles1-Detail 2 6 5 2 2 2 2" xfId="14764"/>
    <cellStyle name="RowTitles1-Detail 2 6 5 2 2 3" xfId="14765"/>
    <cellStyle name="RowTitles1-Detail 2 6 5 2 3" xfId="14766"/>
    <cellStyle name="RowTitles1-Detail 2 6 5 2 3 2" xfId="14767"/>
    <cellStyle name="RowTitles1-Detail 2 6 5 2 3 2 2" xfId="14768"/>
    <cellStyle name="RowTitles1-Detail 2 6 5 2 4" xfId="14769"/>
    <cellStyle name="RowTitles1-Detail 2 6 5 2 4 2" xfId="14770"/>
    <cellStyle name="RowTitles1-Detail 2 6 5 2 5" xfId="14771"/>
    <cellStyle name="RowTitles1-Detail 2 6 5 3" xfId="14772"/>
    <cellStyle name="RowTitles1-Detail 2 6 5 3 2" xfId="14773"/>
    <cellStyle name="RowTitles1-Detail 2 6 5 3 2 2" xfId="14774"/>
    <cellStyle name="RowTitles1-Detail 2 6 5 3 2 2 2" xfId="14775"/>
    <cellStyle name="RowTitles1-Detail 2 6 5 3 2 3" xfId="14776"/>
    <cellStyle name="RowTitles1-Detail 2 6 5 3 3" xfId="14777"/>
    <cellStyle name="RowTitles1-Detail 2 6 5 3 3 2" xfId="14778"/>
    <cellStyle name="RowTitles1-Detail 2 6 5 3 3 2 2" xfId="14779"/>
    <cellStyle name="RowTitles1-Detail 2 6 5 3 4" xfId="14780"/>
    <cellStyle name="RowTitles1-Detail 2 6 5 3 4 2" xfId="14781"/>
    <cellStyle name="RowTitles1-Detail 2 6 5 3 5" xfId="14782"/>
    <cellStyle name="RowTitles1-Detail 2 6 5 4" xfId="14783"/>
    <cellStyle name="RowTitles1-Detail 2 6 5 4 2" xfId="14784"/>
    <cellStyle name="RowTitles1-Detail 2 6 5 4 2 2" xfId="14785"/>
    <cellStyle name="RowTitles1-Detail 2 6 5 4 3" xfId="14786"/>
    <cellStyle name="RowTitles1-Detail 2 6 5 5" xfId="14787"/>
    <cellStyle name="RowTitles1-Detail 2 6 5 5 2" xfId="14788"/>
    <cellStyle name="RowTitles1-Detail 2 6 5 5 2 2" xfId="14789"/>
    <cellStyle name="RowTitles1-Detail 2 6 5 6" xfId="14790"/>
    <cellStyle name="RowTitles1-Detail 2 6 5 6 2" xfId="14791"/>
    <cellStyle name="RowTitles1-Detail 2 6 5 7" xfId="14792"/>
    <cellStyle name="RowTitles1-Detail 2 6 6" xfId="14793"/>
    <cellStyle name="RowTitles1-Detail 2 6 6 2" xfId="14794"/>
    <cellStyle name="RowTitles1-Detail 2 6 6 2 2" xfId="14795"/>
    <cellStyle name="RowTitles1-Detail 2 6 6 2 2 2" xfId="14796"/>
    <cellStyle name="RowTitles1-Detail 2 6 6 2 2 2 2" xfId="14797"/>
    <cellStyle name="RowTitles1-Detail 2 6 6 2 2 3" xfId="14798"/>
    <cellStyle name="RowTitles1-Detail 2 6 6 2 3" xfId="14799"/>
    <cellStyle name="RowTitles1-Detail 2 6 6 2 3 2" xfId="14800"/>
    <cellStyle name="RowTitles1-Detail 2 6 6 2 3 2 2" xfId="14801"/>
    <cellStyle name="RowTitles1-Detail 2 6 6 2 4" xfId="14802"/>
    <cellStyle name="RowTitles1-Detail 2 6 6 2 4 2" xfId="14803"/>
    <cellStyle name="RowTitles1-Detail 2 6 6 2 5" xfId="14804"/>
    <cellStyle name="RowTitles1-Detail 2 6 6 3" xfId="14805"/>
    <cellStyle name="RowTitles1-Detail 2 6 6 3 2" xfId="14806"/>
    <cellStyle name="RowTitles1-Detail 2 6 6 3 2 2" xfId="14807"/>
    <cellStyle name="RowTitles1-Detail 2 6 6 3 2 2 2" xfId="14808"/>
    <cellStyle name="RowTitles1-Detail 2 6 6 3 2 3" xfId="14809"/>
    <cellStyle name="RowTitles1-Detail 2 6 6 3 3" xfId="14810"/>
    <cellStyle name="RowTitles1-Detail 2 6 6 3 3 2" xfId="14811"/>
    <cellStyle name="RowTitles1-Detail 2 6 6 3 3 2 2" xfId="14812"/>
    <cellStyle name="RowTitles1-Detail 2 6 6 3 4" xfId="14813"/>
    <cellStyle name="RowTitles1-Detail 2 6 6 3 4 2" xfId="14814"/>
    <cellStyle name="RowTitles1-Detail 2 6 6 3 5" xfId="14815"/>
    <cellStyle name="RowTitles1-Detail 2 6 6 4" xfId="14816"/>
    <cellStyle name="RowTitles1-Detail 2 6 6 4 2" xfId="14817"/>
    <cellStyle name="RowTitles1-Detail 2 6 6 4 2 2" xfId="14818"/>
    <cellStyle name="RowTitles1-Detail 2 6 6 4 3" xfId="14819"/>
    <cellStyle name="RowTitles1-Detail 2 6 6 5" xfId="14820"/>
    <cellStyle name="RowTitles1-Detail 2 6 6 5 2" xfId="14821"/>
    <cellStyle name="RowTitles1-Detail 2 6 6 5 2 2" xfId="14822"/>
    <cellStyle name="RowTitles1-Detail 2 6 6 6" xfId="14823"/>
    <cellStyle name="RowTitles1-Detail 2 6 6 6 2" xfId="14824"/>
    <cellStyle name="RowTitles1-Detail 2 6 6 7" xfId="14825"/>
    <cellStyle name="RowTitles1-Detail 2 6 7" xfId="14826"/>
    <cellStyle name="RowTitles1-Detail 2 6 7 2" xfId="14827"/>
    <cellStyle name="RowTitles1-Detail 2 6 7 2 2" xfId="14828"/>
    <cellStyle name="RowTitles1-Detail 2 6 7 2 2 2" xfId="14829"/>
    <cellStyle name="RowTitles1-Detail 2 6 7 2 3" xfId="14830"/>
    <cellStyle name="RowTitles1-Detail 2 6 7 3" xfId="14831"/>
    <cellStyle name="RowTitles1-Detail 2 6 7 3 2" xfId="14832"/>
    <cellStyle name="RowTitles1-Detail 2 6 7 3 2 2" xfId="14833"/>
    <cellStyle name="RowTitles1-Detail 2 6 7 4" xfId="14834"/>
    <cellStyle name="RowTitles1-Detail 2 6 7 4 2" xfId="14835"/>
    <cellStyle name="RowTitles1-Detail 2 6 7 5" xfId="14836"/>
    <cellStyle name="RowTitles1-Detail 2 6 8" xfId="14837"/>
    <cellStyle name="RowTitles1-Detail 2 6 8 2" xfId="14838"/>
    <cellStyle name="RowTitles1-Detail 2 6 8 2 2" xfId="14839"/>
    <cellStyle name="RowTitles1-Detail 2 6 8 2 2 2" xfId="14840"/>
    <cellStyle name="RowTitles1-Detail 2 6 8 2 3" xfId="14841"/>
    <cellStyle name="RowTitles1-Detail 2 6 8 3" xfId="14842"/>
    <cellStyle name="RowTitles1-Detail 2 6 8 3 2" xfId="14843"/>
    <cellStyle name="RowTitles1-Detail 2 6 8 3 2 2" xfId="14844"/>
    <cellStyle name="RowTitles1-Detail 2 6 8 4" xfId="14845"/>
    <cellStyle name="RowTitles1-Detail 2 6 8 4 2" xfId="14846"/>
    <cellStyle name="RowTitles1-Detail 2 6 8 5" xfId="14847"/>
    <cellStyle name="RowTitles1-Detail 2 6 9" xfId="14848"/>
    <cellStyle name="RowTitles1-Detail 2 6 9 2" xfId="14849"/>
    <cellStyle name="RowTitles1-Detail 2 6 9 2 2" xfId="14850"/>
    <cellStyle name="RowTitles1-Detail 2 6_STUD aligned by INSTIT" xfId="14851"/>
    <cellStyle name="RowTitles1-Detail 2 7" xfId="14852"/>
    <cellStyle name="RowTitles1-Detail 2 7 2" xfId="14853"/>
    <cellStyle name="RowTitles1-Detail 2 7 2 2" xfId="14854"/>
    <cellStyle name="RowTitles1-Detail 2 7 2 2 2" xfId="14855"/>
    <cellStyle name="RowTitles1-Detail 2 7 2 2 2 2" xfId="14856"/>
    <cellStyle name="RowTitles1-Detail 2 7 2 2 2 2 2" xfId="14857"/>
    <cellStyle name="RowTitles1-Detail 2 7 2 2 2 3" xfId="14858"/>
    <cellStyle name="RowTitles1-Detail 2 7 2 2 3" xfId="14859"/>
    <cellStyle name="RowTitles1-Detail 2 7 2 2 3 2" xfId="14860"/>
    <cellStyle name="RowTitles1-Detail 2 7 2 2 3 2 2" xfId="14861"/>
    <cellStyle name="RowTitles1-Detail 2 7 2 2 4" xfId="14862"/>
    <cellStyle name="RowTitles1-Detail 2 7 2 2 4 2" xfId="14863"/>
    <cellStyle name="RowTitles1-Detail 2 7 2 2 5" xfId="14864"/>
    <cellStyle name="RowTitles1-Detail 2 7 2 3" xfId="14865"/>
    <cellStyle name="RowTitles1-Detail 2 7 2 3 2" xfId="14866"/>
    <cellStyle name="RowTitles1-Detail 2 7 2 3 2 2" xfId="14867"/>
    <cellStyle name="RowTitles1-Detail 2 7 2 3 2 2 2" xfId="14868"/>
    <cellStyle name="RowTitles1-Detail 2 7 2 3 2 3" xfId="14869"/>
    <cellStyle name="RowTitles1-Detail 2 7 2 3 3" xfId="14870"/>
    <cellStyle name="RowTitles1-Detail 2 7 2 3 3 2" xfId="14871"/>
    <cellStyle name="RowTitles1-Detail 2 7 2 3 3 2 2" xfId="14872"/>
    <cellStyle name="RowTitles1-Detail 2 7 2 3 4" xfId="14873"/>
    <cellStyle name="RowTitles1-Detail 2 7 2 3 4 2" xfId="14874"/>
    <cellStyle name="RowTitles1-Detail 2 7 2 3 5" xfId="14875"/>
    <cellStyle name="RowTitles1-Detail 2 7 2 4" xfId="14876"/>
    <cellStyle name="RowTitles1-Detail 2 7 2 4 2" xfId="14877"/>
    <cellStyle name="RowTitles1-Detail 2 7 2 5" xfId="14878"/>
    <cellStyle name="RowTitles1-Detail 2 7 2 5 2" xfId="14879"/>
    <cellStyle name="RowTitles1-Detail 2 7 2 5 2 2" xfId="14880"/>
    <cellStyle name="RowTitles1-Detail 2 7 2 6" xfId="14881"/>
    <cellStyle name="RowTitles1-Detail 2 7 2 6 2" xfId="14882"/>
    <cellStyle name="RowTitles1-Detail 2 7 2 7" xfId="14883"/>
    <cellStyle name="RowTitles1-Detail 2 7 3" xfId="14884"/>
    <cellStyle name="RowTitles1-Detail 2 7 3 2" xfId="14885"/>
    <cellStyle name="RowTitles1-Detail 2 7 3 2 2" xfId="14886"/>
    <cellStyle name="RowTitles1-Detail 2 7 3 2 2 2" xfId="14887"/>
    <cellStyle name="RowTitles1-Detail 2 7 3 2 2 2 2" xfId="14888"/>
    <cellStyle name="RowTitles1-Detail 2 7 3 2 2 3" xfId="14889"/>
    <cellStyle name="RowTitles1-Detail 2 7 3 2 3" xfId="14890"/>
    <cellStyle name="RowTitles1-Detail 2 7 3 2 3 2" xfId="14891"/>
    <cellStyle name="RowTitles1-Detail 2 7 3 2 3 2 2" xfId="14892"/>
    <cellStyle name="RowTitles1-Detail 2 7 3 2 4" xfId="14893"/>
    <cellStyle name="RowTitles1-Detail 2 7 3 2 4 2" xfId="14894"/>
    <cellStyle name="RowTitles1-Detail 2 7 3 2 5" xfId="14895"/>
    <cellStyle name="RowTitles1-Detail 2 7 3 3" xfId="14896"/>
    <cellStyle name="RowTitles1-Detail 2 7 3 3 2" xfId="14897"/>
    <cellStyle name="RowTitles1-Detail 2 7 3 3 2 2" xfId="14898"/>
    <cellStyle name="RowTitles1-Detail 2 7 3 3 2 2 2" xfId="14899"/>
    <cellStyle name="RowTitles1-Detail 2 7 3 3 2 3" xfId="14900"/>
    <cellStyle name="RowTitles1-Detail 2 7 3 3 3" xfId="14901"/>
    <cellStyle name="RowTitles1-Detail 2 7 3 3 3 2" xfId="14902"/>
    <cellStyle name="RowTitles1-Detail 2 7 3 3 3 2 2" xfId="14903"/>
    <cellStyle name="RowTitles1-Detail 2 7 3 3 4" xfId="14904"/>
    <cellStyle name="RowTitles1-Detail 2 7 3 3 4 2" xfId="14905"/>
    <cellStyle name="RowTitles1-Detail 2 7 3 3 5" xfId="14906"/>
    <cellStyle name="RowTitles1-Detail 2 7 3 4" xfId="14907"/>
    <cellStyle name="RowTitles1-Detail 2 7 3 4 2" xfId="14908"/>
    <cellStyle name="RowTitles1-Detail 2 7 3 4 2 2" xfId="14909"/>
    <cellStyle name="RowTitles1-Detail 2 7 3 4 3" xfId="14910"/>
    <cellStyle name="RowTitles1-Detail 2 7 3 5" xfId="14911"/>
    <cellStyle name="RowTitles1-Detail 2 7 3 5 2" xfId="14912"/>
    <cellStyle name="RowTitles1-Detail 2 7 3 5 2 2" xfId="14913"/>
    <cellStyle name="RowTitles1-Detail 2 7 4" xfId="14914"/>
    <cellStyle name="RowTitles1-Detail 2 7 4 2" xfId="14915"/>
    <cellStyle name="RowTitles1-Detail 2 7 4 2 2" xfId="14916"/>
    <cellStyle name="RowTitles1-Detail 2 7 4 2 2 2" xfId="14917"/>
    <cellStyle name="RowTitles1-Detail 2 7 4 2 2 2 2" xfId="14918"/>
    <cellStyle name="RowTitles1-Detail 2 7 4 2 2 3" xfId="14919"/>
    <cellStyle name="RowTitles1-Detail 2 7 4 2 3" xfId="14920"/>
    <cellStyle name="RowTitles1-Detail 2 7 4 2 3 2" xfId="14921"/>
    <cellStyle name="RowTitles1-Detail 2 7 4 2 3 2 2" xfId="14922"/>
    <cellStyle name="RowTitles1-Detail 2 7 4 2 4" xfId="14923"/>
    <cellStyle name="RowTitles1-Detail 2 7 4 2 4 2" xfId="14924"/>
    <cellStyle name="RowTitles1-Detail 2 7 4 2 5" xfId="14925"/>
    <cellStyle name="RowTitles1-Detail 2 7 4 3" xfId="14926"/>
    <cellStyle name="RowTitles1-Detail 2 7 4 3 2" xfId="14927"/>
    <cellStyle name="RowTitles1-Detail 2 7 4 3 2 2" xfId="14928"/>
    <cellStyle name="RowTitles1-Detail 2 7 4 3 2 2 2" xfId="14929"/>
    <cellStyle name="RowTitles1-Detail 2 7 4 3 2 3" xfId="14930"/>
    <cellStyle name="RowTitles1-Detail 2 7 4 3 3" xfId="14931"/>
    <cellStyle name="RowTitles1-Detail 2 7 4 3 3 2" xfId="14932"/>
    <cellStyle name="RowTitles1-Detail 2 7 4 3 3 2 2" xfId="14933"/>
    <cellStyle name="RowTitles1-Detail 2 7 4 3 4" xfId="14934"/>
    <cellStyle name="RowTitles1-Detail 2 7 4 3 4 2" xfId="14935"/>
    <cellStyle name="RowTitles1-Detail 2 7 4 3 5" xfId="14936"/>
    <cellStyle name="RowTitles1-Detail 2 7 4 4" xfId="14937"/>
    <cellStyle name="RowTitles1-Detail 2 7 4 4 2" xfId="14938"/>
    <cellStyle name="RowTitles1-Detail 2 7 4 4 2 2" xfId="14939"/>
    <cellStyle name="RowTitles1-Detail 2 7 4 4 3" xfId="14940"/>
    <cellStyle name="RowTitles1-Detail 2 7 4 5" xfId="14941"/>
    <cellStyle name="RowTitles1-Detail 2 7 4 5 2" xfId="14942"/>
    <cellStyle name="RowTitles1-Detail 2 7 4 5 2 2" xfId="14943"/>
    <cellStyle name="RowTitles1-Detail 2 7 4 6" xfId="14944"/>
    <cellStyle name="RowTitles1-Detail 2 7 4 6 2" xfId="14945"/>
    <cellStyle name="RowTitles1-Detail 2 7 4 7" xfId="14946"/>
    <cellStyle name="RowTitles1-Detail 2 7 5" xfId="14947"/>
    <cellStyle name="RowTitles1-Detail 2 7 5 2" xfId="14948"/>
    <cellStyle name="RowTitles1-Detail 2 7 5 2 2" xfId="14949"/>
    <cellStyle name="RowTitles1-Detail 2 7 5 2 2 2" xfId="14950"/>
    <cellStyle name="RowTitles1-Detail 2 7 5 2 2 2 2" xfId="14951"/>
    <cellStyle name="RowTitles1-Detail 2 7 5 2 2 3" xfId="14952"/>
    <cellStyle name="RowTitles1-Detail 2 7 5 2 3" xfId="14953"/>
    <cellStyle name="RowTitles1-Detail 2 7 5 2 3 2" xfId="14954"/>
    <cellStyle name="RowTitles1-Detail 2 7 5 2 3 2 2" xfId="14955"/>
    <cellStyle name="RowTitles1-Detail 2 7 5 2 4" xfId="14956"/>
    <cellStyle name="RowTitles1-Detail 2 7 5 2 4 2" xfId="14957"/>
    <cellStyle name="RowTitles1-Detail 2 7 5 2 5" xfId="14958"/>
    <cellStyle name="RowTitles1-Detail 2 7 5 3" xfId="14959"/>
    <cellStyle name="RowTitles1-Detail 2 7 5 3 2" xfId="14960"/>
    <cellStyle name="RowTitles1-Detail 2 7 5 3 2 2" xfId="14961"/>
    <cellStyle name="RowTitles1-Detail 2 7 5 3 2 2 2" xfId="14962"/>
    <cellStyle name="RowTitles1-Detail 2 7 5 3 2 3" xfId="14963"/>
    <cellStyle name="RowTitles1-Detail 2 7 5 3 3" xfId="14964"/>
    <cellStyle name="RowTitles1-Detail 2 7 5 3 3 2" xfId="14965"/>
    <cellStyle name="RowTitles1-Detail 2 7 5 3 3 2 2" xfId="14966"/>
    <cellStyle name="RowTitles1-Detail 2 7 5 3 4" xfId="14967"/>
    <cellStyle name="RowTitles1-Detail 2 7 5 3 4 2" xfId="14968"/>
    <cellStyle name="RowTitles1-Detail 2 7 5 3 5" xfId="14969"/>
    <cellStyle name="RowTitles1-Detail 2 7 5 4" xfId="14970"/>
    <cellStyle name="RowTitles1-Detail 2 7 5 4 2" xfId="14971"/>
    <cellStyle name="RowTitles1-Detail 2 7 5 4 2 2" xfId="14972"/>
    <cellStyle name="RowTitles1-Detail 2 7 5 4 3" xfId="14973"/>
    <cellStyle name="RowTitles1-Detail 2 7 5 5" xfId="14974"/>
    <cellStyle name="RowTitles1-Detail 2 7 5 5 2" xfId="14975"/>
    <cellStyle name="RowTitles1-Detail 2 7 5 5 2 2" xfId="14976"/>
    <cellStyle name="RowTitles1-Detail 2 7 5 6" xfId="14977"/>
    <cellStyle name="RowTitles1-Detail 2 7 5 6 2" xfId="14978"/>
    <cellStyle name="RowTitles1-Detail 2 7 5 7" xfId="14979"/>
    <cellStyle name="RowTitles1-Detail 2 7 6" xfId="14980"/>
    <cellStyle name="RowTitles1-Detail 2 7 6 2" xfId="14981"/>
    <cellStyle name="RowTitles1-Detail 2 7 6 2 2" xfId="14982"/>
    <cellStyle name="RowTitles1-Detail 2 7 6 2 2 2" xfId="14983"/>
    <cellStyle name="RowTitles1-Detail 2 7 6 2 2 2 2" xfId="14984"/>
    <cellStyle name="RowTitles1-Detail 2 7 6 2 2 3" xfId="14985"/>
    <cellStyle name="RowTitles1-Detail 2 7 6 2 3" xfId="14986"/>
    <cellStyle name="RowTitles1-Detail 2 7 6 2 3 2" xfId="14987"/>
    <cellStyle name="RowTitles1-Detail 2 7 6 2 3 2 2" xfId="14988"/>
    <cellStyle name="RowTitles1-Detail 2 7 6 2 4" xfId="14989"/>
    <cellStyle name="RowTitles1-Detail 2 7 6 2 4 2" xfId="14990"/>
    <cellStyle name="RowTitles1-Detail 2 7 6 2 5" xfId="14991"/>
    <cellStyle name="RowTitles1-Detail 2 7 6 3" xfId="14992"/>
    <cellStyle name="RowTitles1-Detail 2 7 6 3 2" xfId="14993"/>
    <cellStyle name="RowTitles1-Detail 2 7 6 3 2 2" xfId="14994"/>
    <cellStyle name="RowTitles1-Detail 2 7 6 3 2 2 2" xfId="14995"/>
    <cellStyle name="RowTitles1-Detail 2 7 6 3 2 3" xfId="14996"/>
    <cellStyle name="RowTitles1-Detail 2 7 6 3 3" xfId="14997"/>
    <cellStyle name="RowTitles1-Detail 2 7 6 3 3 2" xfId="14998"/>
    <cellStyle name="RowTitles1-Detail 2 7 6 3 3 2 2" xfId="14999"/>
    <cellStyle name="RowTitles1-Detail 2 7 6 3 4" xfId="15000"/>
    <cellStyle name="RowTitles1-Detail 2 7 6 3 4 2" xfId="15001"/>
    <cellStyle name="RowTitles1-Detail 2 7 6 3 5" xfId="15002"/>
    <cellStyle name="RowTitles1-Detail 2 7 6 4" xfId="15003"/>
    <cellStyle name="RowTitles1-Detail 2 7 6 4 2" xfId="15004"/>
    <cellStyle name="RowTitles1-Detail 2 7 6 4 2 2" xfId="15005"/>
    <cellStyle name="RowTitles1-Detail 2 7 6 4 3" xfId="15006"/>
    <cellStyle name="RowTitles1-Detail 2 7 6 5" xfId="15007"/>
    <cellStyle name="RowTitles1-Detail 2 7 6 5 2" xfId="15008"/>
    <cellStyle name="RowTitles1-Detail 2 7 6 5 2 2" xfId="15009"/>
    <cellStyle name="RowTitles1-Detail 2 7 6 6" xfId="15010"/>
    <cellStyle name="RowTitles1-Detail 2 7 6 6 2" xfId="15011"/>
    <cellStyle name="RowTitles1-Detail 2 7 6 7" xfId="15012"/>
    <cellStyle name="RowTitles1-Detail 2 7 7" xfId="15013"/>
    <cellStyle name="RowTitles1-Detail 2 7 7 2" xfId="15014"/>
    <cellStyle name="RowTitles1-Detail 2 7 7 2 2" xfId="15015"/>
    <cellStyle name="RowTitles1-Detail 2 7 7 2 2 2" xfId="15016"/>
    <cellStyle name="RowTitles1-Detail 2 7 7 2 3" xfId="15017"/>
    <cellStyle name="RowTitles1-Detail 2 7 7 3" xfId="15018"/>
    <cellStyle name="RowTitles1-Detail 2 7 7 3 2" xfId="15019"/>
    <cellStyle name="RowTitles1-Detail 2 7 7 3 2 2" xfId="15020"/>
    <cellStyle name="RowTitles1-Detail 2 7 7 4" xfId="15021"/>
    <cellStyle name="RowTitles1-Detail 2 7 7 4 2" xfId="15022"/>
    <cellStyle name="RowTitles1-Detail 2 7 7 5" xfId="15023"/>
    <cellStyle name="RowTitles1-Detail 2 7 8" xfId="15024"/>
    <cellStyle name="RowTitles1-Detail 2 7 8 2" xfId="15025"/>
    <cellStyle name="RowTitles1-Detail 2 7 8 2 2" xfId="15026"/>
    <cellStyle name="RowTitles1-Detail 2 7 8 2 2 2" xfId="15027"/>
    <cellStyle name="RowTitles1-Detail 2 7 8 2 3" xfId="15028"/>
    <cellStyle name="RowTitles1-Detail 2 7 8 3" xfId="15029"/>
    <cellStyle name="RowTitles1-Detail 2 7 8 3 2" xfId="15030"/>
    <cellStyle name="RowTitles1-Detail 2 7 8 3 2 2" xfId="15031"/>
    <cellStyle name="RowTitles1-Detail 2 7 8 4" xfId="15032"/>
    <cellStyle name="RowTitles1-Detail 2 7 8 4 2" xfId="15033"/>
    <cellStyle name="RowTitles1-Detail 2 7 8 5" xfId="15034"/>
    <cellStyle name="RowTitles1-Detail 2 7 9" xfId="15035"/>
    <cellStyle name="RowTitles1-Detail 2 7 9 2" xfId="15036"/>
    <cellStyle name="RowTitles1-Detail 2 7 9 2 2" xfId="15037"/>
    <cellStyle name="RowTitles1-Detail 2 7_STUD aligned by INSTIT" xfId="15038"/>
    <cellStyle name="RowTitles1-Detail 2 8" xfId="15039"/>
    <cellStyle name="RowTitles1-Detail 2 8 2" xfId="15040"/>
    <cellStyle name="RowTitles1-Detail 2 8 2 2" xfId="15041"/>
    <cellStyle name="RowTitles1-Detail 2 8 2 2 2" xfId="15042"/>
    <cellStyle name="RowTitles1-Detail 2 8 2 2 2 2" xfId="15043"/>
    <cellStyle name="RowTitles1-Detail 2 8 2 2 3" xfId="15044"/>
    <cellStyle name="RowTitles1-Detail 2 8 2 3" xfId="15045"/>
    <cellStyle name="RowTitles1-Detail 2 8 2 3 2" xfId="15046"/>
    <cellStyle name="RowTitles1-Detail 2 8 2 3 2 2" xfId="15047"/>
    <cellStyle name="RowTitles1-Detail 2 8 2 4" xfId="15048"/>
    <cellStyle name="RowTitles1-Detail 2 8 2 4 2" xfId="15049"/>
    <cellStyle name="RowTitles1-Detail 2 8 2 5" xfId="15050"/>
    <cellStyle name="RowTitles1-Detail 2 8 3" xfId="15051"/>
    <cellStyle name="RowTitles1-Detail 2 8 3 2" xfId="15052"/>
    <cellStyle name="RowTitles1-Detail 2 8 3 2 2" xfId="15053"/>
    <cellStyle name="RowTitles1-Detail 2 8 3 2 2 2" xfId="15054"/>
    <cellStyle name="RowTitles1-Detail 2 8 3 2 3" xfId="15055"/>
    <cellStyle name="RowTitles1-Detail 2 8 3 3" xfId="15056"/>
    <cellStyle name="RowTitles1-Detail 2 8 3 3 2" xfId="15057"/>
    <cellStyle name="RowTitles1-Detail 2 8 3 3 2 2" xfId="15058"/>
    <cellStyle name="RowTitles1-Detail 2 8 3 4" xfId="15059"/>
    <cellStyle name="RowTitles1-Detail 2 8 3 4 2" xfId="15060"/>
    <cellStyle name="RowTitles1-Detail 2 8 3 5" xfId="15061"/>
    <cellStyle name="RowTitles1-Detail 2 8 4" xfId="15062"/>
    <cellStyle name="RowTitles1-Detail 2 8 4 2" xfId="15063"/>
    <cellStyle name="RowTitles1-Detail 2 8 5" xfId="15064"/>
    <cellStyle name="RowTitles1-Detail 2 8 5 2" xfId="15065"/>
    <cellStyle name="RowTitles1-Detail 2 8 5 2 2" xfId="15066"/>
    <cellStyle name="RowTitles1-Detail 2 8 5 3" xfId="15067"/>
    <cellStyle name="RowTitles1-Detail 2 8 6" xfId="15068"/>
    <cellStyle name="RowTitles1-Detail 2 8 6 2" xfId="15069"/>
    <cellStyle name="RowTitles1-Detail 2 8 6 2 2" xfId="15070"/>
    <cellStyle name="RowTitles1-Detail 2 9" xfId="15071"/>
    <cellStyle name="RowTitles1-Detail 2 9 2" xfId="15072"/>
    <cellStyle name="RowTitles1-Detail 2 9 2 2" xfId="15073"/>
    <cellStyle name="RowTitles1-Detail 2 9 2 2 2" xfId="15074"/>
    <cellStyle name="RowTitles1-Detail 2 9 2 2 2 2" xfId="15075"/>
    <cellStyle name="RowTitles1-Detail 2 9 2 2 3" xfId="15076"/>
    <cellStyle name="RowTitles1-Detail 2 9 2 3" xfId="15077"/>
    <cellStyle name="RowTitles1-Detail 2 9 2 3 2" xfId="15078"/>
    <cellStyle name="RowTitles1-Detail 2 9 2 3 2 2" xfId="15079"/>
    <cellStyle name="RowTitles1-Detail 2 9 2 4" xfId="15080"/>
    <cellStyle name="RowTitles1-Detail 2 9 2 4 2" xfId="15081"/>
    <cellStyle name="RowTitles1-Detail 2 9 2 5" xfId="15082"/>
    <cellStyle name="RowTitles1-Detail 2 9 3" xfId="15083"/>
    <cellStyle name="RowTitles1-Detail 2 9 3 2" xfId="15084"/>
    <cellStyle name="RowTitles1-Detail 2 9 3 2 2" xfId="15085"/>
    <cellStyle name="RowTitles1-Detail 2 9 3 2 2 2" xfId="15086"/>
    <cellStyle name="RowTitles1-Detail 2 9 3 2 3" xfId="15087"/>
    <cellStyle name="RowTitles1-Detail 2 9 3 3" xfId="15088"/>
    <cellStyle name="RowTitles1-Detail 2 9 3 3 2" xfId="15089"/>
    <cellStyle name="RowTitles1-Detail 2 9 3 3 2 2" xfId="15090"/>
    <cellStyle name="RowTitles1-Detail 2 9 3 4" xfId="15091"/>
    <cellStyle name="RowTitles1-Detail 2 9 3 4 2" xfId="15092"/>
    <cellStyle name="RowTitles1-Detail 2 9 3 5" xfId="15093"/>
    <cellStyle name="RowTitles1-Detail 2 9 4" xfId="15094"/>
    <cellStyle name="RowTitles1-Detail 2 9 4 2" xfId="15095"/>
    <cellStyle name="RowTitles1-Detail 2 9 5" xfId="15096"/>
    <cellStyle name="RowTitles1-Detail 2 9 5 2" xfId="15097"/>
    <cellStyle name="RowTitles1-Detail 2 9 5 2 2" xfId="15098"/>
    <cellStyle name="RowTitles1-Detail 2 9 6" xfId="15099"/>
    <cellStyle name="RowTitles1-Detail 2 9 6 2" xfId="15100"/>
    <cellStyle name="RowTitles1-Detail 2 9 7" xfId="15101"/>
    <cellStyle name="RowTitles1-Detail 2_STUD aligned by INSTIT" xfId="15102"/>
    <cellStyle name="RowTitles1-Detail 3" xfId="51"/>
    <cellStyle name="RowTitles1-Detail 3 10" xfId="15103"/>
    <cellStyle name="RowTitles1-Detail 3 10 2" xfId="15104"/>
    <cellStyle name="RowTitles1-Detail 3 10 2 2" xfId="15105"/>
    <cellStyle name="RowTitles1-Detail 3 10 2 2 2" xfId="15106"/>
    <cellStyle name="RowTitles1-Detail 3 10 2 2 2 2" xfId="15107"/>
    <cellStyle name="RowTitles1-Detail 3 10 2 2 3" xfId="15108"/>
    <cellStyle name="RowTitles1-Detail 3 10 2 3" xfId="15109"/>
    <cellStyle name="RowTitles1-Detail 3 10 2 3 2" xfId="15110"/>
    <cellStyle name="RowTitles1-Detail 3 10 2 3 2 2" xfId="15111"/>
    <cellStyle name="RowTitles1-Detail 3 10 2 4" xfId="15112"/>
    <cellStyle name="RowTitles1-Detail 3 10 2 4 2" xfId="15113"/>
    <cellStyle name="RowTitles1-Detail 3 10 2 5" xfId="15114"/>
    <cellStyle name="RowTitles1-Detail 3 10 3" xfId="15115"/>
    <cellStyle name="RowTitles1-Detail 3 10 3 2" xfId="15116"/>
    <cellStyle name="RowTitles1-Detail 3 10 3 2 2" xfId="15117"/>
    <cellStyle name="RowTitles1-Detail 3 10 3 2 2 2" xfId="15118"/>
    <cellStyle name="RowTitles1-Detail 3 10 3 2 3" xfId="15119"/>
    <cellStyle name="RowTitles1-Detail 3 10 3 3" xfId="15120"/>
    <cellStyle name="RowTitles1-Detail 3 10 3 3 2" xfId="15121"/>
    <cellStyle name="RowTitles1-Detail 3 10 3 3 2 2" xfId="15122"/>
    <cellStyle name="RowTitles1-Detail 3 10 3 4" xfId="15123"/>
    <cellStyle name="RowTitles1-Detail 3 10 3 4 2" xfId="15124"/>
    <cellStyle name="RowTitles1-Detail 3 10 3 5" xfId="15125"/>
    <cellStyle name="RowTitles1-Detail 3 10 4" xfId="15126"/>
    <cellStyle name="RowTitles1-Detail 3 10 4 2" xfId="15127"/>
    <cellStyle name="RowTitles1-Detail 3 10 4 2 2" xfId="15128"/>
    <cellStyle name="RowTitles1-Detail 3 10 4 3" xfId="15129"/>
    <cellStyle name="RowTitles1-Detail 3 10 5" xfId="15130"/>
    <cellStyle name="RowTitles1-Detail 3 10 5 2" xfId="15131"/>
    <cellStyle name="RowTitles1-Detail 3 10 5 2 2" xfId="15132"/>
    <cellStyle name="RowTitles1-Detail 3 10 6" xfId="15133"/>
    <cellStyle name="RowTitles1-Detail 3 10 6 2" xfId="15134"/>
    <cellStyle name="RowTitles1-Detail 3 10 7" xfId="15135"/>
    <cellStyle name="RowTitles1-Detail 3 11" xfId="15136"/>
    <cellStyle name="RowTitles1-Detail 3 11 2" xfId="15137"/>
    <cellStyle name="RowTitles1-Detail 3 11 2 2" xfId="15138"/>
    <cellStyle name="RowTitles1-Detail 3 11 2 2 2" xfId="15139"/>
    <cellStyle name="RowTitles1-Detail 3 11 2 2 2 2" xfId="15140"/>
    <cellStyle name="RowTitles1-Detail 3 11 2 2 3" xfId="15141"/>
    <cellStyle name="RowTitles1-Detail 3 11 2 3" xfId="15142"/>
    <cellStyle name="RowTitles1-Detail 3 11 2 3 2" xfId="15143"/>
    <cellStyle name="RowTitles1-Detail 3 11 2 3 2 2" xfId="15144"/>
    <cellStyle name="RowTitles1-Detail 3 11 2 4" xfId="15145"/>
    <cellStyle name="RowTitles1-Detail 3 11 2 4 2" xfId="15146"/>
    <cellStyle name="RowTitles1-Detail 3 11 2 5" xfId="15147"/>
    <cellStyle name="RowTitles1-Detail 3 11 3" xfId="15148"/>
    <cellStyle name="RowTitles1-Detail 3 11 3 2" xfId="15149"/>
    <cellStyle name="RowTitles1-Detail 3 11 3 2 2" xfId="15150"/>
    <cellStyle name="RowTitles1-Detail 3 11 3 2 2 2" xfId="15151"/>
    <cellStyle name="RowTitles1-Detail 3 11 3 2 3" xfId="15152"/>
    <cellStyle name="RowTitles1-Detail 3 11 3 3" xfId="15153"/>
    <cellStyle name="RowTitles1-Detail 3 11 3 3 2" xfId="15154"/>
    <cellStyle name="RowTitles1-Detail 3 11 3 3 2 2" xfId="15155"/>
    <cellStyle name="RowTitles1-Detail 3 11 3 4" xfId="15156"/>
    <cellStyle name="RowTitles1-Detail 3 11 3 4 2" xfId="15157"/>
    <cellStyle name="RowTitles1-Detail 3 11 3 5" xfId="15158"/>
    <cellStyle name="RowTitles1-Detail 3 11 4" xfId="15159"/>
    <cellStyle name="RowTitles1-Detail 3 11 4 2" xfId="15160"/>
    <cellStyle name="RowTitles1-Detail 3 11 4 2 2" xfId="15161"/>
    <cellStyle name="RowTitles1-Detail 3 11 4 3" xfId="15162"/>
    <cellStyle name="RowTitles1-Detail 3 11 5" xfId="15163"/>
    <cellStyle name="RowTitles1-Detail 3 11 5 2" xfId="15164"/>
    <cellStyle name="RowTitles1-Detail 3 11 5 2 2" xfId="15165"/>
    <cellStyle name="RowTitles1-Detail 3 11 6" xfId="15166"/>
    <cellStyle name="RowTitles1-Detail 3 11 6 2" xfId="15167"/>
    <cellStyle name="RowTitles1-Detail 3 11 7" xfId="15168"/>
    <cellStyle name="RowTitles1-Detail 3 12" xfId="15169"/>
    <cellStyle name="RowTitles1-Detail 3 12 2" xfId="15170"/>
    <cellStyle name="RowTitles1-Detail 3 12 2 2" xfId="15171"/>
    <cellStyle name="RowTitles1-Detail 3 12 2 2 2" xfId="15172"/>
    <cellStyle name="RowTitles1-Detail 3 12 2 3" xfId="15173"/>
    <cellStyle name="RowTitles1-Detail 3 12 3" xfId="15174"/>
    <cellStyle name="RowTitles1-Detail 3 12 3 2" xfId="15175"/>
    <cellStyle name="RowTitles1-Detail 3 12 3 2 2" xfId="15176"/>
    <cellStyle name="RowTitles1-Detail 3 12 4" xfId="15177"/>
    <cellStyle name="RowTitles1-Detail 3 12 4 2" xfId="15178"/>
    <cellStyle name="RowTitles1-Detail 3 12 5" xfId="15179"/>
    <cellStyle name="RowTitles1-Detail 3 13" xfId="15180"/>
    <cellStyle name="RowTitles1-Detail 3 13 2" xfId="15181"/>
    <cellStyle name="RowTitles1-Detail 3 13 2 2" xfId="15182"/>
    <cellStyle name="RowTitles1-Detail 3 14" xfId="15183"/>
    <cellStyle name="RowTitles1-Detail 3 14 2" xfId="15184"/>
    <cellStyle name="RowTitles1-Detail 3 15" xfId="15185"/>
    <cellStyle name="RowTitles1-Detail 3 15 2" xfId="15186"/>
    <cellStyle name="RowTitles1-Detail 3 15 2 2" xfId="15187"/>
    <cellStyle name="RowTitles1-Detail 3 16" xfId="15188"/>
    <cellStyle name="RowTitles1-Detail 3 17" xfId="15189"/>
    <cellStyle name="RowTitles1-Detail 3 2" xfId="15190"/>
    <cellStyle name="RowTitles1-Detail 3 2 10" xfId="15191"/>
    <cellStyle name="RowTitles1-Detail 3 2 10 2" xfId="15192"/>
    <cellStyle name="RowTitles1-Detail 3 2 10 2 2" xfId="15193"/>
    <cellStyle name="RowTitles1-Detail 3 2 10 2 2 2" xfId="15194"/>
    <cellStyle name="RowTitles1-Detail 3 2 10 2 2 2 2" xfId="15195"/>
    <cellStyle name="RowTitles1-Detail 3 2 10 2 2 3" xfId="15196"/>
    <cellStyle name="RowTitles1-Detail 3 2 10 2 3" xfId="15197"/>
    <cellStyle name="RowTitles1-Detail 3 2 10 2 3 2" xfId="15198"/>
    <cellStyle name="RowTitles1-Detail 3 2 10 2 3 2 2" xfId="15199"/>
    <cellStyle name="RowTitles1-Detail 3 2 10 2 4" xfId="15200"/>
    <cellStyle name="RowTitles1-Detail 3 2 10 2 4 2" xfId="15201"/>
    <cellStyle name="RowTitles1-Detail 3 2 10 2 5" xfId="15202"/>
    <cellStyle name="RowTitles1-Detail 3 2 10 3" xfId="15203"/>
    <cellStyle name="RowTitles1-Detail 3 2 10 3 2" xfId="15204"/>
    <cellStyle name="RowTitles1-Detail 3 2 10 3 2 2" xfId="15205"/>
    <cellStyle name="RowTitles1-Detail 3 2 10 3 2 2 2" xfId="15206"/>
    <cellStyle name="RowTitles1-Detail 3 2 10 3 2 3" xfId="15207"/>
    <cellStyle name="RowTitles1-Detail 3 2 10 3 3" xfId="15208"/>
    <cellStyle name="RowTitles1-Detail 3 2 10 3 3 2" xfId="15209"/>
    <cellStyle name="RowTitles1-Detail 3 2 10 3 3 2 2" xfId="15210"/>
    <cellStyle name="RowTitles1-Detail 3 2 10 3 4" xfId="15211"/>
    <cellStyle name="RowTitles1-Detail 3 2 10 3 4 2" xfId="15212"/>
    <cellStyle name="RowTitles1-Detail 3 2 10 3 5" xfId="15213"/>
    <cellStyle name="RowTitles1-Detail 3 2 10 4" xfId="15214"/>
    <cellStyle name="RowTitles1-Detail 3 2 10 4 2" xfId="15215"/>
    <cellStyle name="RowTitles1-Detail 3 2 10 4 2 2" xfId="15216"/>
    <cellStyle name="RowTitles1-Detail 3 2 10 4 3" xfId="15217"/>
    <cellStyle name="RowTitles1-Detail 3 2 10 5" xfId="15218"/>
    <cellStyle name="RowTitles1-Detail 3 2 10 5 2" xfId="15219"/>
    <cellStyle name="RowTitles1-Detail 3 2 10 5 2 2" xfId="15220"/>
    <cellStyle name="RowTitles1-Detail 3 2 10 6" xfId="15221"/>
    <cellStyle name="RowTitles1-Detail 3 2 10 6 2" xfId="15222"/>
    <cellStyle name="RowTitles1-Detail 3 2 10 7" xfId="15223"/>
    <cellStyle name="RowTitles1-Detail 3 2 11" xfId="15224"/>
    <cellStyle name="RowTitles1-Detail 3 2 11 2" xfId="15225"/>
    <cellStyle name="RowTitles1-Detail 3 2 11 2 2" xfId="15226"/>
    <cellStyle name="RowTitles1-Detail 3 2 11 2 2 2" xfId="15227"/>
    <cellStyle name="RowTitles1-Detail 3 2 11 2 3" xfId="15228"/>
    <cellStyle name="RowTitles1-Detail 3 2 11 3" xfId="15229"/>
    <cellStyle name="RowTitles1-Detail 3 2 11 3 2" xfId="15230"/>
    <cellStyle name="RowTitles1-Detail 3 2 11 3 2 2" xfId="15231"/>
    <cellStyle name="RowTitles1-Detail 3 2 11 4" xfId="15232"/>
    <cellStyle name="RowTitles1-Detail 3 2 11 4 2" xfId="15233"/>
    <cellStyle name="RowTitles1-Detail 3 2 11 5" xfId="15234"/>
    <cellStyle name="RowTitles1-Detail 3 2 12" xfId="15235"/>
    <cellStyle name="RowTitles1-Detail 3 2 12 2" xfId="15236"/>
    <cellStyle name="RowTitles1-Detail 3 2 13" xfId="15237"/>
    <cellStyle name="RowTitles1-Detail 3 2 13 2" xfId="15238"/>
    <cellStyle name="RowTitles1-Detail 3 2 13 2 2" xfId="15239"/>
    <cellStyle name="RowTitles1-Detail 3 2 2" xfId="15240"/>
    <cellStyle name="RowTitles1-Detail 3 2 2 10" xfId="15241"/>
    <cellStyle name="RowTitles1-Detail 3 2 2 10 2" xfId="15242"/>
    <cellStyle name="RowTitles1-Detail 3 2 2 10 2 2" xfId="15243"/>
    <cellStyle name="RowTitles1-Detail 3 2 2 10 2 2 2" xfId="15244"/>
    <cellStyle name="RowTitles1-Detail 3 2 2 10 2 3" xfId="15245"/>
    <cellStyle name="RowTitles1-Detail 3 2 2 10 3" xfId="15246"/>
    <cellStyle name="RowTitles1-Detail 3 2 2 10 3 2" xfId="15247"/>
    <cellStyle name="RowTitles1-Detail 3 2 2 10 3 2 2" xfId="15248"/>
    <cellStyle name="RowTitles1-Detail 3 2 2 10 4" xfId="15249"/>
    <cellStyle name="RowTitles1-Detail 3 2 2 10 4 2" xfId="15250"/>
    <cellStyle name="RowTitles1-Detail 3 2 2 10 5" xfId="15251"/>
    <cellStyle name="RowTitles1-Detail 3 2 2 11" xfId="15252"/>
    <cellStyle name="RowTitles1-Detail 3 2 2 11 2" xfId="15253"/>
    <cellStyle name="RowTitles1-Detail 3 2 2 12" xfId="15254"/>
    <cellStyle name="RowTitles1-Detail 3 2 2 12 2" xfId="15255"/>
    <cellStyle name="RowTitles1-Detail 3 2 2 12 2 2" xfId="15256"/>
    <cellStyle name="RowTitles1-Detail 3 2 2 2" xfId="15257"/>
    <cellStyle name="RowTitles1-Detail 3 2 2 2 2" xfId="15258"/>
    <cellStyle name="RowTitles1-Detail 3 2 2 2 2 2" xfId="15259"/>
    <cellStyle name="RowTitles1-Detail 3 2 2 2 2 2 2" xfId="15260"/>
    <cellStyle name="RowTitles1-Detail 3 2 2 2 2 2 2 2" xfId="15261"/>
    <cellStyle name="RowTitles1-Detail 3 2 2 2 2 2 2 2 2" xfId="15262"/>
    <cellStyle name="RowTitles1-Detail 3 2 2 2 2 2 2 3" xfId="15263"/>
    <cellStyle name="RowTitles1-Detail 3 2 2 2 2 2 3" xfId="15264"/>
    <cellStyle name="RowTitles1-Detail 3 2 2 2 2 2 3 2" xfId="15265"/>
    <cellStyle name="RowTitles1-Detail 3 2 2 2 2 2 3 2 2" xfId="15266"/>
    <cellStyle name="RowTitles1-Detail 3 2 2 2 2 2 4" xfId="15267"/>
    <cellStyle name="RowTitles1-Detail 3 2 2 2 2 2 4 2" xfId="15268"/>
    <cellStyle name="RowTitles1-Detail 3 2 2 2 2 2 5" xfId="15269"/>
    <cellStyle name="RowTitles1-Detail 3 2 2 2 2 3" xfId="15270"/>
    <cellStyle name="RowTitles1-Detail 3 2 2 2 2 3 2" xfId="15271"/>
    <cellStyle name="RowTitles1-Detail 3 2 2 2 2 3 2 2" xfId="15272"/>
    <cellStyle name="RowTitles1-Detail 3 2 2 2 2 3 2 2 2" xfId="15273"/>
    <cellStyle name="RowTitles1-Detail 3 2 2 2 2 3 2 3" xfId="15274"/>
    <cellStyle name="RowTitles1-Detail 3 2 2 2 2 3 3" xfId="15275"/>
    <cellStyle name="RowTitles1-Detail 3 2 2 2 2 3 3 2" xfId="15276"/>
    <cellStyle name="RowTitles1-Detail 3 2 2 2 2 3 3 2 2" xfId="15277"/>
    <cellStyle name="RowTitles1-Detail 3 2 2 2 2 3 4" xfId="15278"/>
    <cellStyle name="RowTitles1-Detail 3 2 2 2 2 3 4 2" xfId="15279"/>
    <cellStyle name="RowTitles1-Detail 3 2 2 2 2 3 5" xfId="15280"/>
    <cellStyle name="RowTitles1-Detail 3 2 2 2 2 4" xfId="15281"/>
    <cellStyle name="RowTitles1-Detail 3 2 2 2 2 4 2" xfId="15282"/>
    <cellStyle name="RowTitles1-Detail 3 2 2 2 2 5" xfId="15283"/>
    <cellStyle name="RowTitles1-Detail 3 2 2 2 2 5 2" xfId="15284"/>
    <cellStyle name="RowTitles1-Detail 3 2 2 2 2 5 2 2" xfId="15285"/>
    <cellStyle name="RowTitles1-Detail 3 2 2 2 3" xfId="15286"/>
    <cellStyle name="RowTitles1-Detail 3 2 2 2 3 2" xfId="15287"/>
    <cellStyle name="RowTitles1-Detail 3 2 2 2 3 2 2" xfId="15288"/>
    <cellStyle name="RowTitles1-Detail 3 2 2 2 3 2 2 2" xfId="15289"/>
    <cellStyle name="RowTitles1-Detail 3 2 2 2 3 2 2 2 2" xfId="15290"/>
    <cellStyle name="RowTitles1-Detail 3 2 2 2 3 2 2 3" xfId="15291"/>
    <cellStyle name="RowTitles1-Detail 3 2 2 2 3 2 3" xfId="15292"/>
    <cellStyle name="RowTitles1-Detail 3 2 2 2 3 2 3 2" xfId="15293"/>
    <cellStyle name="RowTitles1-Detail 3 2 2 2 3 2 3 2 2" xfId="15294"/>
    <cellStyle name="RowTitles1-Detail 3 2 2 2 3 2 4" xfId="15295"/>
    <cellStyle name="RowTitles1-Detail 3 2 2 2 3 2 4 2" xfId="15296"/>
    <cellStyle name="RowTitles1-Detail 3 2 2 2 3 2 5" xfId="15297"/>
    <cellStyle name="RowTitles1-Detail 3 2 2 2 3 3" xfId="15298"/>
    <cellStyle name="RowTitles1-Detail 3 2 2 2 3 3 2" xfId="15299"/>
    <cellStyle name="RowTitles1-Detail 3 2 2 2 3 3 2 2" xfId="15300"/>
    <cellStyle name="RowTitles1-Detail 3 2 2 2 3 3 2 2 2" xfId="15301"/>
    <cellStyle name="RowTitles1-Detail 3 2 2 2 3 3 2 3" xfId="15302"/>
    <cellStyle name="RowTitles1-Detail 3 2 2 2 3 3 3" xfId="15303"/>
    <cellStyle name="RowTitles1-Detail 3 2 2 2 3 3 3 2" xfId="15304"/>
    <cellStyle name="RowTitles1-Detail 3 2 2 2 3 3 3 2 2" xfId="15305"/>
    <cellStyle name="RowTitles1-Detail 3 2 2 2 3 3 4" xfId="15306"/>
    <cellStyle name="RowTitles1-Detail 3 2 2 2 3 3 4 2" xfId="15307"/>
    <cellStyle name="RowTitles1-Detail 3 2 2 2 3 3 5" xfId="15308"/>
    <cellStyle name="RowTitles1-Detail 3 2 2 2 3 4" xfId="15309"/>
    <cellStyle name="RowTitles1-Detail 3 2 2 2 3 4 2" xfId="15310"/>
    <cellStyle name="RowTitles1-Detail 3 2 2 2 3 5" xfId="15311"/>
    <cellStyle name="RowTitles1-Detail 3 2 2 2 3 5 2" xfId="15312"/>
    <cellStyle name="RowTitles1-Detail 3 2 2 2 3 5 2 2" xfId="15313"/>
    <cellStyle name="RowTitles1-Detail 3 2 2 2 3 5 3" xfId="15314"/>
    <cellStyle name="RowTitles1-Detail 3 2 2 2 3 6" xfId="15315"/>
    <cellStyle name="RowTitles1-Detail 3 2 2 2 3 6 2" xfId="15316"/>
    <cellStyle name="RowTitles1-Detail 3 2 2 2 3 6 2 2" xfId="15317"/>
    <cellStyle name="RowTitles1-Detail 3 2 2 2 3 7" xfId="15318"/>
    <cellStyle name="RowTitles1-Detail 3 2 2 2 3 7 2" xfId="15319"/>
    <cellStyle name="RowTitles1-Detail 3 2 2 2 3 8" xfId="15320"/>
    <cellStyle name="RowTitles1-Detail 3 2 2 2 4" xfId="15321"/>
    <cellStyle name="RowTitles1-Detail 3 2 2 2 4 2" xfId="15322"/>
    <cellStyle name="RowTitles1-Detail 3 2 2 2 4 2 2" xfId="15323"/>
    <cellStyle name="RowTitles1-Detail 3 2 2 2 4 2 2 2" xfId="15324"/>
    <cellStyle name="RowTitles1-Detail 3 2 2 2 4 2 2 2 2" xfId="15325"/>
    <cellStyle name="RowTitles1-Detail 3 2 2 2 4 2 2 3" xfId="15326"/>
    <cellStyle name="RowTitles1-Detail 3 2 2 2 4 2 3" xfId="15327"/>
    <cellStyle name="RowTitles1-Detail 3 2 2 2 4 2 3 2" xfId="15328"/>
    <cellStyle name="RowTitles1-Detail 3 2 2 2 4 2 3 2 2" xfId="15329"/>
    <cellStyle name="RowTitles1-Detail 3 2 2 2 4 2 4" xfId="15330"/>
    <cellStyle name="RowTitles1-Detail 3 2 2 2 4 2 4 2" xfId="15331"/>
    <cellStyle name="RowTitles1-Detail 3 2 2 2 4 2 5" xfId="15332"/>
    <cellStyle name="RowTitles1-Detail 3 2 2 2 4 3" xfId="15333"/>
    <cellStyle name="RowTitles1-Detail 3 2 2 2 4 3 2" xfId="15334"/>
    <cellStyle name="RowTitles1-Detail 3 2 2 2 4 3 2 2" xfId="15335"/>
    <cellStyle name="RowTitles1-Detail 3 2 2 2 4 3 2 2 2" xfId="15336"/>
    <cellStyle name="RowTitles1-Detail 3 2 2 2 4 3 2 3" xfId="15337"/>
    <cellStyle name="RowTitles1-Detail 3 2 2 2 4 3 3" xfId="15338"/>
    <cellStyle name="RowTitles1-Detail 3 2 2 2 4 3 3 2" xfId="15339"/>
    <cellStyle name="RowTitles1-Detail 3 2 2 2 4 3 3 2 2" xfId="15340"/>
    <cellStyle name="RowTitles1-Detail 3 2 2 2 4 3 4" xfId="15341"/>
    <cellStyle name="RowTitles1-Detail 3 2 2 2 4 3 4 2" xfId="15342"/>
    <cellStyle name="RowTitles1-Detail 3 2 2 2 4 3 5" xfId="15343"/>
    <cellStyle name="RowTitles1-Detail 3 2 2 2 4 4" xfId="15344"/>
    <cellStyle name="RowTitles1-Detail 3 2 2 2 4 4 2" xfId="15345"/>
    <cellStyle name="RowTitles1-Detail 3 2 2 2 4 4 2 2" xfId="15346"/>
    <cellStyle name="RowTitles1-Detail 3 2 2 2 4 4 3" xfId="15347"/>
    <cellStyle name="RowTitles1-Detail 3 2 2 2 4 5" xfId="15348"/>
    <cellStyle name="RowTitles1-Detail 3 2 2 2 4 5 2" xfId="15349"/>
    <cellStyle name="RowTitles1-Detail 3 2 2 2 4 5 2 2" xfId="15350"/>
    <cellStyle name="RowTitles1-Detail 3 2 2 2 4 6" xfId="15351"/>
    <cellStyle name="RowTitles1-Detail 3 2 2 2 4 6 2" xfId="15352"/>
    <cellStyle name="RowTitles1-Detail 3 2 2 2 4 7" xfId="15353"/>
    <cellStyle name="RowTitles1-Detail 3 2 2 2 5" xfId="15354"/>
    <cellStyle name="RowTitles1-Detail 3 2 2 2 5 2" xfId="15355"/>
    <cellStyle name="RowTitles1-Detail 3 2 2 2 5 2 2" xfId="15356"/>
    <cellStyle name="RowTitles1-Detail 3 2 2 2 5 2 2 2" xfId="15357"/>
    <cellStyle name="RowTitles1-Detail 3 2 2 2 5 2 2 2 2" xfId="15358"/>
    <cellStyle name="RowTitles1-Detail 3 2 2 2 5 2 2 3" xfId="15359"/>
    <cellStyle name="RowTitles1-Detail 3 2 2 2 5 2 3" xfId="15360"/>
    <cellStyle name="RowTitles1-Detail 3 2 2 2 5 2 3 2" xfId="15361"/>
    <cellStyle name="RowTitles1-Detail 3 2 2 2 5 2 3 2 2" xfId="15362"/>
    <cellStyle name="RowTitles1-Detail 3 2 2 2 5 2 4" xfId="15363"/>
    <cellStyle name="RowTitles1-Detail 3 2 2 2 5 2 4 2" xfId="15364"/>
    <cellStyle name="RowTitles1-Detail 3 2 2 2 5 2 5" xfId="15365"/>
    <cellStyle name="RowTitles1-Detail 3 2 2 2 5 3" xfId="15366"/>
    <cellStyle name="RowTitles1-Detail 3 2 2 2 5 3 2" xfId="15367"/>
    <cellStyle name="RowTitles1-Detail 3 2 2 2 5 3 2 2" xfId="15368"/>
    <cellStyle name="RowTitles1-Detail 3 2 2 2 5 3 2 2 2" xfId="15369"/>
    <cellStyle name="RowTitles1-Detail 3 2 2 2 5 3 2 3" xfId="15370"/>
    <cellStyle name="RowTitles1-Detail 3 2 2 2 5 3 3" xfId="15371"/>
    <cellStyle name="RowTitles1-Detail 3 2 2 2 5 3 3 2" xfId="15372"/>
    <cellStyle name="RowTitles1-Detail 3 2 2 2 5 3 3 2 2" xfId="15373"/>
    <cellStyle name="RowTitles1-Detail 3 2 2 2 5 3 4" xfId="15374"/>
    <cellStyle name="RowTitles1-Detail 3 2 2 2 5 3 4 2" xfId="15375"/>
    <cellStyle name="RowTitles1-Detail 3 2 2 2 5 3 5" xfId="15376"/>
    <cellStyle name="RowTitles1-Detail 3 2 2 2 5 4" xfId="15377"/>
    <cellStyle name="RowTitles1-Detail 3 2 2 2 5 4 2" xfId="15378"/>
    <cellStyle name="RowTitles1-Detail 3 2 2 2 5 4 2 2" xfId="15379"/>
    <cellStyle name="RowTitles1-Detail 3 2 2 2 5 4 3" xfId="15380"/>
    <cellStyle name="RowTitles1-Detail 3 2 2 2 5 5" xfId="15381"/>
    <cellStyle name="RowTitles1-Detail 3 2 2 2 5 5 2" xfId="15382"/>
    <cellStyle name="RowTitles1-Detail 3 2 2 2 5 5 2 2" xfId="15383"/>
    <cellStyle name="RowTitles1-Detail 3 2 2 2 5 6" xfId="15384"/>
    <cellStyle name="RowTitles1-Detail 3 2 2 2 5 6 2" xfId="15385"/>
    <cellStyle name="RowTitles1-Detail 3 2 2 2 5 7" xfId="15386"/>
    <cellStyle name="RowTitles1-Detail 3 2 2 2 6" xfId="15387"/>
    <cellStyle name="RowTitles1-Detail 3 2 2 2 6 2" xfId="15388"/>
    <cellStyle name="RowTitles1-Detail 3 2 2 2 6 2 2" xfId="15389"/>
    <cellStyle name="RowTitles1-Detail 3 2 2 2 6 2 2 2" xfId="15390"/>
    <cellStyle name="RowTitles1-Detail 3 2 2 2 6 2 2 2 2" xfId="15391"/>
    <cellStyle name="RowTitles1-Detail 3 2 2 2 6 2 2 3" xfId="15392"/>
    <cellStyle name="RowTitles1-Detail 3 2 2 2 6 2 3" xfId="15393"/>
    <cellStyle name="RowTitles1-Detail 3 2 2 2 6 2 3 2" xfId="15394"/>
    <cellStyle name="RowTitles1-Detail 3 2 2 2 6 2 3 2 2" xfId="15395"/>
    <cellStyle name="RowTitles1-Detail 3 2 2 2 6 2 4" xfId="15396"/>
    <cellStyle name="RowTitles1-Detail 3 2 2 2 6 2 4 2" xfId="15397"/>
    <cellStyle name="RowTitles1-Detail 3 2 2 2 6 2 5" xfId="15398"/>
    <cellStyle name="RowTitles1-Detail 3 2 2 2 6 3" xfId="15399"/>
    <cellStyle name="RowTitles1-Detail 3 2 2 2 6 3 2" xfId="15400"/>
    <cellStyle name="RowTitles1-Detail 3 2 2 2 6 3 2 2" xfId="15401"/>
    <cellStyle name="RowTitles1-Detail 3 2 2 2 6 3 2 2 2" xfId="15402"/>
    <cellStyle name="RowTitles1-Detail 3 2 2 2 6 3 2 3" xfId="15403"/>
    <cellStyle name="RowTitles1-Detail 3 2 2 2 6 3 3" xfId="15404"/>
    <cellStyle name="RowTitles1-Detail 3 2 2 2 6 3 3 2" xfId="15405"/>
    <cellStyle name="RowTitles1-Detail 3 2 2 2 6 3 3 2 2" xfId="15406"/>
    <cellStyle name="RowTitles1-Detail 3 2 2 2 6 3 4" xfId="15407"/>
    <cellStyle name="RowTitles1-Detail 3 2 2 2 6 3 4 2" xfId="15408"/>
    <cellStyle name="RowTitles1-Detail 3 2 2 2 6 3 5" xfId="15409"/>
    <cellStyle name="RowTitles1-Detail 3 2 2 2 6 4" xfId="15410"/>
    <cellStyle name="RowTitles1-Detail 3 2 2 2 6 4 2" xfId="15411"/>
    <cellStyle name="RowTitles1-Detail 3 2 2 2 6 4 2 2" xfId="15412"/>
    <cellStyle name="RowTitles1-Detail 3 2 2 2 6 4 3" xfId="15413"/>
    <cellStyle name="RowTitles1-Detail 3 2 2 2 6 5" xfId="15414"/>
    <cellStyle name="RowTitles1-Detail 3 2 2 2 6 5 2" xfId="15415"/>
    <cellStyle name="RowTitles1-Detail 3 2 2 2 6 5 2 2" xfId="15416"/>
    <cellStyle name="RowTitles1-Detail 3 2 2 2 6 6" xfId="15417"/>
    <cellStyle name="RowTitles1-Detail 3 2 2 2 6 6 2" xfId="15418"/>
    <cellStyle name="RowTitles1-Detail 3 2 2 2 6 7" xfId="15419"/>
    <cellStyle name="RowTitles1-Detail 3 2 2 2 7" xfId="15420"/>
    <cellStyle name="RowTitles1-Detail 3 2 2 2 7 2" xfId="15421"/>
    <cellStyle name="RowTitles1-Detail 3 2 2 2 7 2 2" xfId="15422"/>
    <cellStyle name="RowTitles1-Detail 3 2 2 2 7 2 2 2" xfId="15423"/>
    <cellStyle name="RowTitles1-Detail 3 2 2 2 7 2 3" xfId="15424"/>
    <cellStyle name="RowTitles1-Detail 3 2 2 2 7 3" xfId="15425"/>
    <cellStyle name="RowTitles1-Detail 3 2 2 2 7 3 2" xfId="15426"/>
    <cellStyle name="RowTitles1-Detail 3 2 2 2 7 3 2 2" xfId="15427"/>
    <cellStyle name="RowTitles1-Detail 3 2 2 2 7 4" xfId="15428"/>
    <cellStyle name="RowTitles1-Detail 3 2 2 2 7 4 2" xfId="15429"/>
    <cellStyle name="RowTitles1-Detail 3 2 2 2 7 5" xfId="15430"/>
    <cellStyle name="RowTitles1-Detail 3 2 2 2 8" xfId="15431"/>
    <cellStyle name="RowTitles1-Detail 3 2 2 2 8 2" xfId="15432"/>
    <cellStyle name="RowTitles1-Detail 3 2 2 2 9" xfId="15433"/>
    <cellStyle name="RowTitles1-Detail 3 2 2 2 9 2" xfId="15434"/>
    <cellStyle name="RowTitles1-Detail 3 2 2 2 9 2 2" xfId="15435"/>
    <cellStyle name="RowTitles1-Detail 3 2 2 2_STUD aligned by INSTIT" xfId="15436"/>
    <cellStyle name="RowTitles1-Detail 3 2 2 3" xfId="15437"/>
    <cellStyle name="RowTitles1-Detail 3 2 2 3 2" xfId="15438"/>
    <cellStyle name="RowTitles1-Detail 3 2 2 3 2 2" xfId="15439"/>
    <cellStyle name="RowTitles1-Detail 3 2 2 3 2 2 2" xfId="15440"/>
    <cellStyle name="RowTitles1-Detail 3 2 2 3 2 2 2 2" xfId="15441"/>
    <cellStyle name="RowTitles1-Detail 3 2 2 3 2 2 2 2 2" xfId="15442"/>
    <cellStyle name="RowTitles1-Detail 3 2 2 3 2 2 2 3" xfId="15443"/>
    <cellStyle name="RowTitles1-Detail 3 2 2 3 2 2 3" xfId="15444"/>
    <cellStyle name="RowTitles1-Detail 3 2 2 3 2 2 3 2" xfId="15445"/>
    <cellStyle name="RowTitles1-Detail 3 2 2 3 2 2 3 2 2" xfId="15446"/>
    <cellStyle name="RowTitles1-Detail 3 2 2 3 2 2 4" xfId="15447"/>
    <cellStyle name="RowTitles1-Detail 3 2 2 3 2 2 4 2" xfId="15448"/>
    <cellStyle name="RowTitles1-Detail 3 2 2 3 2 2 5" xfId="15449"/>
    <cellStyle name="RowTitles1-Detail 3 2 2 3 2 3" xfId="15450"/>
    <cellStyle name="RowTitles1-Detail 3 2 2 3 2 3 2" xfId="15451"/>
    <cellStyle name="RowTitles1-Detail 3 2 2 3 2 3 2 2" xfId="15452"/>
    <cellStyle name="RowTitles1-Detail 3 2 2 3 2 3 2 2 2" xfId="15453"/>
    <cellStyle name="RowTitles1-Detail 3 2 2 3 2 3 2 3" xfId="15454"/>
    <cellStyle name="RowTitles1-Detail 3 2 2 3 2 3 3" xfId="15455"/>
    <cellStyle name="RowTitles1-Detail 3 2 2 3 2 3 3 2" xfId="15456"/>
    <cellStyle name="RowTitles1-Detail 3 2 2 3 2 3 3 2 2" xfId="15457"/>
    <cellStyle name="RowTitles1-Detail 3 2 2 3 2 3 4" xfId="15458"/>
    <cellStyle name="RowTitles1-Detail 3 2 2 3 2 3 4 2" xfId="15459"/>
    <cellStyle name="RowTitles1-Detail 3 2 2 3 2 3 5" xfId="15460"/>
    <cellStyle name="RowTitles1-Detail 3 2 2 3 2 4" xfId="15461"/>
    <cellStyle name="RowTitles1-Detail 3 2 2 3 2 4 2" xfId="15462"/>
    <cellStyle name="RowTitles1-Detail 3 2 2 3 2 5" xfId="15463"/>
    <cellStyle name="RowTitles1-Detail 3 2 2 3 2 5 2" xfId="15464"/>
    <cellStyle name="RowTitles1-Detail 3 2 2 3 2 5 2 2" xfId="15465"/>
    <cellStyle name="RowTitles1-Detail 3 2 2 3 2 5 3" xfId="15466"/>
    <cellStyle name="RowTitles1-Detail 3 2 2 3 2 6" xfId="15467"/>
    <cellStyle name="RowTitles1-Detail 3 2 2 3 2 6 2" xfId="15468"/>
    <cellStyle name="RowTitles1-Detail 3 2 2 3 2 6 2 2" xfId="15469"/>
    <cellStyle name="RowTitles1-Detail 3 2 2 3 2 7" xfId="15470"/>
    <cellStyle name="RowTitles1-Detail 3 2 2 3 2 7 2" xfId="15471"/>
    <cellStyle name="RowTitles1-Detail 3 2 2 3 2 8" xfId="15472"/>
    <cellStyle name="RowTitles1-Detail 3 2 2 3 3" xfId="15473"/>
    <cellStyle name="RowTitles1-Detail 3 2 2 3 3 2" xfId="15474"/>
    <cellStyle name="RowTitles1-Detail 3 2 2 3 3 2 2" xfId="15475"/>
    <cellStyle name="RowTitles1-Detail 3 2 2 3 3 2 2 2" xfId="15476"/>
    <cellStyle name="RowTitles1-Detail 3 2 2 3 3 2 2 2 2" xfId="15477"/>
    <cellStyle name="RowTitles1-Detail 3 2 2 3 3 2 2 3" xfId="15478"/>
    <cellStyle name="RowTitles1-Detail 3 2 2 3 3 2 3" xfId="15479"/>
    <cellStyle name="RowTitles1-Detail 3 2 2 3 3 2 3 2" xfId="15480"/>
    <cellStyle name="RowTitles1-Detail 3 2 2 3 3 2 3 2 2" xfId="15481"/>
    <cellStyle name="RowTitles1-Detail 3 2 2 3 3 2 4" xfId="15482"/>
    <cellStyle name="RowTitles1-Detail 3 2 2 3 3 2 4 2" xfId="15483"/>
    <cellStyle name="RowTitles1-Detail 3 2 2 3 3 2 5" xfId="15484"/>
    <cellStyle name="RowTitles1-Detail 3 2 2 3 3 3" xfId="15485"/>
    <cellStyle name="RowTitles1-Detail 3 2 2 3 3 3 2" xfId="15486"/>
    <cellStyle name="RowTitles1-Detail 3 2 2 3 3 3 2 2" xfId="15487"/>
    <cellStyle name="RowTitles1-Detail 3 2 2 3 3 3 2 2 2" xfId="15488"/>
    <cellStyle name="RowTitles1-Detail 3 2 2 3 3 3 2 3" xfId="15489"/>
    <cellStyle name="RowTitles1-Detail 3 2 2 3 3 3 3" xfId="15490"/>
    <cellStyle name="RowTitles1-Detail 3 2 2 3 3 3 3 2" xfId="15491"/>
    <cellStyle name="RowTitles1-Detail 3 2 2 3 3 3 3 2 2" xfId="15492"/>
    <cellStyle name="RowTitles1-Detail 3 2 2 3 3 3 4" xfId="15493"/>
    <cellStyle name="RowTitles1-Detail 3 2 2 3 3 3 4 2" xfId="15494"/>
    <cellStyle name="RowTitles1-Detail 3 2 2 3 3 3 5" xfId="15495"/>
    <cellStyle name="RowTitles1-Detail 3 2 2 3 3 4" xfId="15496"/>
    <cellStyle name="RowTitles1-Detail 3 2 2 3 3 4 2" xfId="15497"/>
    <cellStyle name="RowTitles1-Detail 3 2 2 3 3 5" xfId="15498"/>
    <cellStyle name="RowTitles1-Detail 3 2 2 3 3 5 2" xfId="15499"/>
    <cellStyle name="RowTitles1-Detail 3 2 2 3 3 5 2 2" xfId="15500"/>
    <cellStyle name="RowTitles1-Detail 3 2 2 3 4" xfId="15501"/>
    <cellStyle name="RowTitles1-Detail 3 2 2 3 4 2" xfId="15502"/>
    <cellStyle name="RowTitles1-Detail 3 2 2 3 4 2 2" xfId="15503"/>
    <cellStyle name="RowTitles1-Detail 3 2 2 3 4 2 2 2" xfId="15504"/>
    <cellStyle name="RowTitles1-Detail 3 2 2 3 4 2 2 2 2" xfId="15505"/>
    <cellStyle name="RowTitles1-Detail 3 2 2 3 4 2 2 3" xfId="15506"/>
    <cellStyle name="RowTitles1-Detail 3 2 2 3 4 2 3" xfId="15507"/>
    <cellStyle name="RowTitles1-Detail 3 2 2 3 4 2 3 2" xfId="15508"/>
    <cellStyle name="RowTitles1-Detail 3 2 2 3 4 2 3 2 2" xfId="15509"/>
    <cellStyle name="RowTitles1-Detail 3 2 2 3 4 2 4" xfId="15510"/>
    <cellStyle name="RowTitles1-Detail 3 2 2 3 4 2 4 2" xfId="15511"/>
    <cellStyle name="RowTitles1-Detail 3 2 2 3 4 2 5" xfId="15512"/>
    <cellStyle name="RowTitles1-Detail 3 2 2 3 4 3" xfId="15513"/>
    <cellStyle name="RowTitles1-Detail 3 2 2 3 4 3 2" xfId="15514"/>
    <cellStyle name="RowTitles1-Detail 3 2 2 3 4 3 2 2" xfId="15515"/>
    <cellStyle name="RowTitles1-Detail 3 2 2 3 4 3 2 2 2" xfId="15516"/>
    <cellStyle name="RowTitles1-Detail 3 2 2 3 4 3 2 3" xfId="15517"/>
    <cellStyle name="RowTitles1-Detail 3 2 2 3 4 3 3" xfId="15518"/>
    <cellStyle name="RowTitles1-Detail 3 2 2 3 4 3 3 2" xfId="15519"/>
    <cellStyle name="RowTitles1-Detail 3 2 2 3 4 3 3 2 2" xfId="15520"/>
    <cellStyle name="RowTitles1-Detail 3 2 2 3 4 3 4" xfId="15521"/>
    <cellStyle name="RowTitles1-Detail 3 2 2 3 4 3 4 2" xfId="15522"/>
    <cellStyle name="RowTitles1-Detail 3 2 2 3 4 3 5" xfId="15523"/>
    <cellStyle name="RowTitles1-Detail 3 2 2 3 4 4" xfId="15524"/>
    <cellStyle name="RowTitles1-Detail 3 2 2 3 4 4 2" xfId="15525"/>
    <cellStyle name="RowTitles1-Detail 3 2 2 3 4 4 2 2" xfId="15526"/>
    <cellStyle name="RowTitles1-Detail 3 2 2 3 4 4 3" xfId="15527"/>
    <cellStyle name="RowTitles1-Detail 3 2 2 3 4 5" xfId="15528"/>
    <cellStyle name="RowTitles1-Detail 3 2 2 3 4 5 2" xfId="15529"/>
    <cellStyle name="RowTitles1-Detail 3 2 2 3 4 5 2 2" xfId="15530"/>
    <cellStyle name="RowTitles1-Detail 3 2 2 3 4 6" xfId="15531"/>
    <cellStyle name="RowTitles1-Detail 3 2 2 3 4 6 2" xfId="15532"/>
    <cellStyle name="RowTitles1-Detail 3 2 2 3 4 7" xfId="15533"/>
    <cellStyle name="RowTitles1-Detail 3 2 2 3 5" xfId="15534"/>
    <cellStyle name="RowTitles1-Detail 3 2 2 3 5 2" xfId="15535"/>
    <cellStyle name="RowTitles1-Detail 3 2 2 3 5 2 2" xfId="15536"/>
    <cellStyle name="RowTitles1-Detail 3 2 2 3 5 2 2 2" xfId="15537"/>
    <cellStyle name="RowTitles1-Detail 3 2 2 3 5 2 2 2 2" xfId="15538"/>
    <cellStyle name="RowTitles1-Detail 3 2 2 3 5 2 2 3" xfId="15539"/>
    <cellStyle name="RowTitles1-Detail 3 2 2 3 5 2 3" xfId="15540"/>
    <cellStyle name="RowTitles1-Detail 3 2 2 3 5 2 3 2" xfId="15541"/>
    <cellStyle name="RowTitles1-Detail 3 2 2 3 5 2 3 2 2" xfId="15542"/>
    <cellStyle name="RowTitles1-Detail 3 2 2 3 5 2 4" xfId="15543"/>
    <cellStyle name="RowTitles1-Detail 3 2 2 3 5 2 4 2" xfId="15544"/>
    <cellStyle name="RowTitles1-Detail 3 2 2 3 5 2 5" xfId="15545"/>
    <cellStyle name="RowTitles1-Detail 3 2 2 3 5 3" xfId="15546"/>
    <cellStyle name="RowTitles1-Detail 3 2 2 3 5 3 2" xfId="15547"/>
    <cellStyle name="RowTitles1-Detail 3 2 2 3 5 3 2 2" xfId="15548"/>
    <cellStyle name="RowTitles1-Detail 3 2 2 3 5 3 2 2 2" xfId="15549"/>
    <cellStyle name="RowTitles1-Detail 3 2 2 3 5 3 2 3" xfId="15550"/>
    <cellStyle name="RowTitles1-Detail 3 2 2 3 5 3 3" xfId="15551"/>
    <cellStyle name="RowTitles1-Detail 3 2 2 3 5 3 3 2" xfId="15552"/>
    <cellStyle name="RowTitles1-Detail 3 2 2 3 5 3 3 2 2" xfId="15553"/>
    <cellStyle name="RowTitles1-Detail 3 2 2 3 5 3 4" xfId="15554"/>
    <cellStyle name="RowTitles1-Detail 3 2 2 3 5 3 4 2" xfId="15555"/>
    <cellStyle name="RowTitles1-Detail 3 2 2 3 5 3 5" xfId="15556"/>
    <cellStyle name="RowTitles1-Detail 3 2 2 3 5 4" xfId="15557"/>
    <cellStyle name="RowTitles1-Detail 3 2 2 3 5 4 2" xfId="15558"/>
    <cellStyle name="RowTitles1-Detail 3 2 2 3 5 4 2 2" xfId="15559"/>
    <cellStyle name="RowTitles1-Detail 3 2 2 3 5 4 3" xfId="15560"/>
    <cellStyle name="RowTitles1-Detail 3 2 2 3 5 5" xfId="15561"/>
    <cellStyle name="RowTitles1-Detail 3 2 2 3 5 5 2" xfId="15562"/>
    <cellStyle name="RowTitles1-Detail 3 2 2 3 5 5 2 2" xfId="15563"/>
    <cellStyle name="RowTitles1-Detail 3 2 2 3 5 6" xfId="15564"/>
    <cellStyle name="RowTitles1-Detail 3 2 2 3 5 6 2" xfId="15565"/>
    <cellStyle name="RowTitles1-Detail 3 2 2 3 5 7" xfId="15566"/>
    <cellStyle name="RowTitles1-Detail 3 2 2 3 6" xfId="15567"/>
    <cellStyle name="RowTitles1-Detail 3 2 2 3 6 2" xfId="15568"/>
    <cellStyle name="RowTitles1-Detail 3 2 2 3 6 2 2" xfId="15569"/>
    <cellStyle name="RowTitles1-Detail 3 2 2 3 6 2 2 2" xfId="15570"/>
    <cellStyle name="RowTitles1-Detail 3 2 2 3 6 2 2 2 2" xfId="15571"/>
    <cellStyle name="RowTitles1-Detail 3 2 2 3 6 2 2 3" xfId="15572"/>
    <cellStyle name="RowTitles1-Detail 3 2 2 3 6 2 3" xfId="15573"/>
    <cellStyle name="RowTitles1-Detail 3 2 2 3 6 2 3 2" xfId="15574"/>
    <cellStyle name="RowTitles1-Detail 3 2 2 3 6 2 3 2 2" xfId="15575"/>
    <cellStyle name="RowTitles1-Detail 3 2 2 3 6 2 4" xfId="15576"/>
    <cellStyle name="RowTitles1-Detail 3 2 2 3 6 2 4 2" xfId="15577"/>
    <cellStyle name="RowTitles1-Detail 3 2 2 3 6 2 5" xfId="15578"/>
    <cellStyle name="RowTitles1-Detail 3 2 2 3 6 3" xfId="15579"/>
    <cellStyle name="RowTitles1-Detail 3 2 2 3 6 3 2" xfId="15580"/>
    <cellStyle name="RowTitles1-Detail 3 2 2 3 6 3 2 2" xfId="15581"/>
    <cellStyle name="RowTitles1-Detail 3 2 2 3 6 3 2 2 2" xfId="15582"/>
    <cellStyle name="RowTitles1-Detail 3 2 2 3 6 3 2 3" xfId="15583"/>
    <cellStyle name="RowTitles1-Detail 3 2 2 3 6 3 3" xfId="15584"/>
    <cellStyle name="RowTitles1-Detail 3 2 2 3 6 3 3 2" xfId="15585"/>
    <cellStyle name="RowTitles1-Detail 3 2 2 3 6 3 3 2 2" xfId="15586"/>
    <cellStyle name="RowTitles1-Detail 3 2 2 3 6 3 4" xfId="15587"/>
    <cellStyle name="RowTitles1-Detail 3 2 2 3 6 3 4 2" xfId="15588"/>
    <cellStyle name="RowTitles1-Detail 3 2 2 3 6 3 5" xfId="15589"/>
    <cellStyle name="RowTitles1-Detail 3 2 2 3 6 4" xfId="15590"/>
    <cellStyle name="RowTitles1-Detail 3 2 2 3 6 4 2" xfId="15591"/>
    <cellStyle name="RowTitles1-Detail 3 2 2 3 6 4 2 2" xfId="15592"/>
    <cellStyle name="RowTitles1-Detail 3 2 2 3 6 4 3" xfId="15593"/>
    <cellStyle name="RowTitles1-Detail 3 2 2 3 6 5" xfId="15594"/>
    <cellStyle name="RowTitles1-Detail 3 2 2 3 6 5 2" xfId="15595"/>
    <cellStyle name="RowTitles1-Detail 3 2 2 3 6 5 2 2" xfId="15596"/>
    <cellStyle name="RowTitles1-Detail 3 2 2 3 6 6" xfId="15597"/>
    <cellStyle name="RowTitles1-Detail 3 2 2 3 6 6 2" xfId="15598"/>
    <cellStyle name="RowTitles1-Detail 3 2 2 3 6 7" xfId="15599"/>
    <cellStyle name="RowTitles1-Detail 3 2 2 3 7" xfId="15600"/>
    <cellStyle name="RowTitles1-Detail 3 2 2 3 7 2" xfId="15601"/>
    <cellStyle name="RowTitles1-Detail 3 2 2 3 7 2 2" xfId="15602"/>
    <cellStyle name="RowTitles1-Detail 3 2 2 3 7 2 2 2" xfId="15603"/>
    <cellStyle name="RowTitles1-Detail 3 2 2 3 7 2 3" xfId="15604"/>
    <cellStyle name="RowTitles1-Detail 3 2 2 3 7 3" xfId="15605"/>
    <cellStyle name="RowTitles1-Detail 3 2 2 3 7 3 2" xfId="15606"/>
    <cellStyle name="RowTitles1-Detail 3 2 2 3 7 3 2 2" xfId="15607"/>
    <cellStyle name="RowTitles1-Detail 3 2 2 3 7 4" xfId="15608"/>
    <cellStyle name="RowTitles1-Detail 3 2 2 3 7 4 2" xfId="15609"/>
    <cellStyle name="RowTitles1-Detail 3 2 2 3 7 5" xfId="15610"/>
    <cellStyle name="RowTitles1-Detail 3 2 2 3 8" xfId="15611"/>
    <cellStyle name="RowTitles1-Detail 3 2 2 3 8 2" xfId="15612"/>
    <cellStyle name="RowTitles1-Detail 3 2 2 3 8 2 2" xfId="15613"/>
    <cellStyle name="RowTitles1-Detail 3 2 2 3 8 2 2 2" xfId="15614"/>
    <cellStyle name="RowTitles1-Detail 3 2 2 3 8 2 3" xfId="15615"/>
    <cellStyle name="RowTitles1-Detail 3 2 2 3 8 3" xfId="15616"/>
    <cellStyle name="RowTitles1-Detail 3 2 2 3 8 3 2" xfId="15617"/>
    <cellStyle name="RowTitles1-Detail 3 2 2 3 8 3 2 2" xfId="15618"/>
    <cellStyle name="RowTitles1-Detail 3 2 2 3 8 4" xfId="15619"/>
    <cellStyle name="RowTitles1-Detail 3 2 2 3 8 4 2" xfId="15620"/>
    <cellStyle name="RowTitles1-Detail 3 2 2 3 8 5" xfId="15621"/>
    <cellStyle name="RowTitles1-Detail 3 2 2 3 9" xfId="15622"/>
    <cellStyle name="RowTitles1-Detail 3 2 2 3 9 2" xfId="15623"/>
    <cellStyle name="RowTitles1-Detail 3 2 2 3 9 2 2" xfId="15624"/>
    <cellStyle name="RowTitles1-Detail 3 2 2 3_STUD aligned by INSTIT" xfId="15625"/>
    <cellStyle name="RowTitles1-Detail 3 2 2 4" xfId="15626"/>
    <cellStyle name="RowTitles1-Detail 3 2 2 4 2" xfId="15627"/>
    <cellStyle name="RowTitles1-Detail 3 2 2 4 2 2" xfId="15628"/>
    <cellStyle name="RowTitles1-Detail 3 2 2 4 2 2 2" xfId="15629"/>
    <cellStyle name="RowTitles1-Detail 3 2 2 4 2 2 2 2" xfId="15630"/>
    <cellStyle name="RowTitles1-Detail 3 2 2 4 2 2 2 2 2" xfId="15631"/>
    <cellStyle name="RowTitles1-Detail 3 2 2 4 2 2 2 3" xfId="15632"/>
    <cellStyle name="RowTitles1-Detail 3 2 2 4 2 2 3" xfId="15633"/>
    <cellStyle name="RowTitles1-Detail 3 2 2 4 2 2 3 2" xfId="15634"/>
    <cellStyle name="RowTitles1-Detail 3 2 2 4 2 2 3 2 2" xfId="15635"/>
    <cellStyle name="RowTitles1-Detail 3 2 2 4 2 2 4" xfId="15636"/>
    <cellStyle name="RowTitles1-Detail 3 2 2 4 2 2 4 2" xfId="15637"/>
    <cellStyle name="RowTitles1-Detail 3 2 2 4 2 2 5" xfId="15638"/>
    <cellStyle name="RowTitles1-Detail 3 2 2 4 2 3" xfId="15639"/>
    <cellStyle name="RowTitles1-Detail 3 2 2 4 2 3 2" xfId="15640"/>
    <cellStyle name="RowTitles1-Detail 3 2 2 4 2 3 2 2" xfId="15641"/>
    <cellStyle name="RowTitles1-Detail 3 2 2 4 2 3 2 2 2" xfId="15642"/>
    <cellStyle name="RowTitles1-Detail 3 2 2 4 2 3 2 3" xfId="15643"/>
    <cellStyle name="RowTitles1-Detail 3 2 2 4 2 3 3" xfId="15644"/>
    <cellStyle name="RowTitles1-Detail 3 2 2 4 2 3 3 2" xfId="15645"/>
    <cellStyle name="RowTitles1-Detail 3 2 2 4 2 3 3 2 2" xfId="15646"/>
    <cellStyle name="RowTitles1-Detail 3 2 2 4 2 3 4" xfId="15647"/>
    <cellStyle name="RowTitles1-Detail 3 2 2 4 2 3 4 2" xfId="15648"/>
    <cellStyle name="RowTitles1-Detail 3 2 2 4 2 3 5" xfId="15649"/>
    <cellStyle name="RowTitles1-Detail 3 2 2 4 2 4" xfId="15650"/>
    <cellStyle name="RowTitles1-Detail 3 2 2 4 2 4 2" xfId="15651"/>
    <cellStyle name="RowTitles1-Detail 3 2 2 4 2 5" xfId="15652"/>
    <cellStyle name="RowTitles1-Detail 3 2 2 4 2 5 2" xfId="15653"/>
    <cellStyle name="RowTitles1-Detail 3 2 2 4 2 5 2 2" xfId="15654"/>
    <cellStyle name="RowTitles1-Detail 3 2 2 4 2 5 3" xfId="15655"/>
    <cellStyle name="RowTitles1-Detail 3 2 2 4 2 6" xfId="15656"/>
    <cellStyle name="RowTitles1-Detail 3 2 2 4 2 6 2" xfId="15657"/>
    <cellStyle name="RowTitles1-Detail 3 2 2 4 2 6 2 2" xfId="15658"/>
    <cellStyle name="RowTitles1-Detail 3 2 2 4 3" xfId="15659"/>
    <cellStyle name="RowTitles1-Detail 3 2 2 4 3 2" xfId="15660"/>
    <cellStyle name="RowTitles1-Detail 3 2 2 4 3 2 2" xfId="15661"/>
    <cellStyle name="RowTitles1-Detail 3 2 2 4 3 2 2 2" xfId="15662"/>
    <cellStyle name="RowTitles1-Detail 3 2 2 4 3 2 2 2 2" xfId="15663"/>
    <cellStyle name="RowTitles1-Detail 3 2 2 4 3 2 2 3" xfId="15664"/>
    <cellStyle name="RowTitles1-Detail 3 2 2 4 3 2 3" xfId="15665"/>
    <cellStyle name="RowTitles1-Detail 3 2 2 4 3 2 3 2" xfId="15666"/>
    <cellStyle name="RowTitles1-Detail 3 2 2 4 3 2 3 2 2" xfId="15667"/>
    <cellStyle name="RowTitles1-Detail 3 2 2 4 3 2 4" xfId="15668"/>
    <cellStyle name="RowTitles1-Detail 3 2 2 4 3 2 4 2" xfId="15669"/>
    <cellStyle name="RowTitles1-Detail 3 2 2 4 3 2 5" xfId="15670"/>
    <cellStyle name="RowTitles1-Detail 3 2 2 4 3 3" xfId="15671"/>
    <cellStyle name="RowTitles1-Detail 3 2 2 4 3 3 2" xfId="15672"/>
    <cellStyle name="RowTitles1-Detail 3 2 2 4 3 3 2 2" xfId="15673"/>
    <cellStyle name="RowTitles1-Detail 3 2 2 4 3 3 2 2 2" xfId="15674"/>
    <cellStyle name="RowTitles1-Detail 3 2 2 4 3 3 2 3" xfId="15675"/>
    <cellStyle name="RowTitles1-Detail 3 2 2 4 3 3 3" xfId="15676"/>
    <cellStyle name="RowTitles1-Detail 3 2 2 4 3 3 3 2" xfId="15677"/>
    <cellStyle name="RowTitles1-Detail 3 2 2 4 3 3 3 2 2" xfId="15678"/>
    <cellStyle name="RowTitles1-Detail 3 2 2 4 3 3 4" xfId="15679"/>
    <cellStyle name="RowTitles1-Detail 3 2 2 4 3 3 4 2" xfId="15680"/>
    <cellStyle name="RowTitles1-Detail 3 2 2 4 3 3 5" xfId="15681"/>
    <cellStyle name="RowTitles1-Detail 3 2 2 4 3 4" xfId="15682"/>
    <cellStyle name="RowTitles1-Detail 3 2 2 4 3 4 2" xfId="15683"/>
    <cellStyle name="RowTitles1-Detail 3 2 2 4 3 5" xfId="15684"/>
    <cellStyle name="RowTitles1-Detail 3 2 2 4 3 5 2" xfId="15685"/>
    <cellStyle name="RowTitles1-Detail 3 2 2 4 3 5 2 2" xfId="15686"/>
    <cellStyle name="RowTitles1-Detail 3 2 2 4 3 6" xfId="15687"/>
    <cellStyle name="RowTitles1-Detail 3 2 2 4 3 6 2" xfId="15688"/>
    <cellStyle name="RowTitles1-Detail 3 2 2 4 3 7" xfId="15689"/>
    <cellStyle name="RowTitles1-Detail 3 2 2 4 4" xfId="15690"/>
    <cellStyle name="RowTitles1-Detail 3 2 2 4 4 2" xfId="15691"/>
    <cellStyle name="RowTitles1-Detail 3 2 2 4 4 2 2" xfId="15692"/>
    <cellStyle name="RowTitles1-Detail 3 2 2 4 4 2 2 2" xfId="15693"/>
    <cellStyle name="RowTitles1-Detail 3 2 2 4 4 2 2 2 2" xfId="15694"/>
    <cellStyle name="RowTitles1-Detail 3 2 2 4 4 2 2 3" xfId="15695"/>
    <cellStyle name="RowTitles1-Detail 3 2 2 4 4 2 3" xfId="15696"/>
    <cellStyle name="RowTitles1-Detail 3 2 2 4 4 2 3 2" xfId="15697"/>
    <cellStyle name="RowTitles1-Detail 3 2 2 4 4 2 3 2 2" xfId="15698"/>
    <cellStyle name="RowTitles1-Detail 3 2 2 4 4 2 4" xfId="15699"/>
    <cellStyle name="RowTitles1-Detail 3 2 2 4 4 2 4 2" xfId="15700"/>
    <cellStyle name="RowTitles1-Detail 3 2 2 4 4 2 5" xfId="15701"/>
    <cellStyle name="RowTitles1-Detail 3 2 2 4 4 3" xfId="15702"/>
    <cellStyle name="RowTitles1-Detail 3 2 2 4 4 3 2" xfId="15703"/>
    <cellStyle name="RowTitles1-Detail 3 2 2 4 4 3 2 2" xfId="15704"/>
    <cellStyle name="RowTitles1-Detail 3 2 2 4 4 3 2 2 2" xfId="15705"/>
    <cellStyle name="RowTitles1-Detail 3 2 2 4 4 3 2 3" xfId="15706"/>
    <cellStyle name="RowTitles1-Detail 3 2 2 4 4 3 3" xfId="15707"/>
    <cellStyle name="RowTitles1-Detail 3 2 2 4 4 3 3 2" xfId="15708"/>
    <cellStyle name="RowTitles1-Detail 3 2 2 4 4 3 3 2 2" xfId="15709"/>
    <cellStyle name="RowTitles1-Detail 3 2 2 4 4 3 4" xfId="15710"/>
    <cellStyle name="RowTitles1-Detail 3 2 2 4 4 3 4 2" xfId="15711"/>
    <cellStyle name="RowTitles1-Detail 3 2 2 4 4 3 5" xfId="15712"/>
    <cellStyle name="RowTitles1-Detail 3 2 2 4 4 4" xfId="15713"/>
    <cellStyle name="RowTitles1-Detail 3 2 2 4 4 4 2" xfId="15714"/>
    <cellStyle name="RowTitles1-Detail 3 2 2 4 4 5" xfId="15715"/>
    <cellStyle name="RowTitles1-Detail 3 2 2 4 4 5 2" xfId="15716"/>
    <cellStyle name="RowTitles1-Detail 3 2 2 4 4 5 2 2" xfId="15717"/>
    <cellStyle name="RowTitles1-Detail 3 2 2 4 4 5 3" xfId="15718"/>
    <cellStyle name="RowTitles1-Detail 3 2 2 4 4 6" xfId="15719"/>
    <cellStyle name="RowTitles1-Detail 3 2 2 4 4 6 2" xfId="15720"/>
    <cellStyle name="RowTitles1-Detail 3 2 2 4 4 6 2 2" xfId="15721"/>
    <cellStyle name="RowTitles1-Detail 3 2 2 4 4 7" xfId="15722"/>
    <cellStyle name="RowTitles1-Detail 3 2 2 4 4 7 2" xfId="15723"/>
    <cellStyle name="RowTitles1-Detail 3 2 2 4 4 8" xfId="15724"/>
    <cellStyle name="RowTitles1-Detail 3 2 2 4 5" xfId="15725"/>
    <cellStyle name="RowTitles1-Detail 3 2 2 4 5 2" xfId="15726"/>
    <cellStyle name="RowTitles1-Detail 3 2 2 4 5 2 2" xfId="15727"/>
    <cellStyle name="RowTitles1-Detail 3 2 2 4 5 2 2 2" xfId="15728"/>
    <cellStyle name="RowTitles1-Detail 3 2 2 4 5 2 2 2 2" xfId="15729"/>
    <cellStyle name="RowTitles1-Detail 3 2 2 4 5 2 2 3" xfId="15730"/>
    <cellStyle name="RowTitles1-Detail 3 2 2 4 5 2 3" xfId="15731"/>
    <cellStyle name="RowTitles1-Detail 3 2 2 4 5 2 3 2" xfId="15732"/>
    <cellStyle name="RowTitles1-Detail 3 2 2 4 5 2 3 2 2" xfId="15733"/>
    <cellStyle name="RowTitles1-Detail 3 2 2 4 5 2 4" xfId="15734"/>
    <cellStyle name="RowTitles1-Detail 3 2 2 4 5 2 4 2" xfId="15735"/>
    <cellStyle name="RowTitles1-Detail 3 2 2 4 5 2 5" xfId="15736"/>
    <cellStyle name="RowTitles1-Detail 3 2 2 4 5 3" xfId="15737"/>
    <cellStyle name="RowTitles1-Detail 3 2 2 4 5 3 2" xfId="15738"/>
    <cellStyle name="RowTitles1-Detail 3 2 2 4 5 3 2 2" xfId="15739"/>
    <cellStyle name="RowTitles1-Detail 3 2 2 4 5 3 2 2 2" xfId="15740"/>
    <cellStyle name="RowTitles1-Detail 3 2 2 4 5 3 2 3" xfId="15741"/>
    <cellStyle name="RowTitles1-Detail 3 2 2 4 5 3 3" xfId="15742"/>
    <cellStyle name="RowTitles1-Detail 3 2 2 4 5 3 3 2" xfId="15743"/>
    <cellStyle name="RowTitles1-Detail 3 2 2 4 5 3 3 2 2" xfId="15744"/>
    <cellStyle name="RowTitles1-Detail 3 2 2 4 5 3 4" xfId="15745"/>
    <cellStyle name="RowTitles1-Detail 3 2 2 4 5 3 4 2" xfId="15746"/>
    <cellStyle name="RowTitles1-Detail 3 2 2 4 5 3 5" xfId="15747"/>
    <cellStyle name="RowTitles1-Detail 3 2 2 4 5 4" xfId="15748"/>
    <cellStyle name="RowTitles1-Detail 3 2 2 4 5 4 2" xfId="15749"/>
    <cellStyle name="RowTitles1-Detail 3 2 2 4 5 4 2 2" xfId="15750"/>
    <cellStyle name="RowTitles1-Detail 3 2 2 4 5 4 3" xfId="15751"/>
    <cellStyle name="RowTitles1-Detail 3 2 2 4 5 5" xfId="15752"/>
    <cellStyle name="RowTitles1-Detail 3 2 2 4 5 5 2" xfId="15753"/>
    <cellStyle name="RowTitles1-Detail 3 2 2 4 5 5 2 2" xfId="15754"/>
    <cellStyle name="RowTitles1-Detail 3 2 2 4 5 6" xfId="15755"/>
    <cellStyle name="RowTitles1-Detail 3 2 2 4 5 6 2" xfId="15756"/>
    <cellStyle name="RowTitles1-Detail 3 2 2 4 5 7" xfId="15757"/>
    <cellStyle name="RowTitles1-Detail 3 2 2 4 6" xfId="15758"/>
    <cellStyle name="RowTitles1-Detail 3 2 2 4 6 2" xfId="15759"/>
    <cellStyle name="RowTitles1-Detail 3 2 2 4 6 2 2" xfId="15760"/>
    <cellStyle name="RowTitles1-Detail 3 2 2 4 6 2 2 2" xfId="15761"/>
    <cellStyle name="RowTitles1-Detail 3 2 2 4 6 2 2 2 2" xfId="15762"/>
    <cellStyle name="RowTitles1-Detail 3 2 2 4 6 2 2 3" xfId="15763"/>
    <cellStyle name="RowTitles1-Detail 3 2 2 4 6 2 3" xfId="15764"/>
    <cellStyle name="RowTitles1-Detail 3 2 2 4 6 2 3 2" xfId="15765"/>
    <cellStyle name="RowTitles1-Detail 3 2 2 4 6 2 3 2 2" xfId="15766"/>
    <cellStyle name="RowTitles1-Detail 3 2 2 4 6 2 4" xfId="15767"/>
    <cellStyle name="RowTitles1-Detail 3 2 2 4 6 2 4 2" xfId="15768"/>
    <cellStyle name="RowTitles1-Detail 3 2 2 4 6 2 5" xfId="15769"/>
    <cellStyle name="RowTitles1-Detail 3 2 2 4 6 3" xfId="15770"/>
    <cellStyle name="RowTitles1-Detail 3 2 2 4 6 3 2" xfId="15771"/>
    <cellStyle name="RowTitles1-Detail 3 2 2 4 6 3 2 2" xfId="15772"/>
    <cellStyle name="RowTitles1-Detail 3 2 2 4 6 3 2 2 2" xfId="15773"/>
    <cellStyle name="RowTitles1-Detail 3 2 2 4 6 3 2 3" xfId="15774"/>
    <cellStyle name="RowTitles1-Detail 3 2 2 4 6 3 3" xfId="15775"/>
    <cellStyle name="RowTitles1-Detail 3 2 2 4 6 3 3 2" xfId="15776"/>
    <cellStyle name="RowTitles1-Detail 3 2 2 4 6 3 3 2 2" xfId="15777"/>
    <cellStyle name="RowTitles1-Detail 3 2 2 4 6 3 4" xfId="15778"/>
    <cellStyle name="RowTitles1-Detail 3 2 2 4 6 3 4 2" xfId="15779"/>
    <cellStyle name="RowTitles1-Detail 3 2 2 4 6 3 5" xfId="15780"/>
    <cellStyle name="RowTitles1-Detail 3 2 2 4 6 4" xfId="15781"/>
    <cellStyle name="RowTitles1-Detail 3 2 2 4 6 4 2" xfId="15782"/>
    <cellStyle name="RowTitles1-Detail 3 2 2 4 6 4 2 2" xfId="15783"/>
    <cellStyle name="RowTitles1-Detail 3 2 2 4 6 4 3" xfId="15784"/>
    <cellStyle name="RowTitles1-Detail 3 2 2 4 6 5" xfId="15785"/>
    <cellStyle name="RowTitles1-Detail 3 2 2 4 6 5 2" xfId="15786"/>
    <cellStyle name="RowTitles1-Detail 3 2 2 4 6 5 2 2" xfId="15787"/>
    <cellStyle name="RowTitles1-Detail 3 2 2 4 6 6" xfId="15788"/>
    <cellStyle name="RowTitles1-Detail 3 2 2 4 6 6 2" xfId="15789"/>
    <cellStyle name="RowTitles1-Detail 3 2 2 4 6 7" xfId="15790"/>
    <cellStyle name="RowTitles1-Detail 3 2 2 4 7" xfId="15791"/>
    <cellStyle name="RowTitles1-Detail 3 2 2 4 7 2" xfId="15792"/>
    <cellStyle name="RowTitles1-Detail 3 2 2 4 7 2 2" xfId="15793"/>
    <cellStyle name="RowTitles1-Detail 3 2 2 4 7 2 2 2" xfId="15794"/>
    <cellStyle name="RowTitles1-Detail 3 2 2 4 7 2 3" xfId="15795"/>
    <cellStyle name="RowTitles1-Detail 3 2 2 4 7 3" xfId="15796"/>
    <cellStyle name="RowTitles1-Detail 3 2 2 4 7 3 2" xfId="15797"/>
    <cellStyle name="RowTitles1-Detail 3 2 2 4 7 3 2 2" xfId="15798"/>
    <cellStyle name="RowTitles1-Detail 3 2 2 4 7 4" xfId="15799"/>
    <cellStyle name="RowTitles1-Detail 3 2 2 4 7 4 2" xfId="15800"/>
    <cellStyle name="RowTitles1-Detail 3 2 2 4 7 5" xfId="15801"/>
    <cellStyle name="RowTitles1-Detail 3 2 2 4 8" xfId="15802"/>
    <cellStyle name="RowTitles1-Detail 3 2 2 4 8 2" xfId="15803"/>
    <cellStyle name="RowTitles1-Detail 3 2 2 4 9" xfId="15804"/>
    <cellStyle name="RowTitles1-Detail 3 2 2 4 9 2" xfId="15805"/>
    <cellStyle name="RowTitles1-Detail 3 2 2 4 9 2 2" xfId="15806"/>
    <cellStyle name="RowTitles1-Detail 3 2 2 4_STUD aligned by INSTIT" xfId="15807"/>
    <cellStyle name="RowTitles1-Detail 3 2 2 5" xfId="15808"/>
    <cellStyle name="RowTitles1-Detail 3 2 2 5 2" xfId="15809"/>
    <cellStyle name="RowTitles1-Detail 3 2 2 5 2 2" xfId="15810"/>
    <cellStyle name="RowTitles1-Detail 3 2 2 5 2 2 2" xfId="15811"/>
    <cellStyle name="RowTitles1-Detail 3 2 2 5 2 2 2 2" xfId="15812"/>
    <cellStyle name="RowTitles1-Detail 3 2 2 5 2 2 3" xfId="15813"/>
    <cellStyle name="RowTitles1-Detail 3 2 2 5 2 3" xfId="15814"/>
    <cellStyle name="RowTitles1-Detail 3 2 2 5 2 3 2" xfId="15815"/>
    <cellStyle name="RowTitles1-Detail 3 2 2 5 2 3 2 2" xfId="15816"/>
    <cellStyle name="RowTitles1-Detail 3 2 2 5 2 4" xfId="15817"/>
    <cellStyle name="RowTitles1-Detail 3 2 2 5 2 4 2" xfId="15818"/>
    <cellStyle name="RowTitles1-Detail 3 2 2 5 2 5" xfId="15819"/>
    <cellStyle name="RowTitles1-Detail 3 2 2 5 3" xfId="15820"/>
    <cellStyle name="RowTitles1-Detail 3 2 2 5 3 2" xfId="15821"/>
    <cellStyle name="RowTitles1-Detail 3 2 2 5 3 2 2" xfId="15822"/>
    <cellStyle name="RowTitles1-Detail 3 2 2 5 3 2 2 2" xfId="15823"/>
    <cellStyle name="RowTitles1-Detail 3 2 2 5 3 2 3" xfId="15824"/>
    <cellStyle name="RowTitles1-Detail 3 2 2 5 3 3" xfId="15825"/>
    <cellStyle name="RowTitles1-Detail 3 2 2 5 3 3 2" xfId="15826"/>
    <cellStyle name="RowTitles1-Detail 3 2 2 5 3 3 2 2" xfId="15827"/>
    <cellStyle name="RowTitles1-Detail 3 2 2 5 3 4" xfId="15828"/>
    <cellStyle name="RowTitles1-Detail 3 2 2 5 3 4 2" xfId="15829"/>
    <cellStyle name="RowTitles1-Detail 3 2 2 5 3 5" xfId="15830"/>
    <cellStyle name="RowTitles1-Detail 3 2 2 5 4" xfId="15831"/>
    <cellStyle name="RowTitles1-Detail 3 2 2 5 4 2" xfId="15832"/>
    <cellStyle name="RowTitles1-Detail 3 2 2 5 5" xfId="15833"/>
    <cellStyle name="RowTitles1-Detail 3 2 2 5 5 2" xfId="15834"/>
    <cellStyle name="RowTitles1-Detail 3 2 2 5 5 2 2" xfId="15835"/>
    <cellStyle name="RowTitles1-Detail 3 2 2 5 5 3" xfId="15836"/>
    <cellStyle name="RowTitles1-Detail 3 2 2 5 6" xfId="15837"/>
    <cellStyle name="RowTitles1-Detail 3 2 2 5 6 2" xfId="15838"/>
    <cellStyle name="RowTitles1-Detail 3 2 2 5 6 2 2" xfId="15839"/>
    <cellStyle name="RowTitles1-Detail 3 2 2 6" xfId="15840"/>
    <cellStyle name="RowTitles1-Detail 3 2 2 6 2" xfId="15841"/>
    <cellStyle name="RowTitles1-Detail 3 2 2 6 2 2" xfId="15842"/>
    <cellStyle name="RowTitles1-Detail 3 2 2 6 2 2 2" xfId="15843"/>
    <cellStyle name="RowTitles1-Detail 3 2 2 6 2 2 2 2" xfId="15844"/>
    <cellStyle name="RowTitles1-Detail 3 2 2 6 2 2 3" xfId="15845"/>
    <cellStyle name="RowTitles1-Detail 3 2 2 6 2 3" xfId="15846"/>
    <cellStyle name="RowTitles1-Detail 3 2 2 6 2 3 2" xfId="15847"/>
    <cellStyle name="RowTitles1-Detail 3 2 2 6 2 3 2 2" xfId="15848"/>
    <cellStyle name="RowTitles1-Detail 3 2 2 6 2 4" xfId="15849"/>
    <cellStyle name="RowTitles1-Detail 3 2 2 6 2 4 2" xfId="15850"/>
    <cellStyle name="RowTitles1-Detail 3 2 2 6 2 5" xfId="15851"/>
    <cellStyle name="RowTitles1-Detail 3 2 2 6 3" xfId="15852"/>
    <cellStyle name="RowTitles1-Detail 3 2 2 6 3 2" xfId="15853"/>
    <cellStyle name="RowTitles1-Detail 3 2 2 6 3 2 2" xfId="15854"/>
    <cellStyle name="RowTitles1-Detail 3 2 2 6 3 2 2 2" xfId="15855"/>
    <cellStyle name="RowTitles1-Detail 3 2 2 6 3 2 3" xfId="15856"/>
    <cellStyle name="RowTitles1-Detail 3 2 2 6 3 3" xfId="15857"/>
    <cellStyle name="RowTitles1-Detail 3 2 2 6 3 3 2" xfId="15858"/>
    <cellStyle name="RowTitles1-Detail 3 2 2 6 3 3 2 2" xfId="15859"/>
    <cellStyle name="RowTitles1-Detail 3 2 2 6 3 4" xfId="15860"/>
    <cellStyle name="RowTitles1-Detail 3 2 2 6 3 4 2" xfId="15861"/>
    <cellStyle name="RowTitles1-Detail 3 2 2 6 3 5" xfId="15862"/>
    <cellStyle name="RowTitles1-Detail 3 2 2 6 4" xfId="15863"/>
    <cellStyle name="RowTitles1-Detail 3 2 2 6 4 2" xfId="15864"/>
    <cellStyle name="RowTitles1-Detail 3 2 2 6 5" xfId="15865"/>
    <cellStyle name="RowTitles1-Detail 3 2 2 6 5 2" xfId="15866"/>
    <cellStyle name="RowTitles1-Detail 3 2 2 6 5 2 2" xfId="15867"/>
    <cellStyle name="RowTitles1-Detail 3 2 2 6 6" xfId="15868"/>
    <cellStyle name="RowTitles1-Detail 3 2 2 6 6 2" xfId="15869"/>
    <cellStyle name="RowTitles1-Detail 3 2 2 6 7" xfId="15870"/>
    <cellStyle name="RowTitles1-Detail 3 2 2 7" xfId="15871"/>
    <cellStyle name="RowTitles1-Detail 3 2 2 7 2" xfId="15872"/>
    <cellStyle name="RowTitles1-Detail 3 2 2 7 2 2" xfId="15873"/>
    <cellStyle name="RowTitles1-Detail 3 2 2 7 2 2 2" xfId="15874"/>
    <cellStyle name="RowTitles1-Detail 3 2 2 7 2 2 2 2" xfId="15875"/>
    <cellStyle name="RowTitles1-Detail 3 2 2 7 2 2 3" xfId="15876"/>
    <cellStyle name="RowTitles1-Detail 3 2 2 7 2 3" xfId="15877"/>
    <cellStyle name="RowTitles1-Detail 3 2 2 7 2 3 2" xfId="15878"/>
    <cellStyle name="RowTitles1-Detail 3 2 2 7 2 3 2 2" xfId="15879"/>
    <cellStyle name="RowTitles1-Detail 3 2 2 7 2 4" xfId="15880"/>
    <cellStyle name="RowTitles1-Detail 3 2 2 7 2 4 2" xfId="15881"/>
    <cellStyle name="RowTitles1-Detail 3 2 2 7 2 5" xfId="15882"/>
    <cellStyle name="RowTitles1-Detail 3 2 2 7 3" xfId="15883"/>
    <cellStyle name="RowTitles1-Detail 3 2 2 7 3 2" xfId="15884"/>
    <cellStyle name="RowTitles1-Detail 3 2 2 7 3 2 2" xfId="15885"/>
    <cellStyle name="RowTitles1-Detail 3 2 2 7 3 2 2 2" xfId="15886"/>
    <cellStyle name="RowTitles1-Detail 3 2 2 7 3 2 3" xfId="15887"/>
    <cellStyle name="RowTitles1-Detail 3 2 2 7 3 3" xfId="15888"/>
    <cellStyle name="RowTitles1-Detail 3 2 2 7 3 3 2" xfId="15889"/>
    <cellStyle name="RowTitles1-Detail 3 2 2 7 3 3 2 2" xfId="15890"/>
    <cellStyle name="RowTitles1-Detail 3 2 2 7 3 4" xfId="15891"/>
    <cellStyle name="RowTitles1-Detail 3 2 2 7 3 4 2" xfId="15892"/>
    <cellStyle name="RowTitles1-Detail 3 2 2 7 3 5" xfId="15893"/>
    <cellStyle name="RowTitles1-Detail 3 2 2 7 4" xfId="15894"/>
    <cellStyle name="RowTitles1-Detail 3 2 2 7 4 2" xfId="15895"/>
    <cellStyle name="RowTitles1-Detail 3 2 2 7 5" xfId="15896"/>
    <cellStyle name="RowTitles1-Detail 3 2 2 7 5 2" xfId="15897"/>
    <cellStyle name="RowTitles1-Detail 3 2 2 7 5 2 2" xfId="15898"/>
    <cellStyle name="RowTitles1-Detail 3 2 2 7 5 3" xfId="15899"/>
    <cellStyle name="RowTitles1-Detail 3 2 2 7 6" xfId="15900"/>
    <cellStyle name="RowTitles1-Detail 3 2 2 7 6 2" xfId="15901"/>
    <cellStyle name="RowTitles1-Detail 3 2 2 7 6 2 2" xfId="15902"/>
    <cellStyle name="RowTitles1-Detail 3 2 2 7 7" xfId="15903"/>
    <cellStyle name="RowTitles1-Detail 3 2 2 7 7 2" xfId="15904"/>
    <cellStyle name="RowTitles1-Detail 3 2 2 7 8" xfId="15905"/>
    <cellStyle name="RowTitles1-Detail 3 2 2 8" xfId="15906"/>
    <cellStyle name="RowTitles1-Detail 3 2 2 8 2" xfId="15907"/>
    <cellStyle name="RowTitles1-Detail 3 2 2 8 2 2" xfId="15908"/>
    <cellStyle name="RowTitles1-Detail 3 2 2 8 2 2 2" xfId="15909"/>
    <cellStyle name="RowTitles1-Detail 3 2 2 8 2 2 2 2" xfId="15910"/>
    <cellStyle name="RowTitles1-Detail 3 2 2 8 2 2 3" xfId="15911"/>
    <cellStyle name="RowTitles1-Detail 3 2 2 8 2 3" xfId="15912"/>
    <cellStyle name="RowTitles1-Detail 3 2 2 8 2 3 2" xfId="15913"/>
    <cellStyle name="RowTitles1-Detail 3 2 2 8 2 3 2 2" xfId="15914"/>
    <cellStyle name="RowTitles1-Detail 3 2 2 8 2 4" xfId="15915"/>
    <cellStyle name="RowTitles1-Detail 3 2 2 8 2 4 2" xfId="15916"/>
    <cellStyle name="RowTitles1-Detail 3 2 2 8 2 5" xfId="15917"/>
    <cellStyle name="RowTitles1-Detail 3 2 2 8 3" xfId="15918"/>
    <cellStyle name="RowTitles1-Detail 3 2 2 8 3 2" xfId="15919"/>
    <cellStyle name="RowTitles1-Detail 3 2 2 8 3 2 2" xfId="15920"/>
    <cellStyle name="RowTitles1-Detail 3 2 2 8 3 2 2 2" xfId="15921"/>
    <cellStyle name="RowTitles1-Detail 3 2 2 8 3 2 3" xfId="15922"/>
    <cellStyle name="RowTitles1-Detail 3 2 2 8 3 3" xfId="15923"/>
    <cellStyle name="RowTitles1-Detail 3 2 2 8 3 3 2" xfId="15924"/>
    <cellStyle name="RowTitles1-Detail 3 2 2 8 3 3 2 2" xfId="15925"/>
    <cellStyle name="RowTitles1-Detail 3 2 2 8 3 4" xfId="15926"/>
    <cellStyle name="RowTitles1-Detail 3 2 2 8 3 4 2" xfId="15927"/>
    <cellStyle name="RowTitles1-Detail 3 2 2 8 3 5" xfId="15928"/>
    <cellStyle name="RowTitles1-Detail 3 2 2 8 4" xfId="15929"/>
    <cellStyle name="RowTitles1-Detail 3 2 2 8 4 2" xfId="15930"/>
    <cellStyle name="RowTitles1-Detail 3 2 2 8 4 2 2" xfId="15931"/>
    <cellStyle name="RowTitles1-Detail 3 2 2 8 4 3" xfId="15932"/>
    <cellStyle name="RowTitles1-Detail 3 2 2 8 5" xfId="15933"/>
    <cellStyle name="RowTitles1-Detail 3 2 2 8 5 2" xfId="15934"/>
    <cellStyle name="RowTitles1-Detail 3 2 2 8 5 2 2" xfId="15935"/>
    <cellStyle name="RowTitles1-Detail 3 2 2 8 6" xfId="15936"/>
    <cellStyle name="RowTitles1-Detail 3 2 2 8 6 2" xfId="15937"/>
    <cellStyle name="RowTitles1-Detail 3 2 2 8 7" xfId="15938"/>
    <cellStyle name="RowTitles1-Detail 3 2 2 9" xfId="15939"/>
    <cellStyle name="RowTitles1-Detail 3 2 2 9 2" xfId="15940"/>
    <cellStyle name="RowTitles1-Detail 3 2 2 9 2 2" xfId="15941"/>
    <cellStyle name="RowTitles1-Detail 3 2 2 9 2 2 2" xfId="15942"/>
    <cellStyle name="RowTitles1-Detail 3 2 2 9 2 2 2 2" xfId="15943"/>
    <cellStyle name="RowTitles1-Detail 3 2 2 9 2 2 3" xfId="15944"/>
    <cellStyle name="RowTitles1-Detail 3 2 2 9 2 3" xfId="15945"/>
    <cellStyle name="RowTitles1-Detail 3 2 2 9 2 3 2" xfId="15946"/>
    <cellStyle name="RowTitles1-Detail 3 2 2 9 2 3 2 2" xfId="15947"/>
    <cellStyle name="RowTitles1-Detail 3 2 2 9 2 4" xfId="15948"/>
    <cellStyle name="RowTitles1-Detail 3 2 2 9 2 4 2" xfId="15949"/>
    <cellStyle name="RowTitles1-Detail 3 2 2 9 2 5" xfId="15950"/>
    <cellStyle name="RowTitles1-Detail 3 2 2 9 3" xfId="15951"/>
    <cellStyle name="RowTitles1-Detail 3 2 2 9 3 2" xfId="15952"/>
    <cellStyle name="RowTitles1-Detail 3 2 2 9 3 2 2" xfId="15953"/>
    <cellStyle name="RowTitles1-Detail 3 2 2 9 3 2 2 2" xfId="15954"/>
    <cellStyle name="RowTitles1-Detail 3 2 2 9 3 2 3" xfId="15955"/>
    <cellStyle name="RowTitles1-Detail 3 2 2 9 3 3" xfId="15956"/>
    <cellStyle name="RowTitles1-Detail 3 2 2 9 3 3 2" xfId="15957"/>
    <cellStyle name="RowTitles1-Detail 3 2 2 9 3 3 2 2" xfId="15958"/>
    <cellStyle name="RowTitles1-Detail 3 2 2 9 3 4" xfId="15959"/>
    <cellStyle name="RowTitles1-Detail 3 2 2 9 3 4 2" xfId="15960"/>
    <cellStyle name="RowTitles1-Detail 3 2 2 9 3 5" xfId="15961"/>
    <cellStyle name="RowTitles1-Detail 3 2 2 9 4" xfId="15962"/>
    <cellStyle name="RowTitles1-Detail 3 2 2 9 4 2" xfId="15963"/>
    <cellStyle name="RowTitles1-Detail 3 2 2 9 4 2 2" xfId="15964"/>
    <cellStyle name="RowTitles1-Detail 3 2 2 9 4 3" xfId="15965"/>
    <cellStyle name="RowTitles1-Detail 3 2 2 9 5" xfId="15966"/>
    <cellStyle name="RowTitles1-Detail 3 2 2 9 5 2" xfId="15967"/>
    <cellStyle name="RowTitles1-Detail 3 2 2 9 5 2 2" xfId="15968"/>
    <cellStyle name="RowTitles1-Detail 3 2 2 9 6" xfId="15969"/>
    <cellStyle name="RowTitles1-Detail 3 2 2 9 6 2" xfId="15970"/>
    <cellStyle name="RowTitles1-Detail 3 2 2 9 7" xfId="15971"/>
    <cellStyle name="RowTitles1-Detail 3 2 2_STUD aligned by INSTIT" xfId="15972"/>
    <cellStyle name="RowTitles1-Detail 3 2 3" xfId="15973"/>
    <cellStyle name="RowTitles1-Detail 3 2 3 2" xfId="15974"/>
    <cellStyle name="RowTitles1-Detail 3 2 3 2 2" xfId="15975"/>
    <cellStyle name="RowTitles1-Detail 3 2 3 2 2 2" xfId="15976"/>
    <cellStyle name="RowTitles1-Detail 3 2 3 2 2 2 2" xfId="15977"/>
    <cellStyle name="RowTitles1-Detail 3 2 3 2 2 2 2 2" xfId="15978"/>
    <cellStyle name="RowTitles1-Detail 3 2 3 2 2 2 3" xfId="15979"/>
    <cellStyle name="RowTitles1-Detail 3 2 3 2 2 3" xfId="15980"/>
    <cellStyle name="RowTitles1-Detail 3 2 3 2 2 3 2" xfId="15981"/>
    <cellStyle name="RowTitles1-Detail 3 2 3 2 2 3 2 2" xfId="15982"/>
    <cellStyle name="RowTitles1-Detail 3 2 3 2 2 4" xfId="15983"/>
    <cellStyle name="RowTitles1-Detail 3 2 3 2 2 4 2" xfId="15984"/>
    <cellStyle name="RowTitles1-Detail 3 2 3 2 2 5" xfId="15985"/>
    <cellStyle name="RowTitles1-Detail 3 2 3 2 3" xfId="15986"/>
    <cellStyle name="RowTitles1-Detail 3 2 3 2 3 2" xfId="15987"/>
    <cellStyle name="RowTitles1-Detail 3 2 3 2 3 2 2" xfId="15988"/>
    <cellStyle name="RowTitles1-Detail 3 2 3 2 3 2 2 2" xfId="15989"/>
    <cellStyle name="RowTitles1-Detail 3 2 3 2 3 2 3" xfId="15990"/>
    <cellStyle name="RowTitles1-Detail 3 2 3 2 3 3" xfId="15991"/>
    <cellStyle name="RowTitles1-Detail 3 2 3 2 3 3 2" xfId="15992"/>
    <cellStyle name="RowTitles1-Detail 3 2 3 2 3 3 2 2" xfId="15993"/>
    <cellStyle name="RowTitles1-Detail 3 2 3 2 3 4" xfId="15994"/>
    <cellStyle name="RowTitles1-Detail 3 2 3 2 3 4 2" xfId="15995"/>
    <cellStyle name="RowTitles1-Detail 3 2 3 2 3 5" xfId="15996"/>
    <cellStyle name="RowTitles1-Detail 3 2 3 2 4" xfId="15997"/>
    <cellStyle name="RowTitles1-Detail 3 2 3 2 4 2" xfId="15998"/>
    <cellStyle name="RowTitles1-Detail 3 2 3 2 5" xfId="15999"/>
    <cellStyle name="RowTitles1-Detail 3 2 3 2 5 2" xfId="16000"/>
    <cellStyle name="RowTitles1-Detail 3 2 3 2 5 2 2" xfId="16001"/>
    <cellStyle name="RowTitles1-Detail 3 2 3 3" xfId="16002"/>
    <cellStyle name="RowTitles1-Detail 3 2 3 3 2" xfId="16003"/>
    <cellStyle name="RowTitles1-Detail 3 2 3 3 2 2" xfId="16004"/>
    <cellStyle name="RowTitles1-Detail 3 2 3 3 2 2 2" xfId="16005"/>
    <cellStyle name="RowTitles1-Detail 3 2 3 3 2 2 2 2" xfId="16006"/>
    <cellStyle name="RowTitles1-Detail 3 2 3 3 2 2 3" xfId="16007"/>
    <cellStyle name="RowTitles1-Detail 3 2 3 3 2 3" xfId="16008"/>
    <cellStyle name="RowTitles1-Detail 3 2 3 3 2 3 2" xfId="16009"/>
    <cellStyle name="RowTitles1-Detail 3 2 3 3 2 3 2 2" xfId="16010"/>
    <cellStyle name="RowTitles1-Detail 3 2 3 3 2 4" xfId="16011"/>
    <cellStyle name="RowTitles1-Detail 3 2 3 3 2 4 2" xfId="16012"/>
    <cellStyle name="RowTitles1-Detail 3 2 3 3 2 5" xfId="16013"/>
    <cellStyle name="RowTitles1-Detail 3 2 3 3 3" xfId="16014"/>
    <cellStyle name="RowTitles1-Detail 3 2 3 3 3 2" xfId="16015"/>
    <cellStyle name="RowTitles1-Detail 3 2 3 3 3 2 2" xfId="16016"/>
    <cellStyle name="RowTitles1-Detail 3 2 3 3 3 2 2 2" xfId="16017"/>
    <cellStyle name="RowTitles1-Detail 3 2 3 3 3 2 3" xfId="16018"/>
    <cellStyle name="RowTitles1-Detail 3 2 3 3 3 3" xfId="16019"/>
    <cellStyle name="RowTitles1-Detail 3 2 3 3 3 3 2" xfId="16020"/>
    <cellStyle name="RowTitles1-Detail 3 2 3 3 3 3 2 2" xfId="16021"/>
    <cellStyle name="RowTitles1-Detail 3 2 3 3 3 4" xfId="16022"/>
    <cellStyle name="RowTitles1-Detail 3 2 3 3 3 4 2" xfId="16023"/>
    <cellStyle name="RowTitles1-Detail 3 2 3 3 3 5" xfId="16024"/>
    <cellStyle name="RowTitles1-Detail 3 2 3 3 4" xfId="16025"/>
    <cellStyle name="RowTitles1-Detail 3 2 3 3 4 2" xfId="16026"/>
    <cellStyle name="RowTitles1-Detail 3 2 3 3 5" xfId="16027"/>
    <cellStyle name="RowTitles1-Detail 3 2 3 3 5 2" xfId="16028"/>
    <cellStyle name="RowTitles1-Detail 3 2 3 3 5 2 2" xfId="16029"/>
    <cellStyle name="RowTitles1-Detail 3 2 3 3 5 3" xfId="16030"/>
    <cellStyle name="RowTitles1-Detail 3 2 3 3 6" xfId="16031"/>
    <cellStyle name="RowTitles1-Detail 3 2 3 3 6 2" xfId="16032"/>
    <cellStyle name="RowTitles1-Detail 3 2 3 3 6 2 2" xfId="16033"/>
    <cellStyle name="RowTitles1-Detail 3 2 3 3 7" xfId="16034"/>
    <cellStyle name="RowTitles1-Detail 3 2 3 3 7 2" xfId="16035"/>
    <cellStyle name="RowTitles1-Detail 3 2 3 3 8" xfId="16036"/>
    <cellStyle name="RowTitles1-Detail 3 2 3 4" xfId="16037"/>
    <cellStyle name="RowTitles1-Detail 3 2 3 4 2" xfId="16038"/>
    <cellStyle name="RowTitles1-Detail 3 2 3 4 2 2" xfId="16039"/>
    <cellStyle name="RowTitles1-Detail 3 2 3 4 2 2 2" xfId="16040"/>
    <cellStyle name="RowTitles1-Detail 3 2 3 4 2 2 2 2" xfId="16041"/>
    <cellStyle name="RowTitles1-Detail 3 2 3 4 2 2 3" xfId="16042"/>
    <cellStyle name="RowTitles1-Detail 3 2 3 4 2 3" xfId="16043"/>
    <cellStyle name="RowTitles1-Detail 3 2 3 4 2 3 2" xfId="16044"/>
    <cellStyle name="RowTitles1-Detail 3 2 3 4 2 3 2 2" xfId="16045"/>
    <cellStyle name="RowTitles1-Detail 3 2 3 4 2 4" xfId="16046"/>
    <cellStyle name="RowTitles1-Detail 3 2 3 4 2 4 2" xfId="16047"/>
    <cellStyle name="RowTitles1-Detail 3 2 3 4 2 5" xfId="16048"/>
    <cellStyle name="RowTitles1-Detail 3 2 3 4 3" xfId="16049"/>
    <cellStyle name="RowTitles1-Detail 3 2 3 4 3 2" xfId="16050"/>
    <cellStyle name="RowTitles1-Detail 3 2 3 4 3 2 2" xfId="16051"/>
    <cellStyle name="RowTitles1-Detail 3 2 3 4 3 2 2 2" xfId="16052"/>
    <cellStyle name="RowTitles1-Detail 3 2 3 4 3 2 3" xfId="16053"/>
    <cellStyle name="RowTitles1-Detail 3 2 3 4 3 3" xfId="16054"/>
    <cellStyle name="RowTitles1-Detail 3 2 3 4 3 3 2" xfId="16055"/>
    <cellStyle name="RowTitles1-Detail 3 2 3 4 3 3 2 2" xfId="16056"/>
    <cellStyle name="RowTitles1-Detail 3 2 3 4 3 4" xfId="16057"/>
    <cellStyle name="RowTitles1-Detail 3 2 3 4 3 4 2" xfId="16058"/>
    <cellStyle name="RowTitles1-Detail 3 2 3 4 3 5" xfId="16059"/>
    <cellStyle name="RowTitles1-Detail 3 2 3 4 4" xfId="16060"/>
    <cellStyle name="RowTitles1-Detail 3 2 3 4 4 2" xfId="16061"/>
    <cellStyle name="RowTitles1-Detail 3 2 3 4 4 2 2" xfId="16062"/>
    <cellStyle name="RowTitles1-Detail 3 2 3 4 4 3" xfId="16063"/>
    <cellStyle name="RowTitles1-Detail 3 2 3 4 5" xfId="16064"/>
    <cellStyle name="RowTitles1-Detail 3 2 3 4 5 2" xfId="16065"/>
    <cellStyle name="RowTitles1-Detail 3 2 3 4 5 2 2" xfId="16066"/>
    <cellStyle name="RowTitles1-Detail 3 2 3 4 6" xfId="16067"/>
    <cellStyle name="RowTitles1-Detail 3 2 3 4 6 2" xfId="16068"/>
    <cellStyle name="RowTitles1-Detail 3 2 3 4 7" xfId="16069"/>
    <cellStyle name="RowTitles1-Detail 3 2 3 5" xfId="16070"/>
    <cellStyle name="RowTitles1-Detail 3 2 3 5 2" xfId="16071"/>
    <cellStyle name="RowTitles1-Detail 3 2 3 5 2 2" xfId="16072"/>
    <cellStyle name="RowTitles1-Detail 3 2 3 5 2 2 2" xfId="16073"/>
    <cellStyle name="RowTitles1-Detail 3 2 3 5 2 2 2 2" xfId="16074"/>
    <cellStyle name="RowTitles1-Detail 3 2 3 5 2 2 3" xfId="16075"/>
    <cellStyle name="RowTitles1-Detail 3 2 3 5 2 3" xfId="16076"/>
    <cellStyle name="RowTitles1-Detail 3 2 3 5 2 3 2" xfId="16077"/>
    <cellStyle name="RowTitles1-Detail 3 2 3 5 2 3 2 2" xfId="16078"/>
    <cellStyle name="RowTitles1-Detail 3 2 3 5 2 4" xfId="16079"/>
    <cellStyle name="RowTitles1-Detail 3 2 3 5 2 4 2" xfId="16080"/>
    <cellStyle name="RowTitles1-Detail 3 2 3 5 2 5" xfId="16081"/>
    <cellStyle name="RowTitles1-Detail 3 2 3 5 3" xfId="16082"/>
    <cellStyle name="RowTitles1-Detail 3 2 3 5 3 2" xfId="16083"/>
    <cellStyle name="RowTitles1-Detail 3 2 3 5 3 2 2" xfId="16084"/>
    <cellStyle name="RowTitles1-Detail 3 2 3 5 3 2 2 2" xfId="16085"/>
    <cellStyle name="RowTitles1-Detail 3 2 3 5 3 2 3" xfId="16086"/>
    <cellStyle name="RowTitles1-Detail 3 2 3 5 3 3" xfId="16087"/>
    <cellStyle name="RowTitles1-Detail 3 2 3 5 3 3 2" xfId="16088"/>
    <cellStyle name="RowTitles1-Detail 3 2 3 5 3 3 2 2" xfId="16089"/>
    <cellStyle name="RowTitles1-Detail 3 2 3 5 3 4" xfId="16090"/>
    <cellStyle name="RowTitles1-Detail 3 2 3 5 3 4 2" xfId="16091"/>
    <cellStyle name="RowTitles1-Detail 3 2 3 5 3 5" xfId="16092"/>
    <cellStyle name="RowTitles1-Detail 3 2 3 5 4" xfId="16093"/>
    <cellStyle name="RowTitles1-Detail 3 2 3 5 4 2" xfId="16094"/>
    <cellStyle name="RowTitles1-Detail 3 2 3 5 4 2 2" xfId="16095"/>
    <cellStyle name="RowTitles1-Detail 3 2 3 5 4 3" xfId="16096"/>
    <cellStyle name="RowTitles1-Detail 3 2 3 5 5" xfId="16097"/>
    <cellStyle name="RowTitles1-Detail 3 2 3 5 5 2" xfId="16098"/>
    <cellStyle name="RowTitles1-Detail 3 2 3 5 5 2 2" xfId="16099"/>
    <cellStyle name="RowTitles1-Detail 3 2 3 5 6" xfId="16100"/>
    <cellStyle name="RowTitles1-Detail 3 2 3 5 6 2" xfId="16101"/>
    <cellStyle name="RowTitles1-Detail 3 2 3 5 7" xfId="16102"/>
    <cellStyle name="RowTitles1-Detail 3 2 3 6" xfId="16103"/>
    <cellStyle name="RowTitles1-Detail 3 2 3 6 2" xfId="16104"/>
    <cellStyle name="RowTitles1-Detail 3 2 3 6 2 2" xfId="16105"/>
    <cellStyle name="RowTitles1-Detail 3 2 3 6 2 2 2" xfId="16106"/>
    <cellStyle name="RowTitles1-Detail 3 2 3 6 2 2 2 2" xfId="16107"/>
    <cellStyle name="RowTitles1-Detail 3 2 3 6 2 2 3" xfId="16108"/>
    <cellStyle name="RowTitles1-Detail 3 2 3 6 2 3" xfId="16109"/>
    <cellStyle name="RowTitles1-Detail 3 2 3 6 2 3 2" xfId="16110"/>
    <cellStyle name="RowTitles1-Detail 3 2 3 6 2 3 2 2" xfId="16111"/>
    <cellStyle name="RowTitles1-Detail 3 2 3 6 2 4" xfId="16112"/>
    <cellStyle name="RowTitles1-Detail 3 2 3 6 2 4 2" xfId="16113"/>
    <cellStyle name="RowTitles1-Detail 3 2 3 6 2 5" xfId="16114"/>
    <cellStyle name="RowTitles1-Detail 3 2 3 6 3" xfId="16115"/>
    <cellStyle name="RowTitles1-Detail 3 2 3 6 3 2" xfId="16116"/>
    <cellStyle name="RowTitles1-Detail 3 2 3 6 3 2 2" xfId="16117"/>
    <cellStyle name="RowTitles1-Detail 3 2 3 6 3 2 2 2" xfId="16118"/>
    <cellStyle name="RowTitles1-Detail 3 2 3 6 3 2 3" xfId="16119"/>
    <cellStyle name="RowTitles1-Detail 3 2 3 6 3 3" xfId="16120"/>
    <cellStyle name="RowTitles1-Detail 3 2 3 6 3 3 2" xfId="16121"/>
    <cellStyle name="RowTitles1-Detail 3 2 3 6 3 3 2 2" xfId="16122"/>
    <cellStyle name="RowTitles1-Detail 3 2 3 6 3 4" xfId="16123"/>
    <cellStyle name="RowTitles1-Detail 3 2 3 6 3 4 2" xfId="16124"/>
    <cellStyle name="RowTitles1-Detail 3 2 3 6 3 5" xfId="16125"/>
    <cellStyle name="RowTitles1-Detail 3 2 3 6 4" xfId="16126"/>
    <cellStyle name="RowTitles1-Detail 3 2 3 6 4 2" xfId="16127"/>
    <cellStyle name="RowTitles1-Detail 3 2 3 6 4 2 2" xfId="16128"/>
    <cellStyle name="RowTitles1-Detail 3 2 3 6 4 3" xfId="16129"/>
    <cellStyle name="RowTitles1-Detail 3 2 3 6 5" xfId="16130"/>
    <cellStyle name="RowTitles1-Detail 3 2 3 6 5 2" xfId="16131"/>
    <cellStyle name="RowTitles1-Detail 3 2 3 6 5 2 2" xfId="16132"/>
    <cellStyle name="RowTitles1-Detail 3 2 3 6 6" xfId="16133"/>
    <cellStyle name="RowTitles1-Detail 3 2 3 6 6 2" xfId="16134"/>
    <cellStyle name="RowTitles1-Detail 3 2 3 6 7" xfId="16135"/>
    <cellStyle name="RowTitles1-Detail 3 2 3 7" xfId="16136"/>
    <cellStyle name="RowTitles1-Detail 3 2 3 7 2" xfId="16137"/>
    <cellStyle name="RowTitles1-Detail 3 2 3 7 2 2" xfId="16138"/>
    <cellStyle name="RowTitles1-Detail 3 2 3 7 2 2 2" xfId="16139"/>
    <cellStyle name="RowTitles1-Detail 3 2 3 7 2 3" xfId="16140"/>
    <cellStyle name="RowTitles1-Detail 3 2 3 7 3" xfId="16141"/>
    <cellStyle name="RowTitles1-Detail 3 2 3 7 3 2" xfId="16142"/>
    <cellStyle name="RowTitles1-Detail 3 2 3 7 3 2 2" xfId="16143"/>
    <cellStyle name="RowTitles1-Detail 3 2 3 7 4" xfId="16144"/>
    <cellStyle name="RowTitles1-Detail 3 2 3 7 4 2" xfId="16145"/>
    <cellStyle name="RowTitles1-Detail 3 2 3 7 5" xfId="16146"/>
    <cellStyle name="RowTitles1-Detail 3 2 3 8" xfId="16147"/>
    <cellStyle name="RowTitles1-Detail 3 2 3 8 2" xfId="16148"/>
    <cellStyle name="RowTitles1-Detail 3 2 3 9" xfId="16149"/>
    <cellStyle name="RowTitles1-Detail 3 2 3 9 2" xfId="16150"/>
    <cellStyle name="RowTitles1-Detail 3 2 3 9 2 2" xfId="16151"/>
    <cellStyle name="RowTitles1-Detail 3 2 3_STUD aligned by INSTIT" xfId="16152"/>
    <cellStyle name="RowTitles1-Detail 3 2 4" xfId="16153"/>
    <cellStyle name="RowTitles1-Detail 3 2 4 2" xfId="16154"/>
    <cellStyle name="RowTitles1-Detail 3 2 4 2 2" xfId="16155"/>
    <cellStyle name="RowTitles1-Detail 3 2 4 2 2 2" xfId="16156"/>
    <cellStyle name="RowTitles1-Detail 3 2 4 2 2 2 2" xfId="16157"/>
    <cellStyle name="RowTitles1-Detail 3 2 4 2 2 2 2 2" xfId="16158"/>
    <cellStyle name="RowTitles1-Detail 3 2 4 2 2 2 3" xfId="16159"/>
    <cellStyle name="RowTitles1-Detail 3 2 4 2 2 3" xfId="16160"/>
    <cellStyle name="RowTitles1-Detail 3 2 4 2 2 3 2" xfId="16161"/>
    <cellStyle name="RowTitles1-Detail 3 2 4 2 2 3 2 2" xfId="16162"/>
    <cellStyle name="RowTitles1-Detail 3 2 4 2 2 4" xfId="16163"/>
    <cellStyle name="RowTitles1-Detail 3 2 4 2 2 4 2" xfId="16164"/>
    <cellStyle name="RowTitles1-Detail 3 2 4 2 2 5" xfId="16165"/>
    <cellStyle name="RowTitles1-Detail 3 2 4 2 3" xfId="16166"/>
    <cellStyle name="RowTitles1-Detail 3 2 4 2 3 2" xfId="16167"/>
    <cellStyle name="RowTitles1-Detail 3 2 4 2 3 2 2" xfId="16168"/>
    <cellStyle name="RowTitles1-Detail 3 2 4 2 3 2 2 2" xfId="16169"/>
    <cellStyle name="RowTitles1-Detail 3 2 4 2 3 2 3" xfId="16170"/>
    <cellStyle name="RowTitles1-Detail 3 2 4 2 3 3" xfId="16171"/>
    <cellStyle name="RowTitles1-Detail 3 2 4 2 3 3 2" xfId="16172"/>
    <cellStyle name="RowTitles1-Detail 3 2 4 2 3 3 2 2" xfId="16173"/>
    <cellStyle name="RowTitles1-Detail 3 2 4 2 3 4" xfId="16174"/>
    <cellStyle name="RowTitles1-Detail 3 2 4 2 3 4 2" xfId="16175"/>
    <cellStyle name="RowTitles1-Detail 3 2 4 2 3 5" xfId="16176"/>
    <cellStyle name="RowTitles1-Detail 3 2 4 2 4" xfId="16177"/>
    <cellStyle name="RowTitles1-Detail 3 2 4 2 4 2" xfId="16178"/>
    <cellStyle name="RowTitles1-Detail 3 2 4 2 5" xfId="16179"/>
    <cellStyle name="RowTitles1-Detail 3 2 4 2 5 2" xfId="16180"/>
    <cellStyle name="RowTitles1-Detail 3 2 4 2 5 2 2" xfId="16181"/>
    <cellStyle name="RowTitles1-Detail 3 2 4 2 5 3" xfId="16182"/>
    <cellStyle name="RowTitles1-Detail 3 2 4 2 6" xfId="16183"/>
    <cellStyle name="RowTitles1-Detail 3 2 4 2 6 2" xfId="16184"/>
    <cellStyle name="RowTitles1-Detail 3 2 4 2 6 2 2" xfId="16185"/>
    <cellStyle name="RowTitles1-Detail 3 2 4 2 7" xfId="16186"/>
    <cellStyle name="RowTitles1-Detail 3 2 4 2 7 2" xfId="16187"/>
    <cellStyle name="RowTitles1-Detail 3 2 4 2 8" xfId="16188"/>
    <cellStyle name="RowTitles1-Detail 3 2 4 3" xfId="16189"/>
    <cellStyle name="RowTitles1-Detail 3 2 4 3 2" xfId="16190"/>
    <cellStyle name="RowTitles1-Detail 3 2 4 3 2 2" xfId="16191"/>
    <cellStyle name="RowTitles1-Detail 3 2 4 3 2 2 2" xfId="16192"/>
    <cellStyle name="RowTitles1-Detail 3 2 4 3 2 2 2 2" xfId="16193"/>
    <cellStyle name="RowTitles1-Detail 3 2 4 3 2 2 3" xfId="16194"/>
    <cellStyle name="RowTitles1-Detail 3 2 4 3 2 3" xfId="16195"/>
    <cellStyle name="RowTitles1-Detail 3 2 4 3 2 3 2" xfId="16196"/>
    <cellStyle name="RowTitles1-Detail 3 2 4 3 2 3 2 2" xfId="16197"/>
    <cellStyle name="RowTitles1-Detail 3 2 4 3 2 4" xfId="16198"/>
    <cellStyle name="RowTitles1-Detail 3 2 4 3 2 4 2" xfId="16199"/>
    <cellStyle name="RowTitles1-Detail 3 2 4 3 2 5" xfId="16200"/>
    <cellStyle name="RowTitles1-Detail 3 2 4 3 3" xfId="16201"/>
    <cellStyle name="RowTitles1-Detail 3 2 4 3 3 2" xfId="16202"/>
    <cellStyle name="RowTitles1-Detail 3 2 4 3 3 2 2" xfId="16203"/>
    <cellStyle name="RowTitles1-Detail 3 2 4 3 3 2 2 2" xfId="16204"/>
    <cellStyle name="RowTitles1-Detail 3 2 4 3 3 2 3" xfId="16205"/>
    <cellStyle name="RowTitles1-Detail 3 2 4 3 3 3" xfId="16206"/>
    <cellStyle name="RowTitles1-Detail 3 2 4 3 3 3 2" xfId="16207"/>
    <cellStyle name="RowTitles1-Detail 3 2 4 3 3 3 2 2" xfId="16208"/>
    <cellStyle name="RowTitles1-Detail 3 2 4 3 3 4" xfId="16209"/>
    <cellStyle name="RowTitles1-Detail 3 2 4 3 3 4 2" xfId="16210"/>
    <cellStyle name="RowTitles1-Detail 3 2 4 3 3 5" xfId="16211"/>
    <cellStyle name="RowTitles1-Detail 3 2 4 3 4" xfId="16212"/>
    <cellStyle name="RowTitles1-Detail 3 2 4 3 4 2" xfId="16213"/>
    <cellStyle name="RowTitles1-Detail 3 2 4 3 5" xfId="16214"/>
    <cellStyle name="RowTitles1-Detail 3 2 4 3 5 2" xfId="16215"/>
    <cellStyle name="RowTitles1-Detail 3 2 4 3 5 2 2" xfId="16216"/>
    <cellStyle name="RowTitles1-Detail 3 2 4 4" xfId="16217"/>
    <cellStyle name="RowTitles1-Detail 3 2 4 4 2" xfId="16218"/>
    <cellStyle name="RowTitles1-Detail 3 2 4 4 2 2" xfId="16219"/>
    <cellStyle name="RowTitles1-Detail 3 2 4 4 2 2 2" xfId="16220"/>
    <cellStyle name="RowTitles1-Detail 3 2 4 4 2 2 2 2" xfId="16221"/>
    <cellStyle name="RowTitles1-Detail 3 2 4 4 2 2 3" xfId="16222"/>
    <cellStyle name="RowTitles1-Detail 3 2 4 4 2 3" xfId="16223"/>
    <cellStyle name="RowTitles1-Detail 3 2 4 4 2 3 2" xfId="16224"/>
    <cellStyle name="RowTitles1-Detail 3 2 4 4 2 3 2 2" xfId="16225"/>
    <cellStyle name="RowTitles1-Detail 3 2 4 4 2 4" xfId="16226"/>
    <cellStyle name="RowTitles1-Detail 3 2 4 4 2 4 2" xfId="16227"/>
    <cellStyle name="RowTitles1-Detail 3 2 4 4 2 5" xfId="16228"/>
    <cellStyle name="RowTitles1-Detail 3 2 4 4 3" xfId="16229"/>
    <cellStyle name="RowTitles1-Detail 3 2 4 4 3 2" xfId="16230"/>
    <cellStyle name="RowTitles1-Detail 3 2 4 4 3 2 2" xfId="16231"/>
    <cellStyle name="RowTitles1-Detail 3 2 4 4 3 2 2 2" xfId="16232"/>
    <cellStyle name="RowTitles1-Detail 3 2 4 4 3 2 3" xfId="16233"/>
    <cellStyle name="RowTitles1-Detail 3 2 4 4 3 3" xfId="16234"/>
    <cellStyle name="RowTitles1-Detail 3 2 4 4 3 3 2" xfId="16235"/>
    <cellStyle name="RowTitles1-Detail 3 2 4 4 3 3 2 2" xfId="16236"/>
    <cellStyle name="RowTitles1-Detail 3 2 4 4 3 4" xfId="16237"/>
    <cellStyle name="RowTitles1-Detail 3 2 4 4 3 4 2" xfId="16238"/>
    <cellStyle name="RowTitles1-Detail 3 2 4 4 3 5" xfId="16239"/>
    <cellStyle name="RowTitles1-Detail 3 2 4 4 4" xfId="16240"/>
    <cellStyle name="RowTitles1-Detail 3 2 4 4 4 2" xfId="16241"/>
    <cellStyle name="RowTitles1-Detail 3 2 4 4 4 2 2" xfId="16242"/>
    <cellStyle name="RowTitles1-Detail 3 2 4 4 4 3" xfId="16243"/>
    <cellStyle name="RowTitles1-Detail 3 2 4 4 5" xfId="16244"/>
    <cellStyle name="RowTitles1-Detail 3 2 4 4 5 2" xfId="16245"/>
    <cellStyle name="RowTitles1-Detail 3 2 4 4 5 2 2" xfId="16246"/>
    <cellStyle name="RowTitles1-Detail 3 2 4 4 6" xfId="16247"/>
    <cellStyle name="RowTitles1-Detail 3 2 4 4 6 2" xfId="16248"/>
    <cellStyle name="RowTitles1-Detail 3 2 4 4 7" xfId="16249"/>
    <cellStyle name="RowTitles1-Detail 3 2 4 5" xfId="16250"/>
    <cellStyle name="RowTitles1-Detail 3 2 4 5 2" xfId="16251"/>
    <cellStyle name="RowTitles1-Detail 3 2 4 5 2 2" xfId="16252"/>
    <cellStyle name="RowTitles1-Detail 3 2 4 5 2 2 2" xfId="16253"/>
    <cellStyle name="RowTitles1-Detail 3 2 4 5 2 2 2 2" xfId="16254"/>
    <cellStyle name="RowTitles1-Detail 3 2 4 5 2 2 3" xfId="16255"/>
    <cellStyle name="RowTitles1-Detail 3 2 4 5 2 3" xfId="16256"/>
    <cellStyle name="RowTitles1-Detail 3 2 4 5 2 3 2" xfId="16257"/>
    <cellStyle name="RowTitles1-Detail 3 2 4 5 2 3 2 2" xfId="16258"/>
    <cellStyle name="RowTitles1-Detail 3 2 4 5 2 4" xfId="16259"/>
    <cellStyle name="RowTitles1-Detail 3 2 4 5 2 4 2" xfId="16260"/>
    <cellStyle name="RowTitles1-Detail 3 2 4 5 2 5" xfId="16261"/>
    <cellStyle name="RowTitles1-Detail 3 2 4 5 3" xfId="16262"/>
    <cellStyle name="RowTitles1-Detail 3 2 4 5 3 2" xfId="16263"/>
    <cellStyle name="RowTitles1-Detail 3 2 4 5 3 2 2" xfId="16264"/>
    <cellStyle name="RowTitles1-Detail 3 2 4 5 3 2 2 2" xfId="16265"/>
    <cellStyle name="RowTitles1-Detail 3 2 4 5 3 2 3" xfId="16266"/>
    <cellStyle name="RowTitles1-Detail 3 2 4 5 3 3" xfId="16267"/>
    <cellStyle name="RowTitles1-Detail 3 2 4 5 3 3 2" xfId="16268"/>
    <cellStyle name="RowTitles1-Detail 3 2 4 5 3 3 2 2" xfId="16269"/>
    <cellStyle name="RowTitles1-Detail 3 2 4 5 3 4" xfId="16270"/>
    <cellStyle name="RowTitles1-Detail 3 2 4 5 3 4 2" xfId="16271"/>
    <cellStyle name="RowTitles1-Detail 3 2 4 5 3 5" xfId="16272"/>
    <cellStyle name="RowTitles1-Detail 3 2 4 5 4" xfId="16273"/>
    <cellStyle name="RowTitles1-Detail 3 2 4 5 4 2" xfId="16274"/>
    <cellStyle name="RowTitles1-Detail 3 2 4 5 4 2 2" xfId="16275"/>
    <cellStyle name="RowTitles1-Detail 3 2 4 5 4 3" xfId="16276"/>
    <cellStyle name="RowTitles1-Detail 3 2 4 5 5" xfId="16277"/>
    <cellStyle name="RowTitles1-Detail 3 2 4 5 5 2" xfId="16278"/>
    <cellStyle name="RowTitles1-Detail 3 2 4 5 5 2 2" xfId="16279"/>
    <cellStyle name="RowTitles1-Detail 3 2 4 5 6" xfId="16280"/>
    <cellStyle name="RowTitles1-Detail 3 2 4 5 6 2" xfId="16281"/>
    <cellStyle name="RowTitles1-Detail 3 2 4 5 7" xfId="16282"/>
    <cellStyle name="RowTitles1-Detail 3 2 4 6" xfId="16283"/>
    <cellStyle name="RowTitles1-Detail 3 2 4 6 2" xfId="16284"/>
    <cellStyle name="RowTitles1-Detail 3 2 4 6 2 2" xfId="16285"/>
    <cellStyle name="RowTitles1-Detail 3 2 4 6 2 2 2" xfId="16286"/>
    <cellStyle name="RowTitles1-Detail 3 2 4 6 2 2 2 2" xfId="16287"/>
    <cellStyle name="RowTitles1-Detail 3 2 4 6 2 2 3" xfId="16288"/>
    <cellStyle name="RowTitles1-Detail 3 2 4 6 2 3" xfId="16289"/>
    <cellStyle name="RowTitles1-Detail 3 2 4 6 2 3 2" xfId="16290"/>
    <cellStyle name="RowTitles1-Detail 3 2 4 6 2 3 2 2" xfId="16291"/>
    <cellStyle name="RowTitles1-Detail 3 2 4 6 2 4" xfId="16292"/>
    <cellStyle name="RowTitles1-Detail 3 2 4 6 2 4 2" xfId="16293"/>
    <cellStyle name="RowTitles1-Detail 3 2 4 6 2 5" xfId="16294"/>
    <cellStyle name="RowTitles1-Detail 3 2 4 6 3" xfId="16295"/>
    <cellStyle name="RowTitles1-Detail 3 2 4 6 3 2" xfId="16296"/>
    <cellStyle name="RowTitles1-Detail 3 2 4 6 3 2 2" xfId="16297"/>
    <cellStyle name="RowTitles1-Detail 3 2 4 6 3 2 2 2" xfId="16298"/>
    <cellStyle name="RowTitles1-Detail 3 2 4 6 3 2 3" xfId="16299"/>
    <cellStyle name="RowTitles1-Detail 3 2 4 6 3 3" xfId="16300"/>
    <cellStyle name="RowTitles1-Detail 3 2 4 6 3 3 2" xfId="16301"/>
    <cellStyle name="RowTitles1-Detail 3 2 4 6 3 3 2 2" xfId="16302"/>
    <cellStyle name="RowTitles1-Detail 3 2 4 6 3 4" xfId="16303"/>
    <cellStyle name="RowTitles1-Detail 3 2 4 6 3 4 2" xfId="16304"/>
    <cellStyle name="RowTitles1-Detail 3 2 4 6 3 5" xfId="16305"/>
    <cellStyle name="RowTitles1-Detail 3 2 4 6 4" xfId="16306"/>
    <cellStyle name="RowTitles1-Detail 3 2 4 6 4 2" xfId="16307"/>
    <cellStyle name="RowTitles1-Detail 3 2 4 6 4 2 2" xfId="16308"/>
    <cellStyle name="RowTitles1-Detail 3 2 4 6 4 3" xfId="16309"/>
    <cellStyle name="RowTitles1-Detail 3 2 4 6 5" xfId="16310"/>
    <cellStyle name="RowTitles1-Detail 3 2 4 6 5 2" xfId="16311"/>
    <cellStyle name="RowTitles1-Detail 3 2 4 6 5 2 2" xfId="16312"/>
    <cellStyle name="RowTitles1-Detail 3 2 4 6 6" xfId="16313"/>
    <cellStyle name="RowTitles1-Detail 3 2 4 6 6 2" xfId="16314"/>
    <cellStyle name="RowTitles1-Detail 3 2 4 6 7" xfId="16315"/>
    <cellStyle name="RowTitles1-Detail 3 2 4 7" xfId="16316"/>
    <cellStyle name="RowTitles1-Detail 3 2 4 7 2" xfId="16317"/>
    <cellStyle name="RowTitles1-Detail 3 2 4 7 2 2" xfId="16318"/>
    <cellStyle name="RowTitles1-Detail 3 2 4 7 2 2 2" xfId="16319"/>
    <cellStyle name="RowTitles1-Detail 3 2 4 7 2 3" xfId="16320"/>
    <cellStyle name="RowTitles1-Detail 3 2 4 7 3" xfId="16321"/>
    <cellStyle name="RowTitles1-Detail 3 2 4 7 3 2" xfId="16322"/>
    <cellStyle name="RowTitles1-Detail 3 2 4 7 3 2 2" xfId="16323"/>
    <cellStyle name="RowTitles1-Detail 3 2 4 7 4" xfId="16324"/>
    <cellStyle name="RowTitles1-Detail 3 2 4 7 4 2" xfId="16325"/>
    <cellStyle name="RowTitles1-Detail 3 2 4 7 5" xfId="16326"/>
    <cellStyle name="RowTitles1-Detail 3 2 4 8" xfId="16327"/>
    <cellStyle name="RowTitles1-Detail 3 2 4 8 2" xfId="16328"/>
    <cellStyle name="RowTitles1-Detail 3 2 4 8 2 2" xfId="16329"/>
    <cellStyle name="RowTitles1-Detail 3 2 4 8 2 2 2" xfId="16330"/>
    <cellStyle name="RowTitles1-Detail 3 2 4 8 2 3" xfId="16331"/>
    <cellStyle name="RowTitles1-Detail 3 2 4 8 3" xfId="16332"/>
    <cellStyle name="RowTitles1-Detail 3 2 4 8 3 2" xfId="16333"/>
    <cellStyle name="RowTitles1-Detail 3 2 4 8 3 2 2" xfId="16334"/>
    <cellStyle name="RowTitles1-Detail 3 2 4 8 4" xfId="16335"/>
    <cellStyle name="RowTitles1-Detail 3 2 4 8 4 2" xfId="16336"/>
    <cellStyle name="RowTitles1-Detail 3 2 4 8 5" xfId="16337"/>
    <cellStyle name="RowTitles1-Detail 3 2 4 9" xfId="16338"/>
    <cellStyle name="RowTitles1-Detail 3 2 4 9 2" xfId="16339"/>
    <cellStyle name="RowTitles1-Detail 3 2 4 9 2 2" xfId="16340"/>
    <cellStyle name="RowTitles1-Detail 3 2 4_STUD aligned by INSTIT" xfId="16341"/>
    <cellStyle name="RowTitles1-Detail 3 2 5" xfId="16342"/>
    <cellStyle name="RowTitles1-Detail 3 2 5 2" xfId="16343"/>
    <cellStyle name="RowTitles1-Detail 3 2 5 2 2" xfId="16344"/>
    <cellStyle name="RowTitles1-Detail 3 2 5 2 2 2" xfId="16345"/>
    <cellStyle name="RowTitles1-Detail 3 2 5 2 2 2 2" xfId="16346"/>
    <cellStyle name="RowTitles1-Detail 3 2 5 2 2 2 2 2" xfId="16347"/>
    <cellStyle name="RowTitles1-Detail 3 2 5 2 2 2 3" xfId="16348"/>
    <cellStyle name="RowTitles1-Detail 3 2 5 2 2 3" xfId="16349"/>
    <cellStyle name="RowTitles1-Detail 3 2 5 2 2 3 2" xfId="16350"/>
    <cellStyle name="RowTitles1-Detail 3 2 5 2 2 3 2 2" xfId="16351"/>
    <cellStyle name="RowTitles1-Detail 3 2 5 2 2 4" xfId="16352"/>
    <cellStyle name="RowTitles1-Detail 3 2 5 2 2 4 2" xfId="16353"/>
    <cellStyle name="RowTitles1-Detail 3 2 5 2 2 5" xfId="16354"/>
    <cellStyle name="RowTitles1-Detail 3 2 5 2 3" xfId="16355"/>
    <cellStyle name="RowTitles1-Detail 3 2 5 2 3 2" xfId="16356"/>
    <cellStyle name="RowTitles1-Detail 3 2 5 2 3 2 2" xfId="16357"/>
    <cellStyle name="RowTitles1-Detail 3 2 5 2 3 2 2 2" xfId="16358"/>
    <cellStyle name="RowTitles1-Detail 3 2 5 2 3 2 3" xfId="16359"/>
    <cellStyle name="RowTitles1-Detail 3 2 5 2 3 3" xfId="16360"/>
    <cellStyle name="RowTitles1-Detail 3 2 5 2 3 3 2" xfId="16361"/>
    <cellStyle name="RowTitles1-Detail 3 2 5 2 3 3 2 2" xfId="16362"/>
    <cellStyle name="RowTitles1-Detail 3 2 5 2 3 4" xfId="16363"/>
    <cellStyle name="RowTitles1-Detail 3 2 5 2 3 4 2" xfId="16364"/>
    <cellStyle name="RowTitles1-Detail 3 2 5 2 3 5" xfId="16365"/>
    <cellStyle name="RowTitles1-Detail 3 2 5 2 4" xfId="16366"/>
    <cellStyle name="RowTitles1-Detail 3 2 5 2 4 2" xfId="16367"/>
    <cellStyle name="RowTitles1-Detail 3 2 5 2 5" xfId="16368"/>
    <cellStyle name="RowTitles1-Detail 3 2 5 2 5 2" xfId="16369"/>
    <cellStyle name="RowTitles1-Detail 3 2 5 2 5 2 2" xfId="16370"/>
    <cellStyle name="RowTitles1-Detail 3 2 5 2 5 3" xfId="16371"/>
    <cellStyle name="RowTitles1-Detail 3 2 5 2 6" xfId="16372"/>
    <cellStyle name="RowTitles1-Detail 3 2 5 2 6 2" xfId="16373"/>
    <cellStyle name="RowTitles1-Detail 3 2 5 2 6 2 2" xfId="16374"/>
    <cellStyle name="RowTitles1-Detail 3 2 5 3" xfId="16375"/>
    <cellStyle name="RowTitles1-Detail 3 2 5 3 2" xfId="16376"/>
    <cellStyle name="RowTitles1-Detail 3 2 5 3 2 2" xfId="16377"/>
    <cellStyle name="RowTitles1-Detail 3 2 5 3 2 2 2" xfId="16378"/>
    <cellStyle name="RowTitles1-Detail 3 2 5 3 2 2 2 2" xfId="16379"/>
    <cellStyle name="RowTitles1-Detail 3 2 5 3 2 2 3" xfId="16380"/>
    <cellStyle name="RowTitles1-Detail 3 2 5 3 2 3" xfId="16381"/>
    <cellStyle name="RowTitles1-Detail 3 2 5 3 2 3 2" xfId="16382"/>
    <cellStyle name="RowTitles1-Detail 3 2 5 3 2 3 2 2" xfId="16383"/>
    <cellStyle name="RowTitles1-Detail 3 2 5 3 2 4" xfId="16384"/>
    <cellStyle name="RowTitles1-Detail 3 2 5 3 2 4 2" xfId="16385"/>
    <cellStyle name="RowTitles1-Detail 3 2 5 3 2 5" xfId="16386"/>
    <cellStyle name="RowTitles1-Detail 3 2 5 3 3" xfId="16387"/>
    <cellStyle name="RowTitles1-Detail 3 2 5 3 3 2" xfId="16388"/>
    <cellStyle name="RowTitles1-Detail 3 2 5 3 3 2 2" xfId="16389"/>
    <cellStyle name="RowTitles1-Detail 3 2 5 3 3 2 2 2" xfId="16390"/>
    <cellStyle name="RowTitles1-Detail 3 2 5 3 3 2 3" xfId="16391"/>
    <cellStyle name="RowTitles1-Detail 3 2 5 3 3 3" xfId="16392"/>
    <cellStyle name="RowTitles1-Detail 3 2 5 3 3 3 2" xfId="16393"/>
    <cellStyle name="RowTitles1-Detail 3 2 5 3 3 3 2 2" xfId="16394"/>
    <cellStyle name="RowTitles1-Detail 3 2 5 3 3 4" xfId="16395"/>
    <cellStyle name="RowTitles1-Detail 3 2 5 3 3 4 2" xfId="16396"/>
    <cellStyle name="RowTitles1-Detail 3 2 5 3 3 5" xfId="16397"/>
    <cellStyle name="RowTitles1-Detail 3 2 5 3 4" xfId="16398"/>
    <cellStyle name="RowTitles1-Detail 3 2 5 3 4 2" xfId="16399"/>
    <cellStyle name="RowTitles1-Detail 3 2 5 3 5" xfId="16400"/>
    <cellStyle name="RowTitles1-Detail 3 2 5 3 5 2" xfId="16401"/>
    <cellStyle name="RowTitles1-Detail 3 2 5 3 5 2 2" xfId="16402"/>
    <cellStyle name="RowTitles1-Detail 3 2 5 3 6" xfId="16403"/>
    <cellStyle name="RowTitles1-Detail 3 2 5 3 6 2" xfId="16404"/>
    <cellStyle name="RowTitles1-Detail 3 2 5 3 7" xfId="16405"/>
    <cellStyle name="RowTitles1-Detail 3 2 5 4" xfId="16406"/>
    <cellStyle name="RowTitles1-Detail 3 2 5 4 2" xfId="16407"/>
    <cellStyle name="RowTitles1-Detail 3 2 5 4 2 2" xfId="16408"/>
    <cellStyle name="RowTitles1-Detail 3 2 5 4 2 2 2" xfId="16409"/>
    <cellStyle name="RowTitles1-Detail 3 2 5 4 2 2 2 2" xfId="16410"/>
    <cellStyle name="RowTitles1-Detail 3 2 5 4 2 2 3" xfId="16411"/>
    <cellStyle name="RowTitles1-Detail 3 2 5 4 2 3" xfId="16412"/>
    <cellStyle name="RowTitles1-Detail 3 2 5 4 2 3 2" xfId="16413"/>
    <cellStyle name="RowTitles1-Detail 3 2 5 4 2 3 2 2" xfId="16414"/>
    <cellStyle name="RowTitles1-Detail 3 2 5 4 2 4" xfId="16415"/>
    <cellStyle name="RowTitles1-Detail 3 2 5 4 2 4 2" xfId="16416"/>
    <cellStyle name="RowTitles1-Detail 3 2 5 4 2 5" xfId="16417"/>
    <cellStyle name="RowTitles1-Detail 3 2 5 4 3" xfId="16418"/>
    <cellStyle name="RowTitles1-Detail 3 2 5 4 3 2" xfId="16419"/>
    <cellStyle name="RowTitles1-Detail 3 2 5 4 3 2 2" xfId="16420"/>
    <cellStyle name="RowTitles1-Detail 3 2 5 4 3 2 2 2" xfId="16421"/>
    <cellStyle name="RowTitles1-Detail 3 2 5 4 3 2 3" xfId="16422"/>
    <cellStyle name="RowTitles1-Detail 3 2 5 4 3 3" xfId="16423"/>
    <cellStyle name="RowTitles1-Detail 3 2 5 4 3 3 2" xfId="16424"/>
    <cellStyle name="RowTitles1-Detail 3 2 5 4 3 3 2 2" xfId="16425"/>
    <cellStyle name="RowTitles1-Detail 3 2 5 4 3 4" xfId="16426"/>
    <cellStyle name="RowTitles1-Detail 3 2 5 4 3 4 2" xfId="16427"/>
    <cellStyle name="RowTitles1-Detail 3 2 5 4 3 5" xfId="16428"/>
    <cellStyle name="RowTitles1-Detail 3 2 5 4 4" xfId="16429"/>
    <cellStyle name="RowTitles1-Detail 3 2 5 4 4 2" xfId="16430"/>
    <cellStyle name="RowTitles1-Detail 3 2 5 4 5" xfId="16431"/>
    <cellStyle name="RowTitles1-Detail 3 2 5 4 5 2" xfId="16432"/>
    <cellStyle name="RowTitles1-Detail 3 2 5 4 5 2 2" xfId="16433"/>
    <cellStyle name="RowTitles1-Detail 3 2 5 4 5 3" xfId="16434"/>
    <cellStyle name="RowTitles1-Detail 3 2 5 4 6" xfId="16435"/>
    <cellStyle name="RowTitles1-Detail 3 2 5 4 6 2" xfId="16436"/>
    <cellStyle name="RowTitles1-Detail 3 2 5 4 6 2 2" xfId="16437"/>
    <cellStyle name="RowTitles1-Detail 3 2 5 4 7" xfId="16438"/>
    <cellStyle name="RowTitles1-Detail 3 2 5 4 7 2" xfId="16439"/>
    <cellStyle name="RowTitles1-Detail 3 2 5 4 8" xfId="16440"/>
    <cellStyle name="RowTitles1-Detail 3 2 5 5" xfId="16441"/>
    <cellStyle name="RowTitles1-Detail 3 2 5 5 2" xfId="16442"/>
    <cellStyle name="RowTitles1-Detail 3 2 5 5 2 2" xfId="16443"/>
    <cellStyle name="RowTitles1-Detail 3 2 5 5 2 2 2" xfId="16444"/>
    <cellStyle name="RowTitles1-Detail 3 2 5 5 2 2 2 2" xfId="16445"/>
    <cellStyle name="RowTitles1-Detail 3 2 5 5 2 2 3" xfId="16446"/>
    <cellStyle name="RowTitles1-Detail 3 2 5 5 2 3" xfId="16447"/>
    <cellStyle name="RowTitles1-Detail 3 2 5 5 2 3 2" xfId="16448"/>
    <cellStyle name="RowTitles1-Detail 3 2 5 5 2 3 2 2" xfId="16449"/>
    <cellStyle name="RowTitles1-Detail 3 2 5 5 2 4" xfId="16450"/>
    <cellStyle name="RowTitles1-Detail 3 2 5 5 2 4 2" xfId="16451"/>
    <cellStyle name="RowTitles1-Detail 3 2 5 5 2 5" xfId="16452"/>
    <cellStyle name="RowTitles1-Detail 3 2 5 5 3" xfId="16453"/>
    <cellStyle name="RowTitles1-Detail 3 2 5 5 3 2" xfId="16454"/>
    <cellStyle name="RowTitles1-Detail 3 2 5 5 3 2 2" xfId="16455"/>
    <cellStyle name="RowTitles1-Detail 3 2 5 5 3 2 2 2" xfId="16456"/>
    <cellStyle name="RowTitles1-Detail 3 2 5 5 3 2 3" xfId="16457"/>
    <cellStyle name="RowTitles1-Detail 3 2 5 5 3 3" xfId="16458"/>
    <cellStyle name="RowTitles1-Detail 3 2 5 5 3 3 2" xfId="16459"/>
    <cellStyle name="RowTitles1-Detail 3 2 5 5 3 3 2 2" xfId="16460"/>
    <cellStyle name="RowTitles1-Detail 3 2 5 5 3 4" xfId="16461"/>
    <cellStyle name="RowTitles1-Detail 3 2 5 5 3 4 2" xfId="16462"/>
    <cellStyle name="RowTitles1-Detail 3 2 5 5 3 5" xfId="16463"/>
    <cellStyle name="RowTitles1-Detail 3 2 5 5 4" xfId="16464"/>
    <cellStyle name="RowTitles1-Detail 3 2 5 5 4 2" xfId="16465"/>
    <cellStyle name="RowTitles1-Detail 3 2 5 5 4 2 2" xfId="16466"/>
    <cellStyle name="RowTitles1-Detail 3 2 5 5 4 3" xfId="16467"/>
    <cellStyle name="RowTitles1-Detail 3 2 5 5 5" xfId="16468"/>
    <cellStyle name="RowTitles1-Detail 3 2 5 5 5 2" xfId="16469"/>
    <cellStyle name="RowTitles1-Detail 3 2 5 5 5 2 2" xfId="16470"/>
    <cellStyle name="RowTitles1-Detail 3 2 5 5 6" xfId="16471"/>
    <cellStyle name="RowTitles1-Detail 3 2 5 5 6 2" xfId="16472"/>
    <cellStyle name="RowTitles1-Detail 3 2 5 5 7" xfId="16473"/>
    <cellStyle name="RowTitles1-Detail 3 2 5 6" xfId="16474"/>
    <cellStyle name="RowTitles1-Detail 3 2 5 6 2" xfId="16475"/>
    <cellStyle name="RowTitles1-Detail 3 2 5 6 2 2" xfId="16476"/>
    <cellStyle name="RowTitles1-Detail 3 2 5 6 2 2 2" xfId="16477"/>
    <cellStyle name="RowTitles1-Detail 3 2 5 6 2 2 2 2" xfId="16478"/>
    <cellStyle name="RowTitles1-Detail 3 2 5 6 2 2 3" xfId="16479"/>
    <cellStyle name="RowTitles1-Detail 3 2 5 6 2 3" xfId="16480"/>
    <cellStyle name="RowTitles1-Detail 3 2 5 6 2 3 2" xfId="16481"/>
    <cellStyle name="RowTitles1-Detail 3 2 5 6 2 3 2 2" xfId="16482"/>
    <cellStyle name="RowTitles1-Detail 3 2 5 6 2 4" xfId="16483"/>
    <cellStyle name="RowTitles1-Detail 3 2 5 6 2 4 2" xfId="16484"/>
    <cellStyle name="RowTitles1-Detail 3 2 5 6 2 5" xfId="16485"/>
    <cellStyle name="RowTitles1-Detail 3 2 5 6 3" xfId="16486"/>
    <cellStyle name="RowTitles1-Detail 3 2 5 6 3 2" xfId="16487"/>
    <cellStyle name="RowTitles1-Detail 3 2 5 6 3 2 2" xfId="16488"/>
    <cellStyle name="RowTitles1-Detail 3 2 5 6 3 2 2 2" xfId="16489"/>
    <cellStyle name="RowTitles1-Detail 3 2 5 6 3 2 3" xfId="16490"/>
    <cellStyle name="RowTitles1-Detail 3 2 5 6 3 3" xfId="16491"/>
    <cellStyle name="RowTitles1-Detail 3 2 5 6 3 3 2" xfId="16492"/>
    <cellStyle name="RowTitles1-Detail 3 2 5 6 3 3 2 2" xfId="16493"/>
    <cellStyle name="RowTitles1-Detail 3 2 5 6 3 4" xfId="16494"/>
    <cellStyle name="RowTitles1-Detail 3 2 5 6 3 4 2" xfId="16495"/>
    <cellStyle name="RowTitles1-Detail 3 2 5 6 3 5" xfId="16496"/>
    <cellStyle name="RowTitles1-Detail 3 2 5 6 4" xfId="16497"/>
    <cellStyle name="RowTitles1-Detail 3 2 5 6 4 2" xfId="16498"/>
    <cellStyle name="RowTitles1-Detail 3 2 5 6 4 2 2" xfId="16499"/>
    <cellStyle name="RowTitles1-Detail 3 2 5 6 4 3" xfId="16500"/>
    <cellStyle name="RowTitles1-Detail 3 2 5 6 5" xfId="16501"/>
    <cellStyle name="RowTitles1-Detail 3 2 5 6 5 2" xfId="16502"/>
    <cellStyle name="RowTitles1-Detail 3 2 5 6 5 2 2" xfId="16503"/>
    <cellStyle name="RowTitles1-Detail 3 2 5 6 6" xfId="16504"/>
    <cellStyle name="RowTitles1-Detail 3 2 5 6 6 2" xfId="16505"/>
    <cellStyle name="RowTitles1-Detail 3 2 5 6 7" xfId="16506"/>
    <cellStyle name="RowTitles1-Detail 3 2 5 7" xfId="16507"/>
    <cellStyle name="RowTitles1-Detail 3 2 5 7 2" xfId="16508"/>
    <cellStyle name="RowTitles1-Detail 3 2 5 7 2 2" xfId="16509"/>
    <cellStyle name="RowTitles1-Detail 3 2 5 7 2 2 2" xfId="16510"/>
    <cellStyle name="RowTitles1-Detail 3 2 5 7 2 3" xfId="16511"/>
    <cellStyle name="RowTitles1-Detail 3 2 5 7 3" xfId="16512"/>
    <cellStyle name="RowTitles1-Detail 3 2 5 7 3 2" xfId="16513"/>
    <cellStyle name="RowTitles1-Detail 3 2 5 7 3 2 2" xfId="16514"/>
    <cellStyle name="RowTitles1-Detail 3 2 5 7 4" xfId="16515"/>
    <cellStyle name="RowTitles1-Detail 3 2 5 7 4 2" xfId="16516"/>
    <cellStyle name="RowTitles1-Detail 3 2 5 7 5" xfId="16517"/>
    <cellStyle name="RowTitles1-Detail 3 2 5 8" xfId="16518"/>
    <cellStyle name="RowTitles1-Detail 3 2 5 8 2" xfId="16519"/>
    <cellStyle name="RowTitles1-Detail 3 2 5 9" xfId="16520"/>
    <cellStyle name="RowTitles1-Detail 3 2 5 9 2" xfId="16521"/>
    <cellStyle name="RowTitles1-Detail 3 2 5 9 2 2" xfId="16522"/>
    <cellStyle name="RowTitles1-Detail 3 2 5_STUD aligned by INSTIT" xfId="16523"/>
    <cellStyle name="RowTitles1-Detail 3 2 6" xfId="16524"/>
    <cellStyle name="RowTitles1-Detail 3 2 6 2" xfId="16525"/>
    <cellStyle name="RowTitles1-Detail 3 2 6 2 2" xfId="16526"/>
    <cellStyle name="RowTitles1-Detail 3 2 6 2 2 2" xfId="16527"/>
    <cellStyle name="RowTitles1-Detail 3 2 6 2 2 2 2" xfId="16528"/>
    <cellStyle name="RowTitles1-Detail 3 2 6 2 2 3" xfId="16529"/>
    <cellStyle name="RowTitles1-Detail 3 2 6 2 3" xfId="16530"/>
    <cellStyle name="RowTitles1-Detail 3 2 6 2 3 2" xfId="16531"/>
    <cellStyle name="RowTitles1-Detail 3 2 6 2 3 2 2" xfId="16532"/>
    <cellStyle name="RowTitles1-Detail 3 2 6 2 4" xfId="16533"/>
    <cellStyle name="RowTitles1-Detail 3 2 6 2 4 2" xfId="16534"/>
    <cellStyle name="RowTitles1-Detail 3 2 6 2 5" xfId="16535"/>
    <cellStyle name="RowTitles1-Detail 3 2 6 3" xfId="16536"/>
    <cellStyle name="RowTitles1-Detail 3 2 6 3 2" xfId="16537"/>
    <cellStyle name="RowTitles1-Detail 3 2 6 3 2 2" xfId="16538"/>
    <cellStyle name="RowTitles1-Detail 3 2 6 3 2 2 2" xfId="16539"/>
    <cellStyle name="RowTitles1-Detail 3 2 6 3 2 3" xfId="16540"/>
    <cellStyle name="RowTitles1-Detail 3 2 6 3 3" xfId="16541"/>
    <cellStyle name="RowTitles1-Detail 3 2 6 3 3 2" xfId="16542"/>
    <cellStyle name="RowTitles1-Detail 3 2 6 3 3 2 2" xfId="16543"/>
    <cellStyle name="RowTitles1-Detail 3 2 6 3 4" xfId="16544"/>
    <cellStyle name="RowTitles1-Detail 3 2 6 3 4 2" xfId="16545"/>
    <cellStyle name="RowTitles1-Detail 3 2 6 3 5" xfId="16546"/>
    <cellStyle name="RowTitles1-Detail 3 2 6 4" xfId="16547"/>
    <cellStyle name="RowTitles1-Detail 3 2 6 4 2" xfId="16548"/>
    <cellStyle name="RowTitles1-Detail 3 2 6 5" xfId="16549"/>
    <cellStyle name="RowTitles1-Detail 3 2 6 5 2" xfId="16550"/>
    <cellStyle name="RowTitles1-Detail 3 2 6 5 2 2" xfId="16551"/>
    <cellStyle name="RowTitles1-Detail 3 2 6 5 3" xfId="16552"/>
    <cellStyle name="RowTitles1-Detail 3 2 6 6" xfId="16553"/>
    <cellStyle name="RowTitles1-Detail 3 2 6 6 2" xfId="16554"/>
    <cellStyle name="RowTitles1-Detail 3 2 6 6 2 2" xfId="16555"/>
    <cellStyle name="RowTitles1-Detail 3 2 7" xfId="16556"/>
    <cellStyle name="RowTitles1-Detail 3 2 7 2" xfId="16557"/>
    <cellStyle name="RowTitles1-Detail 3 2 7 2 2" xfId="16558"/>
    <cellStyle name="RowTitles1-Detail 3 2 7 2 2 2" xfId="16559"/>
    <cellStyle name="RowTitles1-Detail 3 2 7 2 2 2 2" xfId="16560"/>
    <cellStyle name="RowTitles1-Detail 3 2 7 2 2 3" xfId="16561"/>
    <cellStyle name="RowTitles1-Detail 3 2 7 2 3" xfId="16562"/>
    <cellStyle name="RowTitles1-Detail 3 2 7 2 3 2" xfId="16563"/>
    <cellStyle name="RowTitles1-Detail 3 2 7 2 3 2 2" xfId="16564"/>
    <cellStyle name="RowTitles1-Detail 3 2 7 2 4" xfId="16565"/>
    <cellStyle name="RowTitles1-Detail 3 2 7 2 4 2" xfId="16566"/>
    <cellStyle name="RowTitles1-Detail 3 2 7 2 5" xfId="16567"/>
    <cellStyle name="RowTitles1-Detail 3 2 7 3" xfId="16568"/>
    <cellStyle name="RowTitles1-Detail 3 2 7 3 2" xfId="16569"/>
    <cellStyle name="RowTitles1-Detail 3 2 7 3 2 2" xfId="16570"/>
    <cellStyle name="RowTitles1-Detail 3 2 7 3 2 2 2" xfId="16571"/>
    <cellStyle name="RowTitles1-Detail 3 2 7 3 2 3" xfId="16572"/>
    <cellStyle name="RowTitles1-Detail 3 2 7 3 3" xfId="16573"/>
    <cellStyle name="RowTitles1-Detail 3 2 7 3 3 2" xfId="16574"/>
    <cellStyle name="RowTitles1-Detail 3 2 7 3 3 2 2" xfId="16575"/>
    <cellStyle name="RowTitles1-Detail 3 2 7 3 4" xfId="16576"/>
    <cellStyle name="RowTitles1-Detail 3 2 7 3 4 2" xfId="16577"/>
    <cellStyle name="RowTitles1-Detail 3 2 7 3 5" xfId="16578"/>
    <cellStyle name="RowTitles1-Detail 3 2 7 4" xfId="16579"/>
    <cellStyle name="RowTitles1-Detail 3 2 7 4 2" xfId="16580"/>
    <cellStyle name="RowTitles1-Detail 3 2 7 5" xfId="16581"/>
    <cellStyle name="RowTitles1-Detail 3 2 7 5 2" xfId="16582"/>
    <cellStyle name="RowTitles1-Detail 3 2 7 5 2 2" xfId="16583"/>
    <cellStyle name="RowTitles1-Detail 3 2 7 6" xfId="16584"/>
    <cellStyle name="RowTitles1-Detail 3 2 7 6 2" xfId="16585"/>
    <cellStyle name="RowTitles1-Detail 3 2 7 7" xfId="16586"/>
    <cellStyle name="RowTitles1-Detail 3 2 8" xfId="16587"/>
    <cellStyle name="RowTitles1-Detail 3 2 8 2" xfId="16588"/>
    <cellStyle name="RowTitles1-Detail 3 2 8 2 2" xfId="16589"/>
    <cellStyle name="RowTitles1-Detail 3 2 8 2 2 2" xfId="16590"/>
    <cellStyle name="RowTitles1-Detail 3 2 8 2 2 2 2" xfId="16591"/>
    <cellStyle name="RowTitles1-Detail 3 2 8 2 2 3" xfId="16592"/>
    <cellStyle name="RowTitles1-Detail 3 2 8 2 3" xfId="16593"/>
    <cellStyle name="RowTitles1-Detail 3 2 8 2 3 2" xfId="16594"/>
    <cellStyle name="RowTitles1-Detail 3 2 8 2 3 2 2" xfId="16595"/>
    <cellStyle name="RowTitles1-Detail 3 2 8 2 4" xfId="16596"/>
    <cellStyle name="RowTitles1-Detail 3 2 8 2 4 2" xfId="16597"/>
    <cellStyle name="RowTitles1-Detail 3 2 8 2 5" xfId="16598"/>
    <cellStyle name="RowTitles1-Detail 3 2 8 3" xfId="16599"/>
    <cellStyle name="RowTitles1-Detail 3 2 8 3 2" xfId="16600"/>
    <cellStyle name="RowTitles1-Detail 3 2 8 3 2 2" xfId="16601"/>
    <cellStyle name="RowTitles1-Detail 3 2 8 3 2 2 2" xfId="16602"/>
    <cellStyle name="RowTitles1-Detail 3 2 8 3 2 3" xfId="16603"/>
    <cellStyle name="RowTitles1-Detail 3 2 8 3 3" xfId="16604"/>
    <cellStyle name="RowTitles1-Detail 3 2 8 3 3 2" xfId="16605"/>
    <cellStyle name="RowTitles1-Detail 3 2 8 3 3 2 2" xfId="16606"/>
    <cellStyle name="RowTitles1-Detail 3 2 8 3 4" xfId="16607"/>
    <cellStyle name="RowTitles1-Detail 3 2 8 3 4 2" xfId="16608"/>
    <cellStyle name="RowTitles1-Detail 3 2 8 3 5" xfId="16609"/>
    <cellStyle name="RowTitles1-Detail 3 2 8 4" xfId="16610"/>
    <cellStyle name="RowTitles1-Detail 3 2 8 4 2" xfId="16611"/>
    <cellStyle name="RowTitles1-Detail 3 2 8 5" xfId="16612"/>
    <cellStyle name="RowTitles1-Detail 3 2 8 5 2" xfId="16613"/>
    <cellStyle name="RowTitles1-Detail 3 2 8 5 2 2" xfId="16614"/>
    <cellStyle name="RowTitles1-Detail 3 2 8 5 3" xfId="16615"/>
    <cellStyle name="RowTitles1-Detail 3 2 8 6" xfId="16616"/>
    <cellStyle name="RowTitles1-Detail 3 2 8 6 2" xfId="16617"/>
    <cellStyle name="RowTitles1-Detail 3 2 8 6 2 2" xfId="16618"/>
    <cellStyle name="RowTitles1-Detail 3 2 8 7" xfId="16619"/>
    <cellStyle name="RowTitles1-Detail 3 2 8 7 2" xfId="16620"/>
    <cellStyle name="RowTitles1-Detail 3 2 8 8" xfId="16621"/>
    <cellStyle name="RowTitles1-Detail 3 2 9" xfId="16622"/>
    <cellStyle name="RowTitles1-Detail 3 2 9 2" xfId="16623"/>
    <cellStyle name="RowTitles1-Detail 3 2 9 2 2" xfId="16624"/>
    <cellStyle name="RowTitles1-Detail 3 2 9 2 2 2" xfId="16625"/>
    <cellStyle name="RowTitles1-Detail 3 2 9 2 2 2 2" xfId="16626"/>
    <cellStyle name="RowTitles1-Detail 3 2 9 2 2 3" xfId="16627"/>
    <cellStyle name="RowTitles1-Detail 3 2 9 2 3" xfId="16628"/>
    <cellStyle name="RowTitles1-Detail 3 2 9 2 3 2" xfId="16629"/>
    <cellStyle name="RowTitles1-Detail 3 2 9 2 3 2 2" xfId="16630"/>
    <cellStyle name="RowTitles1-Detail 3 2 9 2 4" xfId="16631"/>
    <cellStyle name="RowTitles1-Detail 3 2 9 2 4 2" xfId="16632"/>
    <cellStyle name="RowTitles1-Detail 3 2 9 2 5" xfId="16633"/>
    <cellStyle name="RowTitles1-Detail 3 2 9 3" xfId="16634"/>
    <cellStyle name="RowTitles1-Detail 3 2 9 3 2" xfId="16635"/>
    <cellStyle name="RowTitles1-Detail 3 2 9 3 2 2" xfId="16636"/>
    <cellStyle name="RowTitles1-Detail 3 2 9 3 2 2 2" xfId="16637"/>
    <cellStyle name="RowTitles1-Detail 3 2 9 3 2 3" xfId="16638"/>
    <cellStyle name="RowTitles1-Detail 3 2 9 3 3" xfId="16639"/>
    <cellStyle name="RowTitles1-Detail 3 2 9 3 3 2" xfId="16640"/>
    <cellStyle name="RowTitles1-Detail 3 2 9 3 3 2 2" xfId="16641"/>
    <cellStyle name="RowTitles1-Detail 3 2 9 3 4" xfId="16642"/>
    <cellStyle name="RowTitles1-Detail 3 2 9 3 4 2" xfId="16643"/>
    <cellStyle name="RowTitles1-Detail 3 2 9 3 5" xfId="16644"/>
    <cellStyle name="RowTitles1-Detail 3 2 9 4" xfId="16645"/>
    <cellStyle name="RowTitles1-Detail 3 2 9 4 2" xfId="16646"/>
    <cellStyle name="RowTitles1-Detail 3 2 9 4 2 2" xfId="16647"/>
    <cellStyle name="RowTitles1-Detail 3 2 9 4 3" xfId="16648"/>
    <cellStyle name="RowTitles1-Detail 3 2 9 5" xfId="16649"/>
    <cellStyle name="RowTitles1-Detail 3 2 9 5 2" xfId="16650"/>
    <cellStyle name="RowTitles1-Detail 3 2 9 5 2 2" xfId="16651"/>
    <cellStyle name="RowTitles1-Detail 3 2 9 6" xfId="16652"/>
    <cellStyle name="RowTitles1-Detail 3 2 9 6 2" xfId="16653"/>
    <cellStyle name="RowTitles1-Detail 3 2 9 7" xfId="16654"/>
    <cellStyle name="RowTitles1-Detail 3 2_STUD aligned by INSTIT" xfId="16655"/>
    <cellStyle name="RowTitles1-Detail 3 3" xfId="16656"/>
    <cellStyle name="RowTitles1-Detail 3 3 10" xfId="16657"/>
    <cellStyle name="RowTitles1-Detail 3 3 10 2" xfId="16658"/>
    <cellStyle name="RowTitles1-Detail 3 3 10 2 2" xfId="16659"/>
    <cellStyle name="RowTitles1-Detail 3 3 10 2 2 2" xfId="16660"/>
    <cellStyle name="RowTitles1-Detail 3 3 10 2 3" xfId="16661"/>
    <cellStyle name="RowTitles1-Detail 3 3 10 3" xfId="16662"/>
    <cellStyle name="RowTitles1-Detail 3 3 10 3 2" xfId="16663"/>
    <cellStyle name="RowTitles1-Detail 3 3 10 3 2 2" xfId="16664"/>
    <cellStyle name="RowTitles1-Detail 3 3 10 4" xfId="16665"/>
    <cellStyle name="RowTitles1-Detail 3 3 10 4 2" xfId="16666"/>
    <cellStyle name="RowTitles1-Detail 3 3 10 5" xfId="16667"/>
    <cellStyle name="RowTitles1-Detail 3 3 11" xfId="16668"/>
    <cellStyle name="RowTitles1-Detail 3 3 11 2" xfId="16669"/>
    <cellStyle name="RowTitles1-Detail 3 3 12" xfId="16670"/>
    <cellStyle name="RowTitles1-Detail 3 3 12 2" xfId="16671"/>
    <cellStyle name="RowTitles1-Detail 3 3 12 2 2" xfId="16672"/>
    <cellStyle name="RowTitles1-Detail 3 3 2" xfId="16673"/>
    <cellStyle name="RowTitles1-Detail 3 3 2 2" xfId="16674"/>
    <cellStyle name="RowTitles1-Detail 3 3 2 2 2" xfId="16675"/>
    <cellStyle name="RowTitles1-Detail 3 3 2 2 2 2" xfId="16676"/>
    <cellStyle name="RowTitles1-Detail 3 3 2 2 2 2 2" xfId="16677"/>
    <cellStyle name="RowTitles1-Detail 3 3 2 2 2 2 2 2" xfId="16678"/>
    <cellStyle name="RowTitles1-Detail 3 3 2 2 2 2 3" xfId="16679"/>
    <cellStyle name="RowTitles1-Detail 3 3 2 2 2 3" xfId="16680"/>
    <cellStyle name="RowTitles1-Detail 3 3 2 2 2 3 2" xfId="16681"/>
    <cellStyle name="RowTitles1-Detail 3 3 2 2 2 3 2 2" xfId="16682"/>
    <cellStyle name="RowTitles1-Detail 3 3 2 2 2 4" xfId="16683"/>
    <cellStyle name="RowTitles1-Detail 3 3 2 2 2 4 2" xfId="16684"/>
    <cellStyle name="RowTitles1-Detail 3 3 2 2 2 5" xfId="16685"/>
    <cellStyle name="RowTitles1-Detail 3 3 2 2 3" xfId="16686"/>
    <cellStyle name="RowTitles1-Detail 3 3 2 2 3 2" xfId="16687"/>
    <cellStyle name="RowTitles1-Detail 3 3 2 2 3 2 2" xfId="16688"/>
    <cellStyle name="RowTitles1-Detail 3 3 2 2 3 2 2 2" xfId="16689"/>
    <cellStyle name="RowTitles1-Detail 3 3 2 2 3 2 3" xfId="16690"/>
    <cellStyle name="RowTitles1-Detail 3 3 2 2 3 3" xfId="16691"/>
    <cellStyle name="RowTitles1-Detail 3 3 2 2 3 3 2" xfId="16692"/>
    <cellStyle name="RowTitles1-Detail 3 3 2 2 3 3 2 2" xfId="16693"/>
    <cellStyle name="RowTitles1-Detail 3 3 2 2 3 4" xfId="16694"/>
    <cellStyle name="RowTitles1-Detail 3 3 2 2 3 4 2" xfId="16695"/>
    <cellStyle name="RowTitles1-Detail 3 3 2 2 3 5" xfId="16696"/>
    <cellStyle name="RowTitles1-Detail 3 3 2 2 4" xfId="16697"/>
    <cellStyle name="RowTitles1-Detail 3 3 2 2 4 2" xfId="16698"/>
    <cellStyle name="RowTitles1-Detail 3 3 2 2 5" xfId="16699"/>
    <cellStyle name="RowTitles1-Detail 3 3 2 2 5 2" xfId="16700"/>
    <cellStyle name="RowTitles1-Detail 3 3 2 2 5 2 2" xfId="16701"/>
    <cellStyle name="RowTitles1-Detail 3 3 2 3" xfId="16702"/>
    <cellStyle name="RowTitles1-Detail 3 3 2 3 2" xfId="16703"/>
    <cellStyle name="RowTitles1-Detail 3 3 2 3 2 2" xfId="16704"/>
    <cellStyle name="RowTitles1-Detail 3 3 2 3 2 2 2" xfId="16705"/>
    <cellStyle name="RowTitles1-Detail 3 3 2 3 2 2 2 2" xfId="16706"/>
    <cellStyle name="RowTitles1-Detail 3 3 2 3 2 2 3" xfId="16707"/>
    <cellStyle name="RowTitles1-Detail 3 3 2 3 2 3" xfId="16708"/>
    <cellStyle name="RowTitles1-Detail 3 3 2 3 2 3 2" xfId="16709"/>
    <cellStyle name="RowTitles1-Detail 3 3 2 3 2 3 2 2" xfId="16710"/>
    <cellStyle name="RowTitles1-Detail 3 3 2 3 2 4" xfId="16711"/>
    <cellStyle name="RowTitles1-Detail 3 3 2 3 2 4 2" xfId="16712"/>
    <cellStyle name="RowTitles1-Detail 3 3 2 3 2 5" xfId="16713"/>
    <cellStyle name="RowTitles1-Detail 3 3 2 3 3" xfId="16714"/>
    <cellStyle name="RowTitles1-Detail 3 3 2 3 3 2" xfId="16715"/>
    <cellStyle name="RowTitles1-Detail 3 3 2 3 3 2 2" xfId="16716"/>
    <cellStyle name="RowTitles1-Detail 3 3 2 3 3 2 2 2" xfId="16717"/>
    <cellStyle name="RowTitles1-Detail 3 3 2 3 3 2 3" xfId="16718"/>
    <cellStyle name="RowTitles1-Detail 3 3 2 3 3 3" xfId="16719"/>
    <cellStyle name="RowTitles1-Detail 3 3 2 3 3 3 2" xfId="16720"/>
    <cellStyle name="RowTitles1-Detail 3 3 2 3 3 3 2 2" xfId="16721"/>
    <cellStyle name="RowTitles1-Detail 3 3 2 3 3 4" xfId="16722"/>
    <cellStyle name="RowTitles1-Detail 3 3 2 3 3 4 2" xfId="16723"/>
    <cellStyle name="RowTitles1-Detail 3 3 2 3 3 5" xfId="16724"/>
    <cellStyle name="RowTitles1-Detail 3 3 2 3 4" xfId="16725"/>
    <cellStyle name="RowTitles1-Detail 3 3 2 3 4 2" xfId="16726"/>
    <cellStyle name="RowTitles1-Detail 3 3 2 3 5" xfId="16727"/>
    <cellStyle name="RowTitles1-Detail 3 3 2 3 5 2" xfId="16728"/>
    <cellStyle name="RowTitles1-Detail 3 3 2 3 5 2 2" xfId="16729"/>
    <cellStyle name="RowTitles1-Detail 3 3 2 3 5 3" xfId="16730"/>
    <cellStyle name="RowTitles1-Detail 3 3 2 3 6" xfId="16731"/>
    <cellStyle name="RowTitles1-Detail 3 3 2 3 6 2" xfId="16732"/>
    <cellStyle name="RowTitles1-Detail 3 3 2 3 6 2 2" xfId="16733"/>
    <cellStyle name="RowTitles1-Detail 3 3 2 3 7" xfId="16734"/>
    <cellStyle name="RowTitles1-Detail 3 3 2 3 7 2" xfId="16735"/>
    <cellStyle name="RowTitles1-Detail 3 3 2 3 8" xfId="16736"/>
    <cellStyle name="RowTitles1-Detail 3 3 2 4" xfId="16737"/>
    <cellStyle name="RowTitles1-Detail 3 3 2 4 2" xfId="16738"/>
    <cellStyle name="RowTitles1-Detail 3 3 2 4 2 2" xfId="16739"/>
    <cellStyle name="RowTitles1-Detail 3 3 2 4 2 2 2" xfId="16740"/>
    <cellStyle name="RowTitles1-Detail 3 3 2 4 2 2 2 2" xfId="16741"/>
    <cellStyle name="RowTitles1-Detail 3 3 2 4 2 2 3" xfId="16742"/>
    <cellStyle name="RowTitles1-Detail 3 3 2 4 2 3" xfId="16743"/>
    <cellStyle name="RowTitles1-Detail 3 3 2 4 2 3 2" xfId="16744"/>
    <cellStyle name="RowTitles1-Detail 3 3 2 4 2 3 2 2" xfId="16745"/>
    <cellStyle name="RowTitles1-Detail 3 3 2 4 2 4" xfId="16746"/>
    <cellStyle name="RowTitles1-Detail 3 3 2 4 2 4 2" xfId="16747"/>
    <cellStyle name="RowTitles1-Detail 3 3 2 4 2 5" xfId="16748"/>
    <cellStyle name="RowTitles1-Detail 3 3 2 4 3" xfId="16749"/>
    <cellStyle name="RowTitles1-Detail 3 3 2 4 3 2" xfId="16750"/>
    <cellStyle name="RowTitles1-Detail 3 3 2 4 3 2 2" xfId="16751"/>
    <cellStyle name="RowTitles1-Detail 3 3 2 4 3 2 2 2" xfId="16752"/>
    <cellStyle name="RowTitles1-Detail 3 3 2 4 3 2 3" xfId="16753"/>
    <cellStyle name="RowTitles1-Detail 3 3 2 4 3 3" xfId="16754"/>
    <cellStyle name="RowTitles1-Detail 3 3 2 4 3 3 2" xfId="16755"/>
    <cellStyle name="RowTitles1-Detail 3 3 2 4 3 3 2 2" xfId="16756"/>
    <cellStyle name="RowTitles1-Detail 3 3 2 4 3 4" xfId="16757"/>
    <cellStyle name="RowTitles1-Detail 3 3 2 4 3 4 2" xfId="16758"/>
    <cellStyle name="RowTitles1-Detail 3 3 2 4 3 5" xfId="16759"/>
    <cellStyle name="RowTitles1-Detail 3 3 2 4 4" xfId="16760"/>
    <cellStyle name="RowTitles1-Detail 3 3 2 4 4 2" xfId="16761"/>
    <cellStyle name="RowTitles1-Detail 3 3 2 4 4 2 2" xfId="16762"/>
    <cellStyle name="RowTitles1-Detail 3 3 2 4 4 3" xfId="16763"/>
    <cellStyle name="RowTitles1-Detail 3 3 2 4 5" xfId="16764"/>
    <cellStyle name="RowTitles1-Detail 3 3 2 4 5 2" xfId="16765"/>
    <cellStyle name="RowTitles1-Detail 3 3 2 4 5 2 2" xfId="16766"/>
    <cellStyle name="RowTitles1-Detail 3 3 2 4 6" xfId="16767"/>
    <cellStyle name="RowTitles1-Detail 3 3 2 4 6 2" xfId="16768"/>
    <cellStyle name="RowTitles1-Detail 3 3 2 4 7" xfId="16769"/>
    <cellStyle name="RowTitles1-Detail 3 3 2 5" xfId="16770"/>
    <cellStyle name="RowTitles1-Detail 3 3 2 5 2" xfId="16771"/>
    <cellStyle name="RowTitles1-Detail 3 3 2 5 2 2" xfId="16772"/>
    <cellStyle name="RowTitles1-Detail 3 3 2 5 2 2 2" xfId="16773"/>
    <cellStyle name="RowTitles1-Detail 3 3 2 5 2 2 2 2" xfId="16774"/>
    <cellStyle name="RowTitles1-Detail 3 3 2 5 2 2 3" xfId="16775"/>
    <cellStyle name="RowTitles1-Detail 3 3 2 5 2 3" xfId="16776"/>
    <cellStyle name="RowTitles1-Detail 3 3 2 5 2 3 2" xfId="16777"/>
    <cellStyle name="RowTitles1-Detail 3 3 2 5 2 3 2 2" xfId="16778"/>
    <cellStyle name="RowTitles1-Detail 3 3 2 5 2 4" xfId="16779"/>
    <cellStyle name="RowTitles1-Detail 3 3 2 5 2 4 2" xfId="16780"/>
    <cellStyle name="RowTitles1-Detail 3 3 2 5 2 5" xfId="16781"/>
    <cellStyle name="RowTitles1-Detail 3 3 2 5 3" xfId="16782"/>
    <cellStyle name="RowTitles1-Detail 3 3 2 5 3 2" xfId="16783"/>
    <cellStyle name="RowTitles1-Detail 3 3 2 5 3 2 2" xfId="16784"/>
    <cellStyle name="RowTitles1-Detail 3 3 2 5 3 2 2 2" xfId="16785"/>
    <cellStyle name="RowTitles1-Detail 3 3 2 5 3 2 3" xfId="16786"/>
    <cellStyle name="RowTitles1-Detail 3 3 2 5 3 3" xfId="16787"/>
    <cellStyle name="RowTitles1-Detail 3 3 2 5 3 3 2" xfId="16788"/>
    <cellStyle name="RowTitles1-Detail 3 3 2 5 3 3 2 2" xfId="16789"/>
    <cellStyle name="RowTitles1-Detail 3 3 2 5 3 4" xfId="16790"/>
    <cellStyle name="RowTitles1-Detail 3 3 2 5 3 4 2" xfId="16791"/>
    <cellStyle name="RowTitles1-Detail 3 3 2 5 3 5" xfId="16792"/>
    <cellStyle name="RowTitles1-Detail 3 3 2 5 4" xfId="16793"/>
    <cellStyle name="RowTitles1-Detail 3 3 2 5 4 2" xfId="16794"/>
    <cellStyle name="RowTitles1-Detail 3 3 2 5 4 2 2" xfId="16795"/>
    <cellStyle name="RowTitles1-Detail 3 3 2 5 4 3" xfId="16796"/>
    <cellStyle name="RowTitles1-Detail 3 3 2 5 5" xfId="16797"/>
    <cellStyle name="RowTitles1-Detail 3 3 2 5 5 2" xfId="16798"/>
    <cellStyle name="RowTitles1-Detail 3 3 2 5 5 2 2" xfId="16799"/>
    <cellStyle name="RowTitles1-Detail 3 3 2 5 6" xfId="16800"/>
    <cellStyle name="RowTitles1-Detail 3 3 2 5 6 2" xfId="16801"/>
    <cellStyle name="RowTitles1-Detail 3 3 2 5 7" xfId="16802"/>
    <cellStyle name="RowTitles1-Detail 3 3 2 6" xfId="16803"/>
    <cellStyle name="RowTitles1-Detail 3 3 2 6 2" xfId="16804"/>
    <cellStyle name="RowTitles1-Detail 3 3 2 6 2 2" xfId="16805"/>
    <cellStyle name="RowTitles1-Detail 3 3 2 6 2 2 2" xfId="16806"/>
    <cellStyle name="RowTitles1-Detail 3 3 2 6 2 2 2 2" xfId="16807"/>
    <cellStyle name="RowTitles1-Detail 3 3 2 6 2 2 3" xfId="16808"/>
    <cellStyle name="RowTitles1-Detail 3 3 2 6 2 3" xfId="16809"/>
    <cellStyle name="RowTitles1-Detail 3 3 2 6 2 3 2" xfId="16810"/>
    <cellStyle name="RowTitles1-Detail 3 3 2 6 2 3 2 2" xfId="16811"/>
    <cellStyle name="RowTitles1-Detail 3 3 2 6 2 4" xfId="16812"/>
    <cellStyle name="RowTitles1-Detail 3 3 2 6 2 4 2" xfId="16813"/>
    <cellStyle name="RowTitles1-Detail 3 3 2 6 2 5" xfId="16814"/>
    <cellStyle name="RowTitles1-Detail 3 3 2 6 3" xfId="16815"/>
    <cellStyle name="RowTitles1-Detail 3 3 2 6 3 2" xfId="16816"/>
    <cellStyle name="RowTitles1-Detail 3 3 2 6 3 2 2" xfId="16817"/>
    <cellStyle name="RowTitles1-Detail 3 3 2 6 3 2 2 2" xfId="16818"/>
    <cellStyle name="RowTitles1-Detail 3 3 2 6 3 2 3" xfId="16819"/>
    <cellStyle name="RowTitles1-Detail 3 3 2 6 3 3" xfId="16820"/>
    <cellStyle name="RowTitles1-Detail 3 3 2 6 3 3 2" xfId="16821"/>
    <cellStyle name="RowTitles1-Detail 3 3 2 6 3 3 2 2" xfId="16822"/>
    <cellStyle name="RowTitles1-Detail 3 3 2 6 3 4" xfId="16823"/>
    <cellStyle name="RowTitles1-Detail 3 3 2 6 3 4 2" xfId="16824"/>
    <cellStyle name="RowTitles1-Detail 3 3 2 6 3 5" xfId="16825"/>
    <cellStyle name="RowTitles1-Detail 3 3 2 6 4" xfId="16826"/>
    <cellStyle name="RowTitles1-Detail 3 3 2 6 4 2" xfId="16827"/>
    <cellStyle name="RowTitles1-Detail 3 3 2 6 4 2 2" xfId="16828"/>
    <cellStyle name="RowTitles1-Detail 3 3 2 6 4 3" xfId="16829"/>
    <cellStyle name="RowTitles1-Detail 3 3 2 6 5" xfId="16830"/>
    <cellStyle name="RowTitles1-Detail 3 3 2 6 5 2" xfId="16831"/>
    <cellStyle name="RowTitles1-Detail 3 3 2 6 5 2 2" xfId="16832"/>
    <cellStyle name="RowTitles1-Detail 3 3 2 6 6" xfId="16833"/>
    <cellStyle name="RowTitles1-Detail 3 3 2 6 6 2" xfId="16834"/>
    <cellStyle name="RowTitles1-Detail 3 3 2 6 7" xfId="16835"/>
    <cellStyle name="RowTitles1-Detail 3 3 2 7" xfId="16836"/>
    <cellStyle name="RowTitles1-Detail 3 3 2 7 2" xfId="16837"/>
    <cellStyle name="RowTitles1-Detail 3 3 2 7 2 2" xfId="16838"/>
    <cellStyle name="RowTitles1-Detail 3 3 2 7 2 2 2" xfId="16839"/>
    <cellStyle name="RowTitles1-Detail 3 3 2 7 2 3" xfId="16840"/>
    <cellStyle name="RowTitles1-Detail 3 3 2 7 3" xfId="16841"/>
    <cellStyle name="RowTitles1-Detail 3 3 2 7 3 2" xfId="16842"/>
    <cellStyle name="RowTitles1-Detail 3 3 2 7 3 2 2" xfId="16843"/>
    <cellStyle name="RowTitles1-Detail 3 3 2 7 4" xfId="16844"/>
    <cellStyle name="RowTitles1-Detail 3 3 2 7 4 2" xfId="16845"/>
    <cellStyle name="RowTitles1-Detail 3 3 2 7 5" xfId="16846"/>
    <cellStyle name="RowTitles1-Detail 3 3 2 8" xfId="16847"/>
    <cellStyle name="RowTitles1-Detail 3 3 2 8 2" xfId="16848"/>
    <cellStyle name="RowTitles1-Detail 3 3 2 9" xfId="16849"/>
    <cellStyle name="RowTitles1-Detail 3 3 2 9 2" xfId="16850"/>
    <cellStyle name="RowTitles1-Detail 3 3 2 9 2 2" xfId="16851"/>
    <cellStyle name="RowTitles1-Detail 3 3 2_STUD aligned by INSTIT" xfId="16852"/>
    <cellStyle name="RowTitles1-Detail 3 3 3" xfId="16853"/>
    <cellStyle name="RowTitles1-Detail 3 3 3 2" xfId="16854"/>
    <cellStyle name="RowTitles1-Detail 3 3 3 2 2" xfId="16855"/>
    <cellStyle name="RowTitles1-Detail 3 3 3 2 2 2" xfId="16856"/>
    <cellStyle name="RowTitles1-Detail 3 3 3 2 2 2 2" xfId="16857"/>
    <cellStyle name="RowTitles1-Detail 3 3 3 2 2 2 2 2" xfId="16858"/>
    <cellStyle name="RowTitles1-Detail 3 3 3 2 2 2 3" xfId="16859"/>
    <cellStyle name="RowTitles1-Detail 3 3 3 2 2 3" xfId="16860"/>
    <cellStyle name="RowTitles1-Detail 3 3 3 2 2 3 2" xfId="16861"/>
    <cellStyle name="RowTitles1-Detail 3 3 3 2 2 3 2 2" xfId="16862"/>
    <cellStyle name="RowTitles1-Detail 3 3 3 2 2 4" xfId="16863"/>
    <cellStyle name="RowTitles1-Detail 3 3 3 2 2 4 2" xfId="16864"/>
    <cellStyle name="RowTitles1-Detail 3 3 3 2 2 5" xfId="16865"/>
    <cellStyle name="RowTitles1-Detail 3 3 3 2 3" xfId="16866"/>
    <cellStyle name="RowTitles1-Detail 3 3 3 2 3 2" xfId="16867"/>
    <cellStyle name="RowTitles1-Detail 3 3 3 2 3 2 2" xfId="16868"/>
    <cellStyle name="RowTitles1-Detail 3 3 3 2 3 2 2 2" xfId="16869"/>
    <cellStyle name="RowTitles1-Detail 3 3 3 2 3 2 3" xfId="16870"/>
    <cellStyle name="RowTitles1-Detail 3 3 3 2 3 3" xfId="16871"/>
    <cellStyle name="RowTitles1-Detail 3 3 3 2 3 3 2" xfId="16872"/>
    <cellStyle name="RowTitles1-Detail 3 3 3 2 3 3 2 2" xfId="16873"/>
    <cellStyle name="RowTitles1-Detail 3 3 3 2 3 4" xfId="16874"/>
    <cellStyle name="RowTitles1-Detail 3 3 3 2 3 4 2" xfId="16875"/>
    <cellStyle name="RowTitles1-Detail 3 3 3 2 3 5" xfId="16876"/>
    <cellStyle name="RowTitles1-Detail 3 3 3 2 4" xfId="16877"/>
    <cellStyle name="RowTitles1-Detail 3 3 3 2 4 2" xfId="16878"/>
    <cellStyle name="RowTitles1-Detail 3 3 3 2 5" xfId="16879"/>
    <cellStyle name="RowTitles1-Detail 3 3 3 2 5 2" xfId="16880"/>
    <cellStyle name="RowTitles1-Detail 3 3 3 2 5 2 2" xfId="16881"/>
    <cellStyle name="RowTitles1-Detail 3 3 3 2 5 3" xfId="16882"/>
    <cellStyle name="RowTitles1-Detail 3 3 3 2 6" xfId="16883"/>
    <cellStyle name="RowTitles1-Detail 3 3 3 2 6 2" xfId="16884"/>
    <cellStyle name="RowTitles1-Detail 3 3 3 2 6 2 2" xfId="16885"/>
    <cellStyle name="RowTitles1-Detail 3 3 3 2 7" xfId="16886"/>
    <cellStyle name="RowTitles1-Detail 3 3 3 2 7 2" xfId="16887"/>
    <cellStyle name="RowTitles1-Detail 3 3 3 2 8" xfId="16888"/>
    <cellStyle name="RowTitles1-Detail 3 3 3 3" xfId="16889"/>
    <cellStyle name="RowTitles1-Detail 3 3 3 3 2" xfId="16890"/>
    <cellStyle name="RowTitles1-Detail 3 3 3 3 2 2" xfId="16891"/>
    <cellStyle name="RowTitles1-Detail 3 3 3 3 2 2 2" xfId="16892"/>
    <cellStyle name="RowTitles1-Detail 3 3 3 3 2 2 2 2" xfId="16893"/>
    <cellStyle name="RowTitles1-Detail 3 3 3 3 2 2 3" xfId="16894"/>
    <cellStyle name="RowTitles1-Detail 3 3 3 3 2 3" xfId="16895"/>
    <cellStyle name="RowTitles1-Detail 3 3 3 3 2 3 2" xfId="16896"/>
    <cellStyle name="RowTitles1-Detail 3 3 3 3 2 3 2 2" xfId="16897"/>
    <cellStyle name="RowTitles1-Detail 3 3 3 3 2 4" xfId="16898"/>
    <cellStyle name="RowTitles1-Detail 3 3 3 3 2 4 2" xfId="16899"/>
    <cellStyle name="RowTitles1-Detail 3 3 3 3 2 5" xfId="16900"/>
    <cellStyle name="RowTitles1-Detail 3 3 3 3 3" xfId="16901"/>
    <cellStyle name="RowTitles1-Detail 3 3 3 3 3 2" xfId="16902"/>
    <cellStyle name="RowTitles1-Detail 3 3 3 3 3 2 2" xfId="16903"/>
    <cellStyle name="RowTitles1-Detail 3 3 3 3 3 2 2 2" xfId="16904"/>
    <cellStyle name="RowTitles1-Detail 3 3 3 3 3 2 3" xfId="16905"/>
    <cellStyle name="RowTitles1-Detail 3 3 3 3 3 3" xfId="16906"/>
    <cellStyle name="RowTitles1-Detail 3 3 3 3 3 3 2" xfId="16907"/>
    <cellStyle name="RowTitles1-Detail 3 3 3 3 3 3 2 2" xfId="16908"/>
    <cellStyle name="RowTitles1-Detail 3 3 3 3 3 4" xfId="16909"/>
    <cellStyle name="RowTitles1-Detail 3 3 3 3 3 4 2" xfId="16910"/>
    <cellStyle name="RowTitles1-Detail 3 3 3 3 3 5" xfId="16911"/>
    <cellStyle name="RowTitles1-Detail 3 3 3 3 4" xfId="16912"/>
    <cellStyle name="RowTitles1-Detail 3 3 3 3 4 2" xfId="16913"/>
    <cellStyle name="RowTitles1-Detail 3 3 3 3 5" xfId="16914"/>
    <cellStyle name="RowTitles1-Detail 3 3 3 3 5 2" xfId="16915"/>
    <cellStyle name="RowTitles1-Detail 3 3 3 3 5 2 2" xfId="16916"/>
    <cellStyle name="RowTitles1-Detail 3 3 3 4" xfId="16917"/>
    <cellStyle name="RowTitles1-Detail 3 3 3 4 2" xfId="16918"/>
    <cellStyle name="RowTitles1-Detail 3 3 3 4 2 2" xfId="16919"/>
    <cellStyle name="RowTitles1-Detail 3 3 3 4 2 2 2" xfId="16920"/>
    <cellStyle name="RowTitles1-Detail 3 3 3 4 2 2 2 2" xfId="16921"/>
    <cellStyle name="RowTitles1-Detail 3 3 3 4 2 2 3" xfId="16922"/>
    <cellStyle name="RowTitles1-Detail 3 3 3 4 2 3" xfId="16923"/>
    <cellStyle name="RowTitles1-Detail 3 3 3 4 2 3 2" xfId="16924"/>
    <cellStyle name="RowTitles1-Detail 3 3 3 4 2 3 2 2" xfId="16925"/>
    <cellStyle name="RowTitles1-Detail 3 3 3 4 2 4" xfId="16926"/>
    <cellStyle name="RowTitles1-Detail 3 3 3 4 2 4 2" xfId="16927"/>
    <cellStyle name="RowTitles1-Detail 3 3 3 4 2 5" xfId="16928"/>
    <cellStyle name="RowTitles1-Detail 3 3 3 4 3" xfId="16929"/>
    <cellStyle name="RowTitles1-Detail 3 3 3 4 3 2" xfId="16930"/>
    <cellStyle name="RowTitles1-Detail 3 3 3 4 3 2 2" xfId="16931"/>
    <cellStyle name="RowTitles1-Detail 3 3 3 4 3 2 2 2" xfId="16932"/>
    <cellStyle name="RowTitles1-Detail 3 3 3 4 3 2 3" xfId="16933"/>
    <cellStyle name="RowTitles1-Detail 3 3 3 4 3 3" xfId="16934"/>
    <cellStyle name="RowTitles1-Detail 3 3 3 4 3 3 2" xfId="16935"/>
    <cellStyle name="RowTitles1-Detail 3 3 3 4 3 3 2 2" xfId="16936"/>
    <cellStyle name="RowTitles1-Detail 3 3 3 4 3 4" xfId="16937"/>
    <cellStyle name="RowTitles1-Detail 3 3 3 4 3 4 2" xfId="16938"/>
    <cellStyle name="RowTitles1-Detail 3 3 3 4 3 5" xfId="16939"/>
    <cellStyle name="RowTitles1-Detail 3 3 3 4 4" xfId="16940"/>
    <cellStyle name="RowTitles1-Detail 3 3 3 4 4 2" xfId="16941"/>
    <cellStyle name="RowTitles1-Detail 3 3 3 4 4 2 2" xfId="16942"/>
    <cellStyle name="RowTitles1-Detail 3 3 3 4 4 3" xfId="16943"/>
    <cellStyle name="RowTitles1-Detail 3 3 3 4 5" xfId="16944"/>
    <cellStyle name="RowTitles1-Detail 3 3 3 4 5 2" xfId="16945"/>
    <cellStyle name="RowTitles1-Detail 3 3 3 4 5 2 2" xfId="16946"/>
    <cellStyle name="RowTitles1-Detail 3 3 3 4 6" xfId="16947"/>
    <cellStyle name="RowTitles1-Detail 3 3 3 4 6 2" xfId="16948"/>
    <cellStyle name="RowTitles1-Detail 3 3 3 4 7" xfId="16949"/>
    <cellStyle name="RowTitles1-Detail 3 3 3 5" xfId="16950"/>
    <cellStyle name="RowTitles1-Detail 3 3 3 5 2" xfId="16951"/>
    <cellStyle name="RowTitles1-Detail 3 3 3 5 2 2" xfId="16952"/>
    <cellStyle name="RowTitles1-Detail 3 3 3 5 2 2 2" xfId="16953"/>
    <cellStyle name="RowTitles1-Detail 3 3 3 5 2 2 2 2" xfId="16954"/>
    <cellStyle name="RowTitles1-Detail 3 3 3 5 2 2 3" xfId="16955"/>
    <cellStyle name="RowTitles1-Detail 3 3 3 5 2 3" xfId="16956"/>
    <cellStyle name="RowTitles1-Detail 3 3 3 5 2 3 2" xfId="16957"/>
    <cellStyle name="RowTitles1-Detail 3 3 3 5 2 3 2 2" xfId="16958"/>
    <cellStyle name="RowTitles1-Detail 3 3 3 5 2 4" xfId="16959"/>
    <cellStyle name="RowTitles1-Detail 3 3 3 5 2 4 2" xfId="16960"/>
    <cellStyle name="RowTitles1-Detail 3 3 3 5 2 5" xfId="16961"/>
    <cellStyle name="RowTitles1-Detail 3 3 3 5 3" xfId="16962"/>
    <cellStyle name="RowTitles1-Detail 3 3 3 5 3 2" xfId="16963"/>
    <cellStyle name="RowTitles1-Detail 3 3 3 5 3 2 2" xfId="16964"/>
    <cellStyle name="RowTitles1-Detail 3 3 3 5 3 2 2 2" xfId="16965"/>
    <cellStyle name="RowTitles1-Detail 3 3 3 5 3 2 3" xfId="16966"/>
    <cellStyle name="RowTitles1-Detail 3 3 3 5 3 3" xfId="16967"/>
    <cellStyle name="RowTitles1-Detail 3 3 3 5 3 3 2" xfId="16968"/>
    <cellStyle name="RowTitles1-Detail 3 3 3 5 3 3 2 2" xfId="16969"/>
    <cellStyle name="RowTitles1-Detail 3 3 3 5 3 4" xfId="16970"/>
    <cellStyle name="RowTitles1-Detail 3 3 3 5 3 4 2" xfId="16971"/>
    <cellStyle name="RowTitles1-Detail 3 3 3 5 3 5" xfId="16972"/>
    <cellStyle name="RowTitles1-Detail 3 3 3 5 4" xfId="16973"/>
    <cellStyle name="RowTitles1-Detail 3 3 3 5 4 2" xfId="16974"/>
    <cellStyle name="RowTitles1-Detail 3 3 3 5 4 2 2" xfId="16975"/>
    <cellStyle name="RowTitles1-Detail 3 3 3 5 4 3" xfId="16976"/>
    <cellStyle name="RowTitles1-Detail 3 3 3 5 5" xfId="16977"/>
    <cellStyle name="RowTitles1-Detail 3 3 3 5 5 2" xfId="16978"/>
    <cellStyle name="RowTitles1-Detail 3 3 3 5 5 2 2" xfId="16979"/>
    <cellStyle name="RowTitles1-Detail 3 3 3 5 6" xfId="16980"/>
    <cellStyle name="RowTitles1-Detail 3 3 3 5 6 2" xfId="16981"/>
    <cellStyle name="RowTitles1-Detail 3 3 3 5 7" xfId="16982"/>
    <cellStyle name="RowTitles1-Detail 3 3 3 6" xfId="16983"/>
    <cellStyle name="RowTitles1-Detail 3 3 3 6 2" xfId="16984"/>
    <cellStyle name="RowTitles1-Detail 3 3 3 6 2 2" xfId="16985"/>
    <cellStyle name="RowTitles1-Detail 3 3 3 6 2 2 2" xfId="16986"/>
    <cellStyle name="RowTitles1-Detail 3 3 3 6 2 2 2 2" xfId="16987"/>
    <cellStyle name="RowTitles1-Detail 3 3 3 6 2 2 3" xfId="16988"/>
    <cellStyle name="RowTitles1-Detail 3 3 3 6 2 3" xfId="16989"/>
    <cellStyle name="RowTitles1-Detail 3 3 3 6 2 3 2" xfId="16990"/>
    <cellStyle name="RowTitles1-Detail 3 3 3 6 2 3 2 2" xfId="16991"/>
    <cellStyle name="RowTitles1-Detail 3 3 3 6 2 4" xfId="16992"/>
    <cellStyle name="RowTitles1-Detail 3 3 3 6 2 4 2" xfId="16993"/>
    <cellStyle name="RowTitles1-Detail 3 3 3 6 2 5" xfId="16994"/>
    <cellStyle name="RowTitles1-Detail 3 3 3 6 3" xfId="16995"/>
    <cellStyle name="RowTitles1-Detail 3 3 3 6 3 2" xfId="16996"/>
    <cellStyle name="RowTitles1-Detail 3 3 3 6 3 2 2" xfId="16997"/>
    <cellStyle name="RowTitles1-Detail 3 3 3 6 3 2 2 2" xfId="16998"/>
    <cellStyle name="RowTitles1-Detail 3 3 3 6 3 2 3" xfId="16999"/>
    <cellStyle name="RowTitles1-Detail 3 3 3 6 3 3" xfId="17000"/>
    <cellStyle name="RowTitles1-Detail 3 3 3 6 3 3 2" xfId="17001"/>
    <cellStyle name="RowTitles1-Detail 3 3 3 6 3 3 2 2" xfId="17002"/>
    <cellStyle name="RowTitles1-Detail 3 3 3 6 3 4" xfId="17003"/>
    <cellStyle name="RowTitles1-Detail 3 3 3 6 3 4 2" xfId="17004"/>
    <cellStyle name="RowTitles1-Detail 3 3 3 6 3 5" xfId="17005"/>
    <cellStyle name="RowTitles1-Detail 3 3 3 6 4" xfId="17006"/>
    <cellStyle name="RowTitles1-Detail 3 3 3 6 4 2" xfId="17007"/>
    <cellStyle name="RowTitles1-Detail 3 3 3 6 4 2 2" xfId="17008"/>
    <cellStyle name="RowTitles1-Detail 3 3 3 6 4 3" xfId="17009"/>
    <cellStyle name="RowTitles1-Detail 3 3 3 6 5" xfId="17010"/>
    <cellStyle name="RowTitles1-Detail 3 3 3 6 5 2" xfId="17011"/>
    <cellStyle name="RowTitles1-Detail 3 3 3 6 5 2 2" xfId="17012"/>
    <cellStyle name="RowTitles1-Detail 3 3 3 6 6" xfId="17013"/>
    <cellStyle name="RowTitles1-Detail 3 3 3 6 6 2" xfId="17014"/>
    <cellStyle name="RowTitles1-Detail 3 3 3 6 7" xfId="17015"/>
    <cellStyle name="RowTitles1-Detail 3 3 3 7" xfId="17016"/>
    <cellStyle name="RowTitles1-Detail 3 3 3 7 2" xfId="17017"/>
    <cellStyle name="RowTitles1-Detail 3 3 3 7 2 2" xfId="17018"/>
    <cellStyle name="RowTitles1-Detail 3 3 3 7 2 2 2" xfId="17019"/>
    <cellStyle name="RowTitles1-Detail 3 3 3 7 2 3" xfId="17020"/>
    <cellStyle name="RowTitles1-Detail 3 3 3 7 3" xfId="17021"/>
    <cellStyle name="RowTitles1-Detail 3 3 3 7 3 2" xfId="17022"/>
    <cellStyle name="RowTitles1-Detail 3 3 3 7 3 2 2" xfId="17023"/>
    <cellStyle name="RowTitles1-Detail 3 3 3 7 4" xfId="17024"/>
    <cellStyle name="RowTitles1-Detail 3 3 3 7 4 2" xfId="17025"/>
    <cellStyle name="RowTitles1-Detail 3 3 3 7 5" xfId="17026"/>
    <cellStyle name="RowTitles1-Detail 3 3 3 8" xfId="17027"/>
    <cellStyle name="RowTitles1-Detail 3 3 3 8 2" xfId="17028"/>
    <cellStyle name="RowTitles1-Detail 3 3 3 8 2 2" xfId="17029"/>
    <cellStyle name="RowTitles1-Detail 3 3 3 8 2 2 2" xfId="17030"/>
    <cellStyle name="RowTitles1-Detail 3 3 3 8 2 3" xfId="17031"/>
    <cellStyle name="RowTitles1-Detail 3 3 3 8 3" xfId="17032"/>
    <cellStyle name="RowTitles1-Detail 3 3 3 8 3 2" xfId="17033"/>
    <cellStyle name="RowTitles1-Detail 3 3 3 8 3 2 2" xfId="17034"/>
    <cellStyle name="RowTitles1-Detail 3 3 3 8 4" xfId="17035"/>
    <cellStyle name="RowTitles1-Detail 3 3 3 8 4 2" xfId="17036"/>
    <cellStyle name="RowTitles1-Detail 3 3 3 8 5" xfId="17037"/>
    <cellStyle name="RowTitles1-Detail 3 3 3 9" xfId="17038"/>
    <cellStyle name="RowTitles1-Detail 3 3 3 9 2" xfId="17039"/>
    <cellStyle name="RowTitles1-Detail 3 3 3 9 2 2" xfId="17040"/>
    <cellStyle name="RowTitles1-Detail 3 3 3_STUD aligned by INSTIT" xfId="17041"/>
    <cellStyle name="RowTitles1-Detail 3 3 4" xfId="17042"/>
    <cellStyle name="RowTitles1-Detail 3 3 4 2" xfId="17043"/>
    <cellStyle name="RowTitles1-Detail 3 3 4 2 2" xfId="17044"/>
    <cellStyle name="RowTitles1-Detail 3 3 4 2 2 2" xfId="17045"/>
    <cellStyle name="RowTitles1-Detail 3 3 4 2 2 2 2" xfId="17046"/>
    <cellStyle name="RowTitles1-Detail 3 3 4 2 2 2 2 2" xfId="17047"/>
    <cellStyle name="RowTitles1-Detail 3 3 4 2 2 2 3" xfId="17048"/>
    <cellStyle name="RowTitles1-Detail 3 3 4 2 2 3" xfId="17049"/>
    <cellStyle name="RowTitles1-Detail 3 3 4 2 2 3 2" xfId="17050"/>
    <cellStyle name="RowTitles1-Detail 3 3 4 2 2 3 2 2" xfId="17051"/>
    <cellStyle name="RowTitles1-Detail 3 3 4 2 2 4" xfId="17052"/>
    <cellStyle name="RowTitles1-Detail 3 3 4 2 2 4 2" xfId="17053"/>
    <cellStyle name="RowTitles1-Detail 3 3 4 2 2 5" xfId="17054"/>
    <cellStyle name="RowTitles1-Detail 3 3 4 2 3" xfId="17055"/>
    <cellStyle name="RowTitles1-Detail 3 3 4 2 3 2" xfId="17056"/>
    <cellStyle name="RowTitles1-Detail 3 3 4 2 3 2 2" xfId="17057"/>
    <cellStyle name="RowTitles1-Detail 3 3 4 2 3 2 2 2" xfId="17058"/>
    <cellStyle name="RowTitles1-Detail 3 3 4 2 3 2 3" xfId="17059"/>
    <cellStyle name="RowTitles1-Detail 3 3 4 2 3 3" xfId="17060"/>
    <cellStyle name="RowTitles1-Detail 3 3 4 2 3 3 2" xfId="17061"/>
    <cellStyle name="RowTitles1-Detail 3 3 4 2 3 3 2 2" xfId="17062"/>
    <cellStyle name="RowTitles1-Detail 3 3 4 2 3 4" xfId="17063"/>
    <cellStyle name="RowTitles1-Detail 3 3 4 2 3 4 2" xfId="17064"/>
    <cellStyle name="RowTitles1-Detail 3 3 4 2 3 5" xfId="17065"/>
    <cellStyle name="RowTitles1-Detail 3 3 4 2 4" xfId="17066"/>
    <cellStyle name="RowTitles1-Detail 3 3 4 2 4 2" xfId="17067"/>
    <cellStyle name="RowTitles1-Detail 3 3 4 2 5" xfId="17068"/>
    <cellStyle name="RowTitles1-Detail 3 3 4 2 5 2" xfId="17069"/>
    <cellStyle name="RowTitles1-Detail 3 3 4 2 5 2 2" xfId="17070"/>
    <cellStyle name="RowTitles1-Detail 3 3 4 2 5 3" xfId="17071"/>
    <cellStyle name="RowTitles1-Detail 3 3 4 2 6" xfId="17072"/>
    <cellStyle name="RowTitles1-Detail 3 3 4 2 6 2" xfId="17073"/>
    <cellStyle name="RowTitles1-Detail 3 3 4 2 6 2 2" xfId="17074"/>
    <cellStyle name="RowTitles1-Detail 3 3 4 3" xfId="17075"/>
    <cellStyle name="RowTitles1-Detail 3 3 4 3 2" xfId="17076"/>
    <cellStyle name="RowTitles1-Detail 3 3 4 3 2 2" xfId="17077"/>
    <cellStyle name="RowTitles1-Detail 3 3 4 3 2 2 2" xfId="17078"/>
    <cellStyle name="RowTitles1-Detail 3 3 4 3 2 2 2 2" xfId="17079"/>
    <cellStyle name="RowTitles1-Detail 3 3 4 3 2 2 3" xfId="17080"/>
    <cellStyle name="RowTitles1-Detail 3 3 4 3 2 3" xfId="17081"/>
    <cellStyle name="RowTitles1-Detail 3 3 4 3 2 3 2" xfId="17082"/>
    <cellStyle name="RowTitles1-Detail 3 3 4 3 2 3 2 2" xfId="17083"/>
    <cellStyle name="RowTitles1-Detail 3 3 4 3 2 4" xfId="17084"/>
    <cellStyle name="RowTitles1-Detail 3 3 4 3 2 4 2" xfId="17085"/>
    <cellStyle name="RowTitles1-Detail 3 3 4 3 2 5" xfId="17086"/>
    <cellStyle name="RowTitles1-Detail 3 3 4 3 3" xfId="17087"/>
    <cellStyle name="RowTitles1-Detail 3 3 4 3 3 2" xfId="17088"/>
    <cellStyle name="RowTitles1-Detail 3 3 4 3 3 2 2" xfId="17089"/>
    <cellStyle name="RowTitles1-Detail 3 3 4 3 3 2 2 2" xfId="17090"/>
    <cellStyle name="RowTitles1-Detail 3 3 4 3 3 2 3" xfId="17091"/>
    <cellStyle name="RowTitles1-Detail 3 3 4 3 3 3" xfId="17092"/>
    <cellStyle name="RowTitles1-Detail 3 3 4 3 3 3 2" xfId="17093"/>
    <cellStyle name="RowTitles1-Detail 3 3 4 3 3 3 2 2" xfId="17094"/>
    <cellStyle name="RowTitles1-Detail 3 3 4 3 3 4" xfId="17095"/>
    <cellStyle name="RowTitles1-Detail 3 3 4 3 3 4 2" xfId="17096"/>
    <cellStyle name="RowTitles1-Detail 3 3 4 3 3 5" xfId="17097"/>
    <cellStyle name="RowTitles1-Detail 3 3 4 3 4" xfId="17098"/>
    <cellStyle name="RowTitles1-Detail 3 3 4 3 4 2" xfId="17099"/>
    <cellStyle name="RowTitles1-Detail 3 3 4 3 5" xfId="17100"/>
    <cellStyle name="RowTitles1-Detail 3 3 4 3 5 2" xfId="17101"/>
    <cellStyle name="RowTitles1-Detail 3 3 4 3 5 2 2" xfId="17102"/>
    <cellStyle name="RowTitles1-Detail 3 3 4 3 6" xfId="17103"/>
    <cellStyle name="RowTitles1-Detail 3 3 4 3 6 2" xfId="17104"/>
    <cellStyle name="RowTitles1-Detail 3 3 4 3 7" xfId="17105"/>
    <cellStyle name="RowTitles1-Detail 3 3 4 4" xfId="17106"/>
    <cellStyle name="RowTitles1-Detail 3 3 4 4 2" xfId="17107"/>
    <cellStyle name="RowTitles1-Detail 3 3 4 4 2 2" xfId="17108"/>
    <cellStyle name="RowTitles1-Detail 3 3 4 4 2 2 2" xfId="17109"/>
    <cellStyle name="RowTitles1-Detail 3 3 4 4 2 2 2 2" xfId="17110"/>
    <cellStyle name="RowTitles1-Detail 3 3 4 4 2 2 3" xfId="17111"/>
    <cellStyle name="RowTitles1-Detail 3 3 4 4 2 3" xfId="17112"/>
    <cellStyle name="RowTitles1-Detail 3 3 4 4 2 3 2" xfId="17113"/>
    <cellStyle name="RowTitles1-Detail 3 3 4 4 2 3 2 2" xfId="17114"/>
    <cellStyle name="RowTitles1-Detail 3 3 4 4 2 4" xfId="17115"/>
    <cellStyle name="RowTitles1-Detail 3 3 4 4 2 4 2" xfId="17116"/>
    <cellStyle name="RowTitles1-Detail 3 3 4 4 2 5" xfId="17117"/>
    <cellStyle name="RowTitles1-Detail 3 3 4 4 3" xfId="17118"/>
    <cellStyle name="RowTitles1-Detail 3 3 4 4 3 2" xfId="17119"/>
    <cellStyle name="RowTitles1-Detail 3 3 4 4 3 2 2" xfId="17120"/>
    <cellStyle name="RowTitles1-Detail 3 3 4 4 3 2 2 2" xfId="17121"/>
    <cellStyle name="RowTitles1-Detail 3 3 4 4 3 2 3" xfId="17122"/>
    <cellStyle name="RowTitles1-Detail 3 3 4 4 3 3" xfId="17123"/>
    <cellStyle name="RowTitles1-Detail 3 3 4 4 3 3 2" xfId="17124"/>
    <cellStyle name="RowTitles1-Detail 3 3 4 4 3 3 2 2" xfId="17125"/>
    <cellStyle name="RowTitles1-Detail 3 3 4 4 3 4" xfId="17126"/>
    <cellStyle name="RowTitles1-Detail 3 3 4 4 3 4 2" xfId="17127"/>
    <cellStyle name="RowTitles1-Detail 3 3 4 4 3 5" xfId="17128"/>
    <cellStyle name="RowTitles1-Detail 3 3 4 4 4" xfId="17129"/>
    <cellStyle name="RowTitles1-Detail 3 3 4 4 4 2" xfId="17130"/>
    <cellStyle name="RowTitles1-Detail 3 3 4 4 5" xfId="17131"/>
    <cellStyle name="RowTitles1-Detail 3 3 4 4 5 2" xfId="17132"/>
    <cellStyle name="RowTitles1-Detail 3 3 4 4 5 2 2" xfId="17133"/>
    <cellStyle name="RowTitles1-Detail 3 3 4 4 5 3" xfId="17134"/>
    <cellStyle name="RowTitles1-Detail 3 3 4 4 6" xfId="17135"/>
    <cellStyle name="RowTitles1-Detail 3 3 4 4 6 2" xfId="17136"/>
    <cellStyle name="RowTitles1-Detail 3 3 4 4 6 2 2" xfId="17137"/>
    <cellStyle name="RowTitles1-Detail 3 3 4 4 7" xfId="17138"/>
    <cellStyle name="RowTitles1-Detail 3 3 4 4 7 2" xfId="17139"/>
    <cellStyle name="RowTitles1-Detail 3 3 4 4 8" xfId="17140"/>
    <cellStyle name="RowTitles1-Detail 3 3 4 5" xfId="17141"/>
    <cellStyle name="RowTitles1-Detail 3 3 4 5 2" xfId="17142"/>
    <cellStyle name="RowTitles1-Detail 3 3 4 5 2 2" xfId="17143"/>
    <cellStyle name="RowTitles1-Detail 3 3 4 5 2 2 2" xfId="17144"/>
    <cellStyle name="RowTitles1-Detail 3 3 4 5 2 2 2 2" xfId="17145"/>
    <cellStyle name="RowTitles1-Detail 3 3 4 5 2 2 3" xfId="17146"/>
    <cellStyle name="RowTitles1-Detail 3 3 4 5 2 3" xfId="17147"/>
    <cellStyle name="RowTitles1-Detail 3 3 4 5 2 3 2" xfId="17148"/>
    <cellStyle name="RowTitles1-Detail 3 3 4 5 2 3 2 2" xfId="17149"/>
    <cellStyle name="RowTitles1-Detail 3 3 4 5 2 4" xfId="17150"/>
    <cellStyle name="RowTitles1-Detail 3 3 4 5 2 4 2" xfId="17151"/>
    <cellStyle name="RowTitles1-Detail 3 3 4 5 2 5" xfId="17152"/>
    <cellStyle name="RowTitles1-Detail 3 3 4 5 3" xfId="17153"/>
    <cellStyle name="RowTitles1-Detail 3 3 4 5 3 2" xfId="17154"/>
    <cellStyle name="RowTitles1-Detail 3 3 4 5 3 2 2" xfId="17155"/>
    <cellStyle name="RowTitles1-Detail 3 3 4 5 3 2 2 2" xfId="17156"/>
    <cellStyle name="RowTitles1-Detail 3 3 4 5 3 2 3" xfId="17157"/>
    <cellStyle name="RowTitles1-Detail 3 3 4 5 3 3" xfId="17158"/>
    <cellStyle name="RowTitles1-Detail 3 3 4 5 3 3 2" xfId="17159"/>
    <cellStyle name="RowTitles1-Detail 3 3 4 5 3 3 2 2" xfId="17160"/>
    <cellStyle name="RowTitles1-Detail 3 3 4 5 3 4" xfId="17161"/>
    <cellStyle name="RowTitles1-Detail 3 3 4 5 3 4 2" xfId="17162"/>
    <cellStyle name="RowTitles1-Detail 3 3 4 5 3 5" xfId="17163"/>
    <cellStyle name="RowTitles1-Detail 3 3 4 5 4" xfId="17164"/>
    <cellStyle name="RowTitles1-Detail 3 3 4 5 4 2" xfId="17165"/>
    <cellStyle name="RowTitles1-Detail 3 3 4 5 4 2 2" xfId="17166"/>
    <cellStyle name="RowTitles1-Detail 3 3 4 5 4 3" xfId="17167"/>
    <cellStyle name="RowTitles1-Detail 3 3 4 5 5" xfId="17168"/>
    <cellStyle name="RowTitles1-Detail 3 3 4 5 5 2" xfId="17169"/>
    <cellStyle name="RowTitles1-Detail 3 3 4 5 5 2 2" xfId="17170"/>
    <cellStyle name="RowTitles1-Detail 3 3 4 5 6" xfId="17171"/>
    <cellStyle name="RowTitles1-Detail 3 3 4 5 6 2" xfId="17172"/>
    <cellStyle name="RowTitles1-Detail 3 3 4 5 7" xfId="17173"/>
    <cellStyle name="RowTitles1-Detail 3 3 4 6" xfId="17174"/>
    <cellStyle name="RowTitles1-Detail 3 3 4 6 2" xfId="17175"/>
    <cellStyle name="RowTitles1-Detail 3 3 4 6 2 2" xfId="17176"/>
    <cellStyle name="RowTitles1-Detail 3 3 4 6 2 2 2" xfId="17177"/>
    <cellStyle name="RowTitles1-Detail 3 3 4 6 2 2 2 2" xfId="17178"/>
    <cellStyle name="RowTitles1-Detail 3 3 4 6 2 2 3" xfId="17179"/>
    <cellStyle name="RowTitles1-Detail 3 3 4 6 2 3" xfId="17180"/>
    <cellStyle name="RowTitles1-Detail 3 3 4 6 2 3 2" xfId="17181"/>
    <cellStyle name="RowTitles1-Detail 3 3 4 6 2 3 2 2" xfId="17182"/>
    <cellStyle name="RowTitles1-Detail 3 3 4 6 2 4" xfId="17183"/>
    <cellStyle name="RowTitles1-Detail 3 3 4 6 2 4 2" xfId="17184"/>
    <cellStyle name="RowTitles1-Detail 3 3 4 6 2 5" xfId="17185"/>
    <cellStyle name="RowTitles1-Detail 3 3 4 6 3" xfId="17186"/>
    <cellStyle name="RowTitles1-Detail 3 3 4 6 3 2" xfId="17187"/>
    <cellStyle name="RowTitles1-Detail 3 3 4 6 3 2 2" xfId="17188"/>
    <cellStyle name="RowTitles1-Detail 3 3 4 6 3 2 2 2" xfId="17189"/>
    <cellStyle name="RowTitles1-Detail 3 3 4 6 3 2 3" xfId="17190"/>
    <cellStyle name="RowTitles1-Detail 3 3 4 6 3 3" xfId="17191"/>
    <cellStyle name="RowTitles1-Detail 3 3 4 6 3 3 2" xfId="17192"/>
    <cellStyle name="RowTitles1-Detail 3 3 4 6 3 3 2 2" xfId="17193"/>
    <cellStyle name="RowTitles1-Detail 3 3 4 6 3 4" xfId="17194"/>
    <cellStyle name="RowTitles1-Detail 3 3 4 6 3 4 2" xfId="17195"/>
    <cellStyle name="RowTitles1-Detail 3 3 4 6 3 5" xfId="17196"/>
    <cellStyle name="RowTitles1-Detail 3 3 4 6 4" xfId="17197"/>
    <cellStyle name="RowTitles1-Detail 3 3 4 6 4 2" xfId="17198"/>
    <cellStyle name="RowTitles1-Detail 3 3 4 6 4 2 2" xfId="17199"/>
    <cellStyle name="RowTitles1-Detail 3 3 4 6 4 3" xfId="17200"/>
    <cellStyle name="RowTitles1-Detail 3 3 4 6 5" xfId="17201"/>
    <cellStyle name="RowTitles1-Detail 3 3 4 6 5 2" xfId="17202"/>
    <cellStyle name="RowTitles1-Detail 3 3 4 6 5 2 2" xfId="17203"/>
    <cellStyle name="RowTitles1-Detail 3 3 4 6 6" xfId="17204"/>
    <cellStyle name="RowTitles1-Detail 3 3 4 6 6 2" xfId="17205"/>
    <cellStyle name="RowTitles1-Detail 3 3 4 6 7" xfId="17206"/>
    <cellStyle name="RowTitles1-Detail 3 3 4 7" xfId="17207"/>
    <cellStyle name="RowTitles1-Detail 3 3 4 7 2" xfId="17208"/>
    <cellStyle name="RowTitles1-Detail 3 3 4 7 2 2" xfId="17209"/>
    <cellStyle name="RowTitles1-Detail 3 3 4 7 2 2 2" xfId="17210"/>
    <cellStyle name="RowTitles1-Detail 3 3 4 7 2 3" xfId="17211"/>
    <cellStyle name="RowTitles1-Detail 3 3 4 7 3" xfId="17212"/>
    <cellStyle name="RowTitles1-Detail 3 3 4 7 3 2" xfId="17213"/>
    <cellStyle name="RowTitles1-Detail 3 3 4 7 3 2 2" xfId="17214"/>
    <cellStyle name="RowTitles1-Detail 3 3 4 7 4" xfId="17215"/>
    <cellStyle name="RowTitles1-Detail 3 3 4 7 4 2" xfId="17216"/>
    <cellStyle name="RowTitles1-Detail 3 3 4 7 5" xfId="17217"/>
    <cellStyle name="RowTitles1-Detail 3 3 4 8" xfId="17218"/>
    <cellStyle name="RowTitles1-Detail 3 3 4 8 2" xfId="17219"/>
    <cellStyle name="RowTitles1-Detail 3 3 4 9" xfId="17220"/>
    <cellStyle name="RowTitles1-Detail 3 3 4 9 2" xfId="17221"/>
    <cellStyle name="RowTitles1-Detail 3 3 4 9 2 2" xfId="17222"/>
    <cellStyle name="RowTitles1-Detail 3 3 4_STUD aligned by INSTIT" xfId="17223"/>
    <cellStyle name="RowTitles1-Detail 3 3 5" xfId="17224"/>
    <cellStyle name="RowTitles1-Detail 3 3 5 2" xfId="17225"/>
    <cellStyle name="RowTitles1-Detail 3 3 5 2 2" xfId="17226"/>
    <cellStyle name="RowTitles1-Detail 3 3 5 2 2 2" xfId="17227"/>
    <cellStyle name="RowTitles1-Detail 3 3 5 2 2 2 2" xfId="17228"/>
    <cellStyle name="RowTitles1-Detail 3 3 5 2 2 3" xfId="17229"/>
    <cellStyle name="RowTitles1-Detail 3 3 5 2 3" xfId="17230"/>
    <cellStyle name="RowTitles1-Detail 3 3 5 2 3 2" xfId="17231"/>
    <cellStyle name="RowTitles1-Detail 3 3 5 2 3 2 2" xfId="17232"/>
    <cellStyle name="RowTitles1-Detail 3 3 5 2 4" xfId="17233"/>
    <cellStyle name="RowTitles1-Detail 3 3 5 2 4 2" xfId="17234"/>
    <cellStyle name="RowTitles1-Detail 3 3 5 2 5" xfId="17235"/>
    <cellStyle name="RowTitles1-Detail 3 3 5 3" xfId="17236"/>
    <cellStyle name="RowTitles1-Detail 3 3 5 3 2" xfId="17237"/>
    <cellStyle name="RowTitles1-Detail 3 3 5 3 2 2" xfId="17238"/>
    <cellStyle name="RowTitles1-Detail 3 3 5 3 2 2 2" xfId="17239"/>
    <cellStyle name="RowTitles1-Detail 3 3 5 3 2 3" xfId="17240"/>
    <cellStyle name="RowTitles1-Detail 3 3 5 3 3" xfId="17241"/>
    <cellStyle name="RowTitles1-Detail 3 3 5 3 3 2" xfId="17242"/>
    <cellStyle name="RowTitles1-Detail 3 3 5 3 3 2 2" xfId="17243"/>
    <cellStyle name="RowTitles1-Detail 3 3 5 3 4" xfId="17244"/>
    <cellStyle name="RowTitles1-Detail 3 3 5 3 4 2" xfId="17245"/>
    <cellStyle name="RowTitles1-Detail 3 3 5 3 5" xfId="17246"/>
    <cellStyle name="RowTitles1-Detail 3 3 5 4" xfId="17247"/>
    <cellStyle name="RowTitles1-Detail 3 3 5 4 2" xfId="17248"/>
    <cellStyle name="RowTitles1-Detail 3 3 5 5" xfId="17249"/>
    <cellStyle name="RowTitles1-Detail 3 3 5 5 2" xfId="17250"/>
    <cellStyle name="RowTitles1-Detail 3 3 5 5 2 2" xfId="17251"/>
    <cellStyle name="RowTitles1-Detail 3 3 5 5 3" xfId="17252"/>
    <cellStyle name="RowTitles1-Detail 3 3 5 6" xfId="17253"/>
    <cellStyle name="RowTitles1-Detail 3 3 5 6 2" xfId="17254"/>
    <cellStyle name="RowTitles1-Detail 3 3 5 6 2 2" xfId="17255"/>
    <cellStyle name="RowTitles1-Detail 3 3 6" xfId="17256"/>
    <cellStyle name="RowTitles1-Detail 3 3 6 2" xfId="17257"/>
    <cellStyle name="RowTitles1-Detail 3 3 6 2 2" xfId="17258"/>
    <cellStyle name="RowTitles1-Detail 3 3 6 2 2 2" xfId="17259"/>
    <cellStyle name="RowTitles1-Detail 3 3 6 2 2 2 2" xfId="17260"/>
    <cellStyle name="RowTitles1-Detail 3 3 6 2 2 3" xfId="17261"/>
    <cellStyle name="RowTitles1-Detail 3 3 6 2 3" xfId="17262"/>
    <cellStyle name="RowTitles1-Detail 3 3 6 2 3 2" xfId="17263"/>
    <cellStyle name="RowTitles1-Detail 3 3 6 2 3 2 2" xfId="17264"/>
    <cellStyle name="RowTitles1-Detail 3 3 6 2 4" xfId="17265"/>
    <cellStyle name="RowTitles1-Detail 3 3 6 2 4 2" xfId="17266"/>
    <cellStyle name="RowTitles1-Detail 3 3 6 2 5" xfId="17267"/>
    <cellStyle name="RowTitles1-Detail 3 3 6 3" xfId="17268"/>
    <cellStyle name="RowTitles1-Detail 3 3 6 3 2" xfId="17269"/>
    <cellStyle name="RowTitles1-Detail 3 3 6 3 2 2" xfId="17270"/>
    <cellStyle name="RowTitles1-Detail 3 3 6 3 2 2 2" xfId="17271"/>
    <cellStyle name="RowTitles1-Detail 3 3 6 3 2 3" xfId="17272"/>
    <cellStyle name="RowTitles1-Detail 3 3 6 3 3" xfId="17273"/>
    <cellStyle name="RowTitles1-Detail 3 3 6 3 3 2" xfId="17274"/>
    <cellStyle name="RowTitles1-Detail 3 3 6 3 3 2 2" xfId="17275"/>
    <cellStyle name="RowTitles1-Detail 3 3 6 3 4" xfId="17276"/>
    <cellStyle name="RowTitles1-Detail 3 3 6 3 4 2" xfId="17277"/>
    <cellStyle name="RowTitles1-Detail 3 3 6 3 5" xfId="17278"/>
    <cellStyle name="RowTitles1-Detail 3 3 6 4" xfId="17279"/>
    <cellStyle name="RowTitles1-Detail 3 3 6 4 2" xfId="17280"/>
    <cellStyle name="RowTitles1-Detail 3 3 6 5" xfId="17281"/>
    <cellStyle name="RowTitles1-Detail 3 3 6 5 2" xfId="17282"/>
    <cellStyle name="RowTitles1-Detail 3 3 6 5 2 2" xfId="17283"/>
    <cellStyle name="RowTitles1-Detail 3 3 6 6" xfId="17284"/>
    <cellStyle name="RowTitles1-Detail 3 3 6 6 2" xfId="17285"/>
    <cellStyle name="RowTitles1-Detail 3 3 6 7" xfId="17286"/>
    <cellStyle name="RowTitles1-Detail 3 3 7" xfId="17287"/>
    <cellStyle name="RowTitles1-Detail 3 3 7 2" xfId="17288"/>
    <cellStyle name="RowTitles1-Detail 3 3 7 2 2" xfId="17289"/>
    <cellStyle name="RowTitles1-Detail 3 3 7 2 2 2" xfId="17290"/>
    <cellStyle name="RowTitles1-Detail 3 3 7 2 2 2 2" xfId="17291"/>
    <cellStyle name="RowTitles1-Detail 3 3 7 2 2 3" xfId="17292"/>
    <cellStyle name="RowTitles1-Detail 3 3 7 2 3" xfId="17293"/>
    <cellStyle name="RowTitles1-Detail 3 3 7 2 3 2" xfId="17294"/>
    <cellStyle name="RowTitles1-Detail 3 3 7 2 3 2 2" xfId="17295"/>
    <cellStyle name="RowTitles1-Detail 3 3 7 2 4" xfId="17296"/>
    <cellStyle name="RowTitles1-Detail 3 3 7 2 4 2" xfId="17297"/>
    <cellStyle name="RowTitles1-Detail 3 3 7 2 5" xfId="17298"/>
    <cellStyle name="RowTitles1-Detail 3 3 7 3" xfId="17299"/>
    <cellStyle name="RowTitles1-Detail 3 3 7 3 2" xfId="17300"/>
    <cellStyle name="RowTitles1-Detail 3 3 7 3 2 2" xfId="17301"/>
    <cellStyle name="RowTitles1-Detail 3 3 7 3 2 2 2" xfId="17302"/>
    <cellStyle name="RowTitles1-Detail 3 3 7 3 2 3" xfId="17303"/>
    <cellStyle name="RowTitles1-Detail 3 3 7 3 3" xfId="17304"/>
    <cellStyle name="RowTitles1-Detail 3 3 7 3 3 2" xfId="17305"/>
    <cellStyle name="RowTitles1-Detail 3 3 7 3 3 2 2" xfId="17306"/>
    <cellStyle name="RowTitles1-Detail 3 3 7 3 4" xfId="17307"/>
    <cellStyle name="RowTitles1-Detail 3 3 7 3 4 2" xfId="17308"/>
    <cellStyle name="RowTitles1-Detail 3 3 7 3 5" xfId="17309"/>
    <cellStyle name="RowTitles1-Detail 3 3 7 4" xfId="17310"/>
    <cellStyle name="RowTitles1-Detail 3 3 7 4 2" xfId="17311"/>
    <cellStyle name="RowTitles1-Detail 3 3 7 5" xfId="17312"/>
    <cellStyle name="RowTitles1-Detail 3 3 7 5 2" xfId="17313"/>
    <cellStyle name="RowTitles1-Detail 3 3 7 5 2 2" xfId="17314"/>
    <cellStyle name="RowTitles1-Detail 3 3 7 5 3" xfId="17315"/>
    <cellStyle name="RowTitles1-Detail 3 3 7 6" xfId="17316"/>
    <cellStyle name="RowTitles1-Detail 3 3 7 6 2" xfId="17317"/>
    <cellStyle name="RowTitles1-Detail 3 3 7 6 2 2" xfId="17318"/>
    <cellStyle name="RowTitles1-Detail 3 3 7 7" xfId="17319"/>
    <cellStyle name="RowTitles1-Detail 3 3 7 7 2" xfId="17320"/>
    <cellStyle name="RowTitles1-Detail 3 3 7 8" xfId="17321"/>
    <cellStyle name="RowTitles1-Detail 3 3 8" xfId="17322"/>
    <cellStyle name="RowTitles1-Detail 3 3 8 2" xfId="17323"/>
    <cellStyle name="RowTitles1-Detail 3 3 8 2 2" xfId="17324"/>
    <cellStyle name="RowTitles1-Detail 3 3 8 2 2 2" xfId="17325"/>
    <cellStyle name="RowTitles1-Detail 3 3 8 2 2 2 2" xfId="17326"/>
    <cellStyle name="RowTitles1-Detail 3 3 8 2 2 3" xfId="17327"/>
    <cellStyle name="RowTitles1-Detail 3 3 8 2 3" xfId="17328"/>
    <cellStyle name="RowTitles1-Detail 3 3 8 2 3 2" xfId="17329"/>
    <cellStyle name="RowTitles1-Detail 3 3 8 2 3 2 2" xfId="17330"/>
    <cellStyle name="RowTitles1-Detail 3 3 8 2 4" xfId="17331"/>
    <cellStyle name="RowTitles1-Detail 3 3 8 2 4 2" xfId="17332"/>
    <cellStyle name="RowTitles1-Detail 3 3 8 2 5" xfId="17333"/>
    <cellStyle name="RowTitles1-Detail 3 3 8 3" xfId="17334"/>
    <cellStyle name="RowTitles1-Detail 3 3 8 3 2" xfId="17335"/>
    <cellStyle name="RowTitles1-Detail 3 3 8 3 2 2" xfId="17336"/>
    <cellStyle name="RowTitles1-Detail 3 3 8 3 2 2 2" xfId="17337"/>
    <cellStyle name="RowTitles1-Detail 3 3 8 3 2 3" xfId="17338"/>
    <cellStyle name="RowTitles1-Detail 3 3 8 3 3" xfId="17339"/>
    <cellStyle name="RowTitles1-Detail 3 3 8 3 3 2" xfId="17340"/>
    <cellStyle name="RowTitles1-Detail 3 3 8 3 3 2 2" xfId="17341"/>
    <cellStyle name="RowTitles1-Detail 3 3 8 3 4" xfId="17342"/>
    <cellStyle name="RowTitles1-Detail 3 3 8 3 4 2" xfId="17343"/>
    <cellStyle name="RowTitles1-Detail 3 3 8 3 5" xfId="17344"/>
    <cellStyle name="RowTitles1-Detail 3 3 8 4" xfId="17345"/>
    <cellStyle name="RowTitles1-Detail 3 3 8 4 2" xfId="17346"/>
    <cellStyle name="RowTitles1-Detail 3 3 8 4 2 2" xfId="17347"/>
    <cellStyle name="RowTitles1-Detail 3 3 8 4 3" xfId="17348"/>
    <cellStyle name="RowTitles1-Detail 3 3 8 5" xfId="17349"/>
    <cellStyle name="RowTitles1-Detail 3 3 8 5 2" xfId="17350"/>
    <cellStyle name="RowTitles1-Detail 3 3 8 5 2 2" xfId="17351"/>
    <cellStyle name="RowTitles1-Detail 3 3 8 6" xfId="17352"/>
    <cellStyle name="RowTitles1-Detail 3 3 8 6 2" xfId="17353"/>
    <cellStyle name="RowTitles1-Detail 3 3 8 7" xfId="17354"/>
    <cellStyle name="RowTitles1-Detail 3 3 9" xfId="17355"/>
    <cellStyle name="RowTitles1-Detail 3 3 9 2" xfId="17356"/>
    <cellStyle name="RowTitles1-Detail 3 3 9 2 2" xfId="17357"/>
    <cellStyle name="RowTitles1-Detail 3 3 9 2 2 2" xfId="17358"/>
    <cellStyle name="RowTitles1-Detail 3 3 9 2 2 2 2" xfId="17359"/>
    <cellStyle name="RowTitles1-Detail 3 3 9 2 2 3" xfId="17360"/>
    <cellStyle name="RowTitles1-Detail 3 3 9 2 3" xfId="17361"/>
    <cellStyle name="RowTitles1-Detail 3 3 9 2 3 2" xfId="17362"/>
    <cellStyle name="RowTitles1-Detail 3 3 9 2 3 2 2" xfId="17363"/>
    <cellStyle name="RowTitles1-Detail 3 3 9 2 4" xfId="17364"/>
    <cellStyle name="RowTitles1-Detail 3 3 9 2 4 2" xfId="17365"/>
    <cellStyle name="RowTitles1-Detail 3 3 9 2 5" xfId="17366"/>
    <cellStyle name="RowTitles1-Detail 3 3 9 3" xfId="17367"/>
    <cellStyle name="RowTitles1-Detail 3 3 9 3 2" xfId="17368"/>
    <cellStyle name="RowTitles1-Detail 3 3 9 3 2 2" xfId="17369"/>
    <cellStyle name="RowTitles1-Detail 3 3 9 3 2 2 2" xfId="17370"/>
    <cellStyle name="RowTitles1-Detail 3 3 9 3 2 3" xfId="17371"/>
    <cellStyle name="RowTitles1-Detail 3 3 9 3 3" xfId="17372"/>
    <cellStyle name="RowTitles1-Detail 3 3 9 3 3 2" xfId="17373"/>
    <cellStyle name="RowTitles1-Detail 3 3 9 3 3 2 2" xfId="17374"/>
    <cellStyle name="RowTitles1-Detail 3 3 9 3 4" xfId="17375"/>
    <cellStyle name="RowTitles1-Detail 3 3 9 3 4 2" xfId="17376"/>
    <cellStyle name="RowTitles1-Detail 3 3 9 3 5" xfId="17377"/>
    <cellStyle name="RowTitles1-Detail 3 3 9 4" xfId="17378"/>
    <cellStyle name="RowTitles1-Detail 3 3 9 4 2" xfId="17379"/>
    <cellStyle name="RowTitles1-Detail 3 3 9 4 2 2" xfId="17380"/>
    <cellStyle name="RowTitles1-Detail 3 3 9 4 3" xfId="17381"/>
    <cellStyle name="RowTitles1-Detail 3 3 9 5" xfId="17382"/>
    <cellStyle name="RowTitles1-Detail 3 3 9 5 2" xfId="17383"/>
    <cellStyle name="RowTitles1-Detail 3 3 9 5 2 2" xfId="17384"/>
    <cellStyle name="RowTitles1-Detail 3 3 9 6" xfId="17385"/>
    <cellStyle name="RowTitles1-Detail 3 3 9 6 2" xfId="17386"/>
    <cellStyle name="RowTitles1-Detail 3 3 9 7" xfId="17387"/>
    <cellStyle name="RowTitles1-Detail 3 3_STUD aligned by INSTIT" xfId="17388"/>
    <cellStyle name="RowTitles1-Detail 3 4" xfId="17389"/>
    <cellStyle name="RowTitles1-Detail 3 4 2" xfId="17390"/>
    <cellStyle name="RowTitles1-Detail 3 4 2 2" xfId="17391"/>
    <cellStyle name="RowTitles1-Detail 3 4 2 2 2" xfId="17392"/>
    <cellStyle name="RowTitles1-Detail 3 4 2 2 2 2" xfId="17393"/>
    <cellStyle name="RowTitles1-Detail 3 4 2 2 2 2 2" xfId="17394"/>
    <cellStyle name="RowTitles1-Detail 3 4 2 2 2 3" xfId="17395"/>
    <cellStyle name="RowTitles1-Detail 3 4 2 2 3" xfId="17396"/>
    <cellStyle name="RowTitles1-Detail 3 4 2 2 3 2" xfId="17397"/>
    <cellStyle name="RowTitles1-Detail 3 4 2 2 3 2 2" xfId="17398"/>
    <cellStyle name="RowTitles1-Detail 3 4 2 2 4" xfId="17399"/>
    <cellStyle name="RowTitles1-Detail 3 4 2 2 4 2" xfId="17400"/>
    <cellStyle name="RowTitles1-Detail 3 4 2 2 5" xfId="17401"/>
    <cellStyle name="RowTitles1-Detail 3 4 2 3" xfId="17402"/>
    <cellStyle name="RowTitles1-Detail 3 4 2 3 2" xfId="17403"/>
    <cellStyle name="RowTitles1-Detail 3 4 2 3 2 2" xfId="17404"/>
    <cellStyle name="RowTitles1-Detail 3 4 2 3 2 2 2" xfId="17405"/>
    <cellStyle name="RowTitles1-Detail 3 4 2 3 2 3" xfId="17406"/>
    <cellStyle name="RowTitles1-Detail 3 4 2 3 3" xfId="17407"/>
    <cellStyle name="RowTitles1-Detail 3 4 2 3 3 2" xfId="17408"/>
    <cellStyle name="RowTitles1-Detail 3 4 2 3 3 2 2" xfId="17409"/>
    <cellStyle name="RowTitles1-Detail 3 4 2 3 4" xfId="17410"/>
    <cellStyle name="RowTitles1-Detail 3 4 2 3 4 2" xfId="17411"/>
    <cellStyle name="RowTitles1-Detail 3 4 2 3 5" xfId="17412"/>
    <cellStyle name="RowTitles1-Detail 3 4 2 4" xfId="17413"/>
    <cellStyle name="RowTitles1-Detail 3 4 2 4 2" xfId="17414"/>
    <cellStyle name="RowTitles1-Detail 3 4 2 5" xfId="17415"/>
    <cellStyle name="RowTitles1-Detail 3 4 2 5 2" xfId="17416"/>
    <cellStyle name="RowTitles1-Detail 3 4 2 5 2 2" xfId="17417"/>
    <cellStyle name="RowTitles1-Detail 3 4 3" xfId="17418"/>
    <cellStyle name="RowTitles1-Detail 3 4 3 2" xfId="17419"/>
    <cellStyle name="RowTitles1-Detail 3 4 3 2 2" xfId="17420"/>
    <cellStyle name="RowTitles1-Detail 3 4 3 2 2 2" xfId="17421"/>
    <cellStyle name="RowTitles1-Detail 3 4 3 2 2 2 2" xfId="17422"/>
    <cellStyle name="RowTitles1-Detail 3 4 3 2 2 3" xfId="17423"/>
    <cellStyle name="RowTitles1-Detail 3 4 3 2 3" xfId="17424"/>
    <cellStyle name="RowTitles1-Detail 3 4 3 2 3 2" xfId="17425"/>
    <cellStyle name="RowTitles1-Detail 3 4 3 2 3 2 2" xfId="17426"/>
    <cellStyle name="RowTitles1-Detail 3 4 3 2 4" xfId="17427"/>
    <cellStyle name="RowTitles1-Detail 3 4 3 2 4 2" xfId="17428"/>
    <cellStyle name="RowTitles1-Detail 3 4 3 2 5" xfId="17429"/>
    <cellStyle name="RowTitles1-Detail 3 4 3 3" xfId="17430"/>
    <cellStyle name="RowTitles1-Detail 3 4 3 3 2" xfId="17431"/>
    <cellStyle name="RowTitles1-Detail 3 4 3 3 2 2" xfId="17432"/>
    <cellStyle name="RowTitles1-Detail 3 4 3 3 2 2 2" xfId="17433"/>
    <cellStyle name="RowTitles1-Detail 3 4 3 3 2 3" xfId="17434"/>
    <cellStyle name="RowTitles1-Detail 3 4 3 3 3" xfId="17435"/>
    <cellStyle name="RowTitles1-Detail 3 4 3 3 3 2" xfId="17436"/>
    <cellStyle name="RowTitles1-Detail 3 4 3 3 3 2 2" xfId="17437"/>
    <cellStyle name="RowTitles1-Detail 3 4 3 3 4" xfId="17438"/>
    <cellStyle name="RowTitles1-Detail 3 4 3 3 4 2" xfId="17439"/>
    <cellStyle name="RowTitles1-Detail 3 4 3 3 5" xfId="17440"/>
    <cellStyle name="RowTitles1-Detail 3 4 3 4" xfId="17441"/>
    <cellStyle name="RowTitles1-Detail 3 4 3 4 2" xfId="17442"/>
    <cellStyle name="RowTitles1-Detail 3 4 3 5" xfId="17443"/>
    <cellStyle name="RowTitles1-Detail 3 4 3 5 2" xfId="17444"/>
    <cellStyle name="RowTitles1-Detail 3 4 3 5 2 2" xfId="17445"/>
    <cellStyle name="RowTitles1-Detail 3 4 3 5 3" xfId="17446"/>
    <cellStyle name="RowTitles1-Detail 3 4 3 6" xfId="17447"/>
    <cellStyle name="RowTitles1-Detail 3 4 3 6 2" xfId="17448"/>
    <cellStyle name="RowTitles1-Detail 3 4 3 6 2 2" xfId="17449"/>
    <cellStyle name="RowTitles1-Detail 3 4 3 7" xfId="17450"/>
    <cellStyle name="RowTitles1-Detail 3 4 3 7 2" xfId="17451"/>
    <cellStyle name="RowTitles1-Detail 3 4 3 8" xfId="17452"/>
    <cellStyle name="RowTitles1-Detail 3 4 4" xfId="17453"/>
    <cellStyle name="RowTitles1-Detail 3 4 4 2" xfId="17454"/>
    <cellStyle name="RowTitles1-Detail 3 4 4 2 2" xfId="17455"/>
    <cellStyle name="RowTitles1-Detail 3 4 4 2 2 2" xfId="17456"/>
    <cellStyle name="RowTitles1-Detail 3 4 4 2 2 2 2" xfId="17457"/>
    <cellStyle name="RowTitles1-Detail 3 4 4 2 2 3" xfId="17458"/>
    <cellStyle name="RowTitles1-Detail 3 4 4 2 3" xfId="17459"/>
    <cellStyle name="RowTitles1-Detail 3 4 4 2 3 2" xfId="17460"/>
    <cellStyle name="RowTitles1-Detail 3 4 4 2 3 2 2" xfId="17461"/>
    <cellStyle name="RowTitles1-Detail 3 4 4 2 4" xfId="17462"/>
    <cellStyle name="RowTitles1-Detail 3 4 4 2 4 2" xfId="17463"/>
    <cellStyle name="RowTitles1-Detail 3 4 4 2 5" xfId="17464"/>
    <cellStyle name="RowTitles1-Detail 3 4 4 3" xfId="17465"/>
    <cellStyle name="RowTitles1-Detail 3 4 4 3 2" xfId="17466"/>
    <cellStyle name="RowTitles1-Detail 3 4 4 3 2 2" xfId="17467"/>
    <cellStyle name="RowTitles1-Detail 3 4 4 3 2 2 2" xfId="17468"/>
    <cellStyle name="RowTitles1-Detail 3 4 4 3 2 3" xfId="17469"/>
    <cellStyle name="RowTitles1-Detail 3 4 4 3 3" xfId="17470"/>
    <cellStyle name="RowTitles1-Detail 3 4 4 3 3 2" xfId="17471"/>
    <cellStyle name="RowTitles1-Detail 3 4 4 3 3 2 2" xfId="17472"/>
    <cellStyle name="RowTitles1-Detail 3 4 4 3 4" xfId="17473"/>
    <cellStyle name="RowTitles1-Detail 3 4 4 3 4 2" xfId="17474"/>
    <cellStyle name="RowTitles1-Detail 3 4 4 3 5" xfId="17475"/>
    <cellStyle name="RowTitles1-Detail 3 4 4 4" xfId="17476"/>
    <cellStyle name="RowTitles1-Detail 3 4 4 4 2" xfId="17477"/>
    <cellStyle name="RowTitles1-Detail 3 4 4 4 2 2" xfId="17478"/>
    <cellStyle name="RowTitles1-Detail 3 4 4 4 3" xfId="17479"/>
    <cellStyle name="RowTitles1-Detail 3 4 4 5" xfId="17480"/>
    <cellStyle name="RowTitles1-Detail 3 4 4 5 2" xfId="17481"/>
    <cellStyle name="RowTitles1-Detail 3 4 4 5 2 2" xfId="17482"/>
    <cellStyle name="RowTitles1-Detail 3 4 4 6" xfId="17483"/>
    <cellStyle name="RowTitles1-Detail 3 4 4 6 2" xfId="17484"/>
    <cellStyle name="RowTitles1-Detail 3 4 4 7" xfId="17485"/>
    <cellStyle name="RowTitles1-Detail 3 4 5" xfId="17486"/>
    <cellStyle name="RowTitles1-Detail 3 4 5 2" xfId="17487"/>
    <cellStyle name="RowTitles1-Detail 3 4 5 2 2" xfId="17488"/>
    <cellStyle name="RowTitles1-Detail 3 4 5 2 2 2" xfId="17489"/>
    <cellStyle name="RowTitles1-Detail 3 4 5 2 2 2 2" xfId="17490"/>
    <cellStyle name="RowTitles1-Detail 3 4 5 2 2 3" xfId="17491"/>
    <cellStyle name="RowTitles1-Detail 3 4 5 2 3" xfId="17492"/>
    <cellStyle name="RowTitles1-Detail 3 4 5 2 3 2" xfId="17493"/>
    <cellStyle name="RowTitles1-Detail 3 4 5 2 3 2 2" xfId="17494"/>
    <cellStyle name="RowTitles1-Detail 3 4 5 2 4" xfId="17495"/>
    <cellStyle name="RowTitles1-Detail 3 4 5 2 4 2" xfId="17496"/>
    <cellStyle name="RowTitles1-Detail 3 4 5 2 5" xfId="17497"/>
    <cellStyle name="RowTitles1-Detail 3 4 5 3" xfId="17498"/>
    <cellStyle name="RowTitles1-Detail 3 4 5 3 2" xfId="17499"/>
    <cellStyle name="RowTitles1-Detail 3 4 5 3 2 2" xfId="17500"/>
    <cellStyle name="RowTitles1-Detail 3 4 5 3 2 2 2" xfId="17501"/>
    <cellStyle name="RowTitles1-Detail 3 4 5 3 2 3" xfId="17502"/>
    <cellStyle name="RowTitles1-Detail 3 4 5 3 3" xfId="17503"/>
    <cellStyle name="RowTitles1-Detail 3 4 5 3 3 2" xfId="17504"/>
    <cellStyle name="RowTitles1-Detail 3 4 5 3 3 2 2" xfId="17505"/>
    <cellStyle name="RowTitles1-Detail 3 4 5 3 4" xfId="17506"/>
    <cellStyle name="RowTitles1-Detail 3 4 5 3 4 2" xfId="17507"/>
    <cellStyle name="RowTitles1-Detail 3 4 5 3 5" xfId="17508"/>
    <cellStyle name="RowTitles1-Detail 3 4 5 4" xfId="17509"/>
    <cellStyle name="RowTitles1-Detail 3 4 5 4 2" xfId="17510"/>
    <cellStyle name="RowTitles1-Detail 3 4 5 4 2 2" xfId="17511"/>
    <cellStyle name="RowTitles1-Detail 3 4 5 4 3" xfId="17512"/>
    <cellStyle name="RowTitles1-Detail 3 4 5 5" xfId="17513"/>
    <cellStyle name="RowTitles1-Detail 3 4 5 5 2" xfId="17514"/>
    <cellStyle name="RowTitles1-Detail 3 4 5 5 2 2" xfId="17515"/>
    <cellStyle name="RowTitles1-Detail 3 4 5 6" xfId="17516"/>
    <cellStyle name="RowTitles1-Detail 3 4 5 6 2" xfId="17517"/>
    <cellStyle name="RowTitles1-Detail 3 4 5 7" xfId="17518"/>
    <cellStyle name="RowTitles1-Detail 3 4 6" xfId="17519"/>
    <cellStyle name="RowTitles1-Detail 3 4 6 2" xfId="17520"/>
    <cellStyle name="RowTitles1-Detail 3 4 6 2 2" xfId="17521"/>
    <cellStyle name="RowTitles1-Detail 3 4 6 2 2 2" xfId="17522"/>
    <cellStyle name="RowTitles1-Detail 3 4 6 2 2 2 2" xfId="17523"/>
    <cellStyle name="RowTitles1-Detail 3 4 6 2 2 3" xfId="17524"/>
    <cellStyle name="RowTitles1-Detail 3 4 6 2 3" xfId="17525"/>
    <cellStyle name="RowTitles1-Detail 3 4 6 2 3 2" xfId="17526"/>
    <cellStyle name="RowTitles1-Detail 3 4 6 2 3 2 2" xfId="17527"/>
    <cellStyle name="RowTitles1-Detail 3 4 6 2 4" xfId="17528"/>
    <cellStyle name="RowTitles1-Detail 3 4 6 2 4 2" xfId="17529"/>
    <cellStyle name="RowTitles1-Detail 3 4 6 2 5" xfId="17530"/>
    <cellStyle name="RowTitles1-Detail 3 4 6 3" xfId="17531"/>
    <cellStyle name="RowTitles1-Detail 3 4 6 3 2" xfId="17532"/>
    <cellStyle name="RowTitles1-Detail 3 4 6 3 2 2" xfId="17533"/>
    <cellStyle name="RowTitles1-Detail 3 4 6 3 2 2 2" xfId="17534"/>
    <cellStyle name="RowTitles1-Detail 3 4 6 3 2 3" xfId="17535"/>
    <cellStyle name="RowTitles1-Detail 3 4 6 3 3" xfId="17536"/>
    <cellStyle name="RowTitles1-Detail 3 4 6 3 3 2" xfId="17537"/>
    <cellStyle name="RowTitles1-Detail 3 4 6 3 3 2 2" xfId="17538"/>
    <cellStyle name="RowTitles1-Detail 3 4 6 3 4" xfId="17539"/>
    <cellStyle name="RowTitles1-Detail 3 4 6 3 4 2" xfId="17540"/>
    <cellStyle name="RowTitles1-Detail 3 4 6 3 5" xfId="17541"/>
    <cellStyle name="RowTitles1-Detail 3 4 6 4" xfId="17542"/>
    <cellStyle name="RowTitles1-Detail 3 4 6 4 2" xfId="17543"/>
    <cellStyle name="RowTitles1-Detail 3 4 6 4 2 2" xfId="17544"/>
    <cellStyle name="RowTitles1-Detail 3 4 6 4 3" xfId="17545"/>
    <cellStyle name="RowTitles1-Detail 3 4 6 5" xfId="17546"/>
    <cellStyle name="RowTitles1-Detail 3 4 6 5 2" xfId="17547"/>
    <cellStyle name="RowTitles1-Detail 3 4 6 5 2 2" xfId="17548"/>
    <cellStyle name="RowTitles1-Detail 3 4 6 6" xfId="17549"/>
    <cellStyle name="RowTitles1-Detail 3 4 6 6 2" xfId="17550"/>
    <cellStyle name="RowTitles1-Detail 3 4 6 7" xfId="17551"/>
    <cellStyle name="RowTitles1-Detail 3 4 7" xfId="17552"/>
    <cellStyle name="RowTitles1-Detail 3 4 7 2" xfId="17553"/>
    <cellStyle name="RowTitles1-Detail 3 4 7 2 2" xfId="17554"/>
    <cellStyle name="RowTitles1-Detail 3 4 7 2 2 2" xfId="17555"/>
    <cellStyle name="RowTitles1-Detail 3 4 7 2 3" xfId="17556"/>
    <cellStyle name="RowTitles1-Detail 3 4 7 3" xfId="17557"/>
    <cellStyle name="RowTitles1-Detail 3 4 7 3 2" xfId="17558"/>
    <cellStyle name="RowTitles1-Detail 3 4 7 3 2 2" xfId="17559"/>
    <cellStyle name="RowTitles1-Detail 3 4 7 4" xfId="17560"/>
    <cellStyle name="RowTitles1-Detail 3 4 7 4 2" xfId="17561"/>
    <cellStyle name="RowTitles1-Detail 3 4 7 5" xfId="17562"/>
    <cellStyle name="RowTitles1-Detail 3 4 8" xfId="17563"/>
    <cellStyle name="RowTitles1-Detail 3 4 8 2" xfId="17564"/>
    <cellStyle name="RowTitles1-Detail 3 4 9" xfId="17565"/>
    <cellStyle name="RowTitles1-Detail 3 4 9 2" xfId="17566"/>
    <cellStyle name="RowTitles1-Detail 3 4 9 2 2" xfId="17567"/>
    <cellStyle name="RowTitles1-Detail 3 4_STUD aligned by INSTIT" xfId="17568"/>
    <cellStyle name="RowTitles1-Detail 3 5" xfId="17569"/>
    <cellStyle name="RowTitles1-Detail 3 5 2" xfId="17570"/>
    <cellStyle name="RowTitles1-Detail 3 5 2 2" xfId="17571"/>
    <cellStyle name="RowTitles1-Detail 3 5 2 2 2" xfId="17572"/>
    <cellStyle name="RowTitles1-Detail 3 5 2 2 2 2" xfId="17573"/>
    <cellStyle name="RowTitles1-Detail 3 5 2 2 2 2 2" xfId="17574"/>
    <cellStyle name="RowTitles1-Detail 3 5 2 2 2 3" xfId="17575"/>
    <cellStyle name="RowTitles1-Detail 3 5 2 2 3" xfId="17576"/>
    <cellStyle name="RowTitles1-Detail 3 5 2 2 3 2" xfId="17577"/>
    <cellStyle name="RowTitles1-Detail 3 5 2 2 3 2 2" xfId="17578"/>
    <cellStyle name="RowTitles1-Detail 3 5 2 2 4" xfId="17579"/>
    <cellStyle name="RowTitles1-Detail 3 5 2 2 4 2" xfId="17580"/>
    <cellStyle name="RowTitles1-Detail 3 5 2 2 5" xfId="17581"/>
    <cellStyle name="RowTitles1-Detail 3 5 2 3" xfId="17582"/>
    <cellStyle name="RowTitles1-Detail 3 5 2 3 2" xfId="17583"/>
    <cellStyle name="RowTitles1-Detail 3 5 2 3 2 2" xfId="17584"/>
    <cellStyle name="RowTitles1-Detail 3 5 2 3 2 2 2" xfId="17585"/>
    <cellStyle name="RowTitles1-Detail 3 5 2 3 2 3" xfId="17586"/>
    <cellStyle name="RowTitles1-Detail 3 5 2 3 3" xfId="17587"/>
    <cellStyle name="RowTitles1-Detail 3 5 2 3 3 2" xfId="17588"/>
    <cellStyle name="RowTitles1-Detail 3 5 2 3 3 2 2" xfId="17589"/>
    <cellStyle name="RowTitles1-Detail 3 5 2 3 4" xfId="17590"/>
    <cellStyle name="RowTitles1-Detail 3 5 2 3 4 2" xfId="17591"/>
    <cellStyle name="RowTitles1-Detail 3 5 2 3 5" xfId="17592"/>
    <cellStyle name="RowTitles1-Detail 3 5 2 4" xfId="17593"/>
    <cellStyle name="RowTitles1-Detail 3 5 2 4 2" xfId="17594"/>
    <cellStyle name="RowTitles1-Detail 3 5 2 5" xfId="17595"/>
    <cellStyle name="RowTitles1-Detail 3 5 2 5 2" xfId="17596"/>
    <cellStyle name="RowTitles1-Detail 3 5 2 5 2 2" xfId="17597"/>
    <cellStyle name="RowTitles1-Detail 3 5 2 5 3" xfId="17598"/>
    <cellStyle name="RowTitles1-Detail 3 5 2 6" xfId="17599"/>
    <cellStyle name="RowTitles1-Detail 3 5 2 6 2" xfId="17600"/>
    <cellStyle name="RowTitles1-Detail 3 5 2 6 2 2" xfId="17601"/>
    <cellStyle name="RowTitles1-Detail 3 5 2 7" xfId="17602"/>
    <cellStyle name="RowTitles1-Detail 3 5 2 7 2" xfId="17603"/>
    <cellStyle name="RowTitles1-Detail 3 5 2 8" xfId="17604"/>
    <cellStyle name="RowTitles1-Detail 3 5 3" xfId="17605"/>
    <cellStyle name="RowTitles1-Detail 3 5 3 2" xfId="17606"/>
    <cellStyle name="RowTitles1-Detail 3 5 3 2 2" xfId="17607"/>
    <cellStyle name="RowTitles1-Detail 3 5 3 2 2 2" xfId="17608"/>
    <cellStyle name="RowTitles1-Detail 3 5 3 2 2 2 2" xfId="17609"/>
    <cellStyle name="RowTitles1-Detail 3 5 3 2 2 3" xfId="17610"/>
    <cellStyle name="RowTitles1-Detail 3 5 3 2 3" xfId="17611"/>
    <cellStyle name="RowTitles1-Detail 3 5 3 2 3 2" xfId="17612"/>
    <cellStyle name="RowTitles1-Detail 3 5 3 2 3 2 2" xfId="17613"/>
    <cellStyle name="RowTitles1-Detail 3 5 3 2 4" xfId="17614"/>
    <cellStyle name="RowTitles1-Detail 3 5 3 2 4 2" xfId="17615"/>
    <cellStyle name="RowTitles1-Detail 3 5 3 2 5" xfId="17616"/>
    <cellStyle name="RowTitles1-Detail 3 5 3 3" xfId="17617"/>
    <cellStyle name="RowTitles1-Detail 3 5 3 3 2" xfId="17618"/>
    <cellStyle name="RowTitles1-Detail 3 5 3 3 2 2" xfId="17619"/>
    <cellStyle name="RowTitles1-Detail 3 5 3 3 2 2 2" xfId="17620"/>
    <cellStyle name="RowTitles1-Detail 3 5 3 3 2 3" xfId="17621"/>
    <cellStyle name="RowTitles1-Detail 3 5 3 3 3" xfId="17622"/>
    <cellStyle name="RowTitles1-Detail 3 5 3 3 3 2" xfId="17623"/>
    <cellStyle name="RowTitles1-Detail 3 5 3 3 3 2 2" xfId="17624"/>
    <cellStyle name="RowTitles1-Detail 3 5 3 3 4" xfId="17625"/>
    <cellStyle name="RowTitles1-Detail 3 5 3 3 4 2" xfId="17626"/>
    <cellStyle name="RowTitles1-Detail 3 5 3 3 5" xfId="17627"/>
    <cellStyle name="RowTitles1-Detail 3 5 3 4" xfId="17628"/>
    <cellStyle name="RowTitles1-Detail 3 5 3 4 2" xfId="17629"/>
    <cellStyle name="RowTitles1-Detail 3 5 3 5" xfId="17630"/>
    <cellStyle name="RowTitles1-Detail 3 5 3 5 2" xfId="17631"/>
    <cellStyle name="RowTitles1-Detail 3 5 3 5 2 2" xfId="17632"/>
    <cellStyle name="RowTitles1-Detail 3 5 4" xfId="17633"/>
    <cellStyle name="RowTitles1-Detail 3 5 4 2" xfId="17634"/>
    <cellStyle name="RowTitles1-Detail 3 5 4 2 2" xfId="17635"/>
    <cellStyle name="RowTitles1-Detail 3 5 4 2 2 2" xfId="17636"/>
    <cellStyle name="RowTitles1-Detail 3 5 4 2 2 2 2" xfId="17637"/>
    <cellStyle name="RowTitles1-Detail 3 5 4 2 2 3" xfId="17638"/>
    <cellStyle name="RowTitles1-Detail 3 5 4 2 3" xfId="17639"/>
    <cellStyle name="RowTitles1-Detail 3 5 4 2 3 2" xfId="17640"/>
    <cellStyle name="RowTitles1-Detail 3 5 4 2 3 2 2" xfId="17641"/>
    <cellStyle name="RowTitles1-Detail 3 5 4 2 4" xfId="17642"/>
    <cellStyle name="RowTitles1-Detail 3 5 4 2 4 2" xfId="17643"/>
    <cellStyle name="RowTitles1-Detail 3 5 4 2 5" xfId="17644"/>
    <cellStyle name="RowTitles1-Detail 3 5 4 3" xfId="17645"/>
    <cellStyle name="RowTitles1-Detail 3 5 4 3 2" xfId="17646"/>
    <cellStyle name="RowTitles1-Detail 3 5 4 3 2 2" xfId="17647"/>
    <cellStyle name="RowTitles1-Detail 3 5 4 3 2 2 2" xfId="17648"/>
    <cellStyle name="RowTitles1-Detail 3 5 4 3 2 3" xfId="17649"/>
    <cellStyle name="RowTitles1-Detail 3 5 4 3 3" xfId="17650"/>
    <cellStyle name="RowTitles1-Detail 3 5 4 3 3 2" xfId="17651"/>
    <cellStyle name="RowTitles1-Detail 3 5 4 3 3 2 2" xfId="17652"/>
    <cellStyle name="RowTitles1-Detail 3 5 4 3 4" xfId="17653"/>
    <cellStyle name="RowTitles1-Detail 3 5 4 3 4 2" xfId="17654"/>
    <cellStyle name="RowTitles1-Detail 3 5 4 3 5" xfId="17655"/>
    <cellStyle name="RowTitles1-Detail 3 5 4 4" xfId="17656"/>
    <cellStyle name="RowTitles1-Detail 3 5 4 4 2" xfId="17657"/>
    <cellStyle name="RowTitles1-Detail 3 5 4 4 2 2" xfId="17658"/>
    <cellStyle name="RowTitles1-Detail 3 5 4 4 3" xfId="17659"/>
    <cellStyle name="RowTitles1-Detail 3 5 4 5" xfId="17660"/>
    <cellStyle name="RowTitles1-Detail 3 5 4 5 2" xfId="17661"/>
    <cellStyle name="RowTitles1-Detail 3 5 4 5 2 2" xfId="17662"/>
    <cellStyle name="RowTitles1-Detail 3 5 4 6" xfId="17663"/>
    <cellStyle name="RowTitles1-Detail 3 5 4 6 2" xfId="17664"/>
    <cellStyle name="RowTitles1-Detail 3 5 4 7" xfId="17665"/>
    <cellStyle name="RowTitles1-Detail 3 5 5" xfId="17666"/>
    <cellStyle name="RowTitles1-Detail 3 5 5 2" xfId="17667"/>
    <cellStyle name="RowTitles1-Detail 3 5 5 2 2" xfId="17668"/>
    <cellStyle name="RowTitles1-Detail 3 5 5 2 2 2" xfId="17669"/>
    <cellStyle name="RowTitles1-Detail 3 5 5 2 2 2 2" xfId="17670"/>
    <cellStyle name="RowTitles1-Detail 3 5 5 2 2 3" xfId="17671"/>
    <cellStyle name="RowTitles1-Detail 3 5 5 2 3" xfId="17672"/>
    <cellStyle name="RowTitles1-Detail 3 5 5 2 3 2" xfId="17673"/>
    <cellStyle name="RowTitles1-Detail 3 5 5 2 3 2 2" xfId="17674"/>
    <cellStyle name="RowTitles1-Detail 3 5 5 2 4" xfId="17675"/>
    <cellStyle name="RowTitles1-Detail 3 5 5 2 4 2" xfId="17676"/>
    <cellStyle name="RowTitles1-Detail 3 5 5 2 5" xfId="17677"/>
    <cellStyle name="RowTitles1-Detail 3 5 5 3" xfId="17678"/>
    <cellStyle name="RowTitles1-Detail 3 5 5 3 2" xfId="17679"/>
    <cellStyle name="RowTitles1-Detail 3 5 5 3 2 2" xfId="17680"/>
    <cellStyle name="RowTitles1-Detail 3 5 5 3 2 2 2" xfId="17681"/>
    <cellStyle name="RowTitles1-Detail 3 5 5 3 2 3" xfId="17682"/>
    <cellStyle name="RowTitles1-Detail 3 5 5 3 3" xfId="17683"/>
    <cellStyle name="RowTitles1-Detail 3 5 5 3 3 2" xfId="17684"/>
    <cellStyle name="RowTitles1-Detail 3 5 5 3 3 2 2" xfId="17685"/>
    <cellStyle name="RowTitles1-Detail 3 5 5 3 4" xfId="17686"/>
    <cellStyle name="RowTitles1-Detail 3 5 5 3 4 2" xfId="17687"/>
    <cellStyle name="RowTitles1-Detail 3 5 5 3 5" xfId="17688"/>
    <cellStyle name="RowTitles1-Detail 3 5 5 4" xfId="17689"/>
    <cellStyle name="RowTitles1-Detail 3 5 5 4 2" xfId="17690"/>
    <cellStyle name="RowTitles1-Detail 3 5 5 4 2 2" xfId="17691"/>
    <cellStyle name="RowTitles1-Detail 3 5 5 4 3" xfId="17692"/>
    <cellStyle name="RowTitles1-Detail 3 5 5 5" xfId="17693"/>
    <cellStyle name="RowTitles1-Detail 3 5 5 5 2" xfId="17694"/>
    <cellStyle name="RowTitles1-Detail 3 5 5 5 2 2" xfId="17695"/>
    <cellStyle name="RowTitles1-Detail 3 5 5 6" xfId="17696"/>
    <cellStyle name="RowTitles1-Detail 3 5 5 6 2" xfId="17697"/>
    <cellStyle name="RowTitles1-Detail 3 5 5 7" xfId="17698"/>
    <cellStyle name="RowTitles1-Detail 3 5 6" xfId="17699"/>
    <cellStyle name="RowTitles1-Detail 3 5 6 2" xfId="17700"/>
    <cellStyle name="RowTitles1-Detail 3 5 6 2 2" xfId="17701"/>
    <cellStyle name="RowTitles1-Detail 3 5 6 2 2 2" xfId="17702"/>
    <cellStyle name="RowTitles1-Detail 3 5 6 2 2 2 2" xfId="17703"/>
    <cellStyle name="RowTitles1-Detail 3 5 6 2 2 3" xfId="17704"/>
    <cellStyle name="RowTitles1-Detail 3 5 6 2 3" xfId="17705"/>
    <cellStyle name="RowTitles1-Detail 3 5 6 2 3 2" xfId="17706"/>
    <cellStyle name="RowTitles1-Detail 3 5 6 2 3 2 2" xfId="17707"/>
    <cellStyle name="RowTitles1-Detail 3 5 6 2 4" xfId="17708"/>
    <cellStyle name="RowTitles1-Detail 3 5 6 2 4 2" xfId="17709"/>
    <cellStyle name="RowTitles1-Detail 3 5 6 2 5" xfId="17710"/>
    <cellStyle name="RowTitles1-Detail 3 5 6 3" xfId="17711"/>
    <cellStyle name="RowTitles1-Detail 3 5 6 3 2" xfId="17712"/>
    <cellStyle name="RowTitles1-Detail 3 5 6 3 2 2" xfId="17713"/>
    <cellStyle name="RowTitles1-Detail 3 5 6 3 2 2 2" xfId="17714"/>
    <cellStyle name="RowTitles1-Detail 3 5 6 3 2 3" xfId="17715"/>
    <cellStyle name="RowTitles1-Detail 3 5 6 3 3" xfId="17716"/>
    <cellStyle name="RowTitles1-Detail 3 5 6 3 3 2" xfId="17717"/>
    <cellStyle name="RowTitles1-Detail 3 5 6 3 3 2 2" xfId="17718"/>
    <cellStyle name="RowTitles1-Detail 3 5 6 3 4" xfId="17719"/>
    <cellStyle name="RowTitles1-Detail 3 5 6 3 4 2" xfId="17720"/>
    <cellStyle name="RowTitles1-Detail 3 5 6 3 5" xfId="17721"/>
    <cellStyle name="RowTitles1-Detail 3 5 6 4" xfId="17722"/>
    <cellStyle name="RowTitles1-Detail 3 5 6 4 2" xfId="17723"/>
    <cellStyle name="RowTitles1-Detail 3 5 6 4 2 2" xfId="17724"/>
    <cellStyle name="RowTitles1-Detail 3 5 6 4 3" xfId="17725"/>
    <cellStyle name="RowTitles1-Detail 3 5 6 5" xfId="17726"/>
    <cellStyle name="RowTitles1-Detail 3 5 6 5 2" xfId="17727"/>
    <cellStyle name="RowTitles1-Detail 3 5 6 5 2 2" xfId="17728"/>
    <cellStyle name="RowTitles1-Detail 3 5 6 6" xfId="17729"/>
    <cellStyle name="RowTitles1-Detail 3 5 6 6 2" xfId="17730"/>
    <cellStyle name="RowTitles1-Detail 3 5 6 7" xfId="17731"/>
    <cellStyle name="RowTitles1-Detail 3 5 7" xfId="17732"/>
    <cellStyle name="RowTitles1-Detail 3 5 7 2" xfId="17733"/>
    <cellStyle name="RowTitles1-Detail 3 5 7 2 2" xfId="17734"/>
    <cellStyle name="RowTitles1-Detail 3 5 7 2 2 2" xfId="17735"/>
    <cellStyle name="RowTitles1-Detail 3 5 7 2 3" xfId="17736"/>
    <cellStyle name="RowTitles1-Detail 3 5 7 3" xfId="17737"/>
    <cellStyle name="RowTitles1-Detail 3 5 7 3 2" xfId="17738"/>
    <cellStyle name="RowTitles1-Detail 3 5 7 3 2 2" xfId="17739"/>
    <cellStyle name="RowTitles1-Detail 3 5 7 4" xfId="17740"/>
    <cellStyle name="RowTitles1-Detail 3 5 7 4 2" xfId="17741"/>
    <cellStyle name="RowTitles1-Detail 3 5 7 5" xfId="17742"/>
    <cellStyle name="RowTitles1-Detail 3 5 8" xfId="17743"/>
    <cellStyle name="RowTitles1-Detail 3 5 8 2" xfId="17744"/>
    <cellStyle name="RowTitles1-Detail 3 5 8 2 2" xfId="17745"/>
    <cellStyle name="RowTitles1-Detail 3 5 8 2 2 2" xfId="17746"/>
    <cellStyle name="RowTitles1-Detail 3 5 8 2 3" xfId="17747"/>
    <cellStyle name="RowTitles1-Detail 3 5 8 3" xfId="17748"/>
    <cellStyle name="RowTitles1-Detail 3 5 8 3 2" xfId="17749"/>
    <cellStyle name="RowTitles1-Detail 3 5 8 3 2 2" xfId="17750"/>
    <cellStyle name="RowTitles1-Detail 3 5 8 4" xfId="17751"/>
    <cellStyle name="RowTitles1-Detail 3 5 8 4 2" xfId="17752"/>
    <cellStyle name="RowTitles1-Detail 3 5 8 5" xfId="17753"/>
    <cellStyle name="RowTitles1-Detail 3 5 9" xfId="17754"/>
    <cellStyle name="RowTitles1-Detail 3 5 9 2" xfId="17755"/>
    <cellStyle name="RowTitles1-Detail 3 5 9 2 2" xfId="17756"/>
    <cellStyle name="RowTitles1-Detail 3 5_STUD aligned by INSTIT" xfId="17757"/>
    <cellStyle name="RowTitles1-Detail 3 6" xfId="17758"/>
    <cellStyle name="RowTitles1-Detail 3 6 2" xfId="17759"/>
    <cellStyle name="RowTitles1-Detail 3 6 2 2" xfId="17760"/>
    <cellStyle name="RowTitles1-Detail 3 6 2 2 2" xfId="17761"/>
    <cellStyle name="RowTitles1-Detail 3 6 2 2 2 2" xfId="17762"/>
    <cellStyle name="RowTitles1-Detail 3 6 2 2 2 2 2" xfId="17763"/>
    <cellStyle name="RowTitles1-Detail 3 6 2 2 2 3" xfId="17764"/>
    <cellStyle name="RowTitles1-Detail 3 6 2 2 3" xfId="17765"/>
    <cellStyle name="RowTitles1-Detail 3 6 2 2 3 2" xfId="17766"/>
    <cellStyle name="RowTitles1-Detail 3 6 2 2 3 2 2" xfId="17767"/>
    <cellStyle name="RowTitles1-Detail 3 6 2 2 4" xfId="17768"/>
    <cellStyle name="RowTitles1-Detail 3 6 2 2 4 2" xfId="17769"/>
    <cellStyle name="RowTitles1-Detail 3 6 2 2 5" xfId="17770"/>
    <cellStyle name="RowTitles1-Detail 3 6 2 3" xfId="17771"/>
    <cellStyle name="RowTitles1-Detail 3 6 2 3 2" xfId="17772"/>
    <cellStyle name="RowTitles1-Detail 3 6 2 3 2 2" xfId="17773"/>
    <cellStyle name="RowTitles1-Detail 3 6 2 3 2 2 2" xfId="17774"/>
    <cellStyle name="RowTitles1-Detail 3 6 2 3 2 3" xfId="17775"/>
    <cellStyle name="RowTitles1-Detail 3 6 2 3 3" xfId="17776"/>
    <cellStyle name="RowTitles1-Detail 3 6 2 3 3 2" xfId="17777"/>
    <cellStyle name="RowTitles1-Detail 3 6 2 3 3 2 2" xfId="17778"/>
    <cellStyle name="RowTitles1-Detail 3 6 2 3 4" xfId="17779"/>
    <cellStyle name="RowTitles1-Detail 3 6 2 3 4 2" xfId="17780"/>
    <cellStyle name="RowTitles1-Detail 3 6 2 3 5" xfId="17781"/>
    <cellStyle name="RowTitles1-Detail 3 6 2 4" xfId="17782"/>
    <cellStyle name="RowTitles1-Detail 3 6 2 4 2" xfId="17783"/>
    <cellStyle name="RowTitles1-Detail 3 6 2 5" xfId="17784"/>
    <cellStyle name="RowTitles1-Detail 3 6 2 5 2" xfId="17785"/>
    <cellStyle name="RowTitles1-Detail 3 6 2 5 2 2" xfId="17786"/>
    <cellStyle name="RowTitles1-Detail 3 6 2 5 3" xfId="17787"/>
    <cellStyle name="RowTitles1-Detail 3 6 2 6" xfId="17788"/>
    <cellStyle name="RowTitles1-Detail 3 6 2 6 2" xfId="17789"/>
    <cellStyle name="RowTitles1-Detail 3 6 2 6 2 2" xfId="17790"/>
    <cellStyle name="RowTitles1-Detail 3 6 3" xfId="17791"/>
    <cellStyle name="RowTitles1-Detail 3 6 3 2" xfId="17792"/>
    <cellStyle name="RowTitles1-Detail 3 6 3 2 2" xfId="17793"/>
    <cellStyle name="RowTitles1-Detail 3 6 3 2 2 2" xfId="17794"/>
    <cellStyle name="RowTitles1-Detail 3 6 3 2 2 2 2" xfId="17795"/>
    <cellStyle name="RowTitles1-Detail 3 6 3 2 2 3" xfId="17796"/>
    <cellStyle name="RowTitles1-Detail 3 6 3 2 3" xfId="17797"/>
    <cellStyle name="RowTitles1-Detail 3 6 3 2 3 2" xfId="17798"/>
    <cellStyle name="RowTitles1-Detail 3 6 3 2 3 2 2" xfId="17799"/>
    <cellStyle name="RowTitles1-Detail 3 6 3 2 4" xfId="17800"/>
    <cellStyle name="RowTitles1-Detail 3 6 3 2 4 2" xfId="17801"/>
    <cellStyle name="RowTitles1-Detail 3 6 3 2 5" xfId="17802"/>
    <cellStyle name="RowTitles1-Detail 3 6 3 3" xfId="17803"/>
    <cellStyle name="RowTitles1-Detail 3 6 3 3 2" xfId="17804"/>
    <cellStyle name="RowTitles1-Detail 3 6 3 3 2 2" xfId="17805"/>
    <cellStyle name="RowTitles1-Detail 3 6 3 3 2 2 2" xfId="17806"/>
    <cellStyle name="RowTitles1-Detail 3 6 3 3 2 3" xfId="17807"/>
    <cellStyle name="RowTitles1-Detail 3 6 3 3 3" xfId="17808"/>
    <cellStyle name="RowTitles1-Detail 3 6 3 3 3 2" xfId="17809"/>
    <cellStyle name="RowTitles1-Detail 3 6 3 3 3 2 2" xfId="17810"/>
    <cellStyle name="RowTitles1-Detail 3 6 3 3 4" xfId="17811"/>
    <cellStyle name="RowTitles1-Detail 3 6 3 3 4 2" xfId="17812"/>
    <cellStyle name="RowTitles1-Detail 3 6 3 3 5" xfId="17813"/>
    <cellStyle name="RowTitles1-Detail 3 6 3 4" xfId="17814"/>
    <cellStyle name="RowTitles1-Detail 3 6 3 4 2" xfId="17815"/>
    <cellStyle name="RowTitles1-Detail 3 6 3 5" xfId="17816"/>
    <cellStyle name="RowTitles1-Detail 3 6 3 5 2" xfId="17817"/>
    <cellStyle name="RowTitles1-Detail 3 6 3 5 2 2" xfId="17818"/>
    <cellStyle name="RowTitles1-Detail 3 6 3 6" xfId="17819"/>
    <cellStyle name="RowTitles1-Detail 3 6 3 6 2" xfId="17820"/>
    <cellStyle name="RowTitles1-Detail 3 6 3 7" xfId="17821"/>
    <cellStyle name="RowTitles1-Detail 3 6 4" xfId="17822"/>
    <cellStyle name="RowTitles1-Detail 3 6 4 2" xfId="17823"/>
    <cellStyle name="RowTitles1-Detail 3 6 4 2 2" xfId="17824"/>
    <cellStyle name="RowTitles1-Detail 3 6 4 2 2 2" xfId="17825"/>
    <cellStyle name="RowTitles1-Detail 3 6 4 2 2 2 2" xfId="17826"/>
    <cellStyle name="RowTitles1-Detail 3 6 4 2 2 3" xfId="17827"/>
    <cellStyle name="RowTitles1-Detail 3 6 4 2 3" xfId="17828"/>
    <cellStyle name="RowTitles1-Detail 3 6 4 2 3 2" xfId="17829"/>
    <cellStyle name="RowTitles1-Detail 3 6 4 2 3 2 2" xfId="17830"/>
    <cellStyle name="RowTitles1-Detail 3 6 4 2 4" xfId="17831"/>
    <cellStyle name="RowTitles1-Detail 3 6 4 2 4 2" xfId="17832"/>
    <cellStyle name="RowTitles1-Detail 3 6 4 2 5" xfId="17833"/>
    <cellStyle name="RowTitles1-Detail 3 6 4 3" xfId="17834"/>
    <cellStyle name="RowTitles1-Detail 3 6 4 3 2" xfId="17835"/>
    <cellStyle name="RowTitles1-Detail 3 6 4 3 2 2" xfId="17836"/>
    <cellStyle name="RowTitles1-Detail 3 6 4 3 2 2 2" xfId="17837"/>
    <cellStyle name="RowTitles1-Detail 3 6 4 3 2 3" xfId="17838"/>
    <cellStyle name="RowTitles1-Detail 3 6 4 3 3" xfId="17839"/>
    <cellStyle name="RowTitles1-Detail 3 6 4 3 3 2" xfId="17840"/>
    <cellStyle name="RowTitles1-Detail 3 6 4 3 3 2 2" xfId="17841"/>
    <cellStyle name="RowTitles1-Detail 3 6 4 3 4" xfId="17842"/>
    <cellStyle name="RowTitles1-Detail 3 6 4 3 4 2" xfId="17843"/>
    <cellStyle name="RowTitles1-Detail 3 6 4 3 5" xfId="17844"/>
    <cellStyle name="RowTitles1-Detail 3 6 4 4" xfId="17845"/>
    <cellStyle name="RowTitles1-Detail 3 6 4 4 2" xfId="17846"/>
    <cellStyle name="RowTitles1-Detail 3 6 4 5" xfId="17847"/>
    <cellStyle name="RowTitles1-Detail 3 6 4 5 2" xfId="17848"/>
    <cellStyle name="RowTitles1-Detail 3 6 4 5 2 2" xfId="17849"/>
    <cellStyle name="RowTitles1-Detail 3 6 4 5 3" xfId="17850"/>
    <cellStyle name="RowTitles1-Detail 3 6 4 6" xfId="17851"/>
    <cellStyle name="RowTitles1-Detail 3 6 4 6 2" xfId="17852"/>
    <cellStyle name="RowTitles1-Detail 3 6 4 6 2 2" xfId="17853"/>
    <cellStyle name="RowTitles1-Detail 3 6 4 7" xfId="17854"/>
    <cellStyle name="RowTitles1-Detail 3 6 4 7 2" xfId="17855"/>
    <cellStyle name="RowTitles1-Detail 3 6 4 8" xfId="17856"/>
    <cellStyle name="RowTitles1-Detail 3 6 5" xfId="17857"/>
    <cellStyle name="RowTitles1-Detail 3 6 5 2" xfId="17858"/>
    <cellStyle name="RowTitles1-Detail 3 6 5 2 2" xfId="17859"/>
    <cellStyle name="RowTitles1-Detail 3 6 5 2 2 2" xfId="17860"/>
    <cellStyle name="RowTitles1-Detail 3 6 5 2 2 2 2" xfId="17861"/>
    <cellStyle name="RowTitles1-Detail 3 6 5 2 2 3" xfId="17862"/>
    <cellStyle name="RowTitles1-Detail 3 6 5 2 3" xfId="17863"/>
    <cellStyle name="RowTitles1-Detail 3 6 5 2 3 2" xfId="17864"/>
    <cellStyle name="RowTitles1-Detail 3 6 5 2 3 2 2" xfId="17865"/>
    <cellStyle name="RowTitles1-Detail 3 6 5 2 4" xfId="17866"/>
    <cellStyle name="RowTitles1-Detail 3 6 5 2 4 2" xfId="17867"/>
    <cellStyle name="RowTitles1-Detail 3 6 5 2 5" xfId="17868"/>
    <cellStyle name="RowTitles1-Detail 3 6 5 3" xfId="17869"/>
    <cellStyle name="RowTitles1-Detail 3 6 5 3 2" xfId="17870"/>
    <cellStyle name="RowTitles1-Detail 3 6 5 3 2 2" xfId="17871"/>
    <cellStyle name="RowTitles1-Detail 3 6 5 3 2 2 2" xfId="17872"/>
    <cellStyle name="RowTitles1-Detail 3 6 5 3 2 3" xfId="17873"/>
    <cellStyle name="RowTitles1-Detail 3 6 5 3 3" xfId="17874"/>
    <cellStyle name="RowTitles1-Detail 3 6 5 3 3 2" xfId="17875"/>
    <cellStyle name="RowTitles1-Detail 3 6 5 3 3 2 2" xfId="17876"/>
    <cellStyle name="RowTitles1-Detail 3 6 5 3 4" xfId="17877"/>
    <cellStyle name="RowTitles1-Detail 3 6 5 3 4 2" xfId="17878"/>
    <cellStyle name="RowTitles1-Detail 3 6 5 3 5" xfId="17879"/>
    <cellStyle name="RowTitles1-Detail 3 6 5 4" xfId="17880"/>
    <cellStyle name="RowTitles1-Detail 3 6 5 4 2" xfId="17881"/>
    <cellStyle name="RowTitles1-Detail 3 6 5 4 2 2" xfId="17882"/>
    <cellStyle name="RowTitles1-Detail 3 6 5 4 3" xfId="17883"/>
    <cellStyle name="RowTitles1-Detail 3 6 5 5" xfId="17884"/>
    <cellStyle name="RowTitles1-Detail 3 6 5 5 2" xfId="17885"/>
    <cellStyle name="RowTitles1-Detail 3 6 5 5 2 2" xfId="17886"/>
    <cellStyle name="RowTitles1-Detail 3 6 5 6" xfId="17887"/>
    <cellStyle name="RowTitles1-Detail 3 6 5 6 2" xfId="17888"/>
    <cellStyle name="RowTitles1-Detail 3 6 5 7" xfId="17889"/>
    <cellStyle name="RowTitles1-Detail 3 6 6" xfId="17890"/>
    <cellStyle name="RowTitles1-Detail 3 6 6 2" xfId="17891"/>
    <cellStyle name="RowTitles1-Detail 3 6 6 2 2" xfId="17892"/>
    <cellStyle name="RowTitles1-Detail 3 6 6 2 2 2" xfId="17893"/>
    <cellStyle name="RowTitles1-Detail 3 6 6 2 2 2 2" xfId="17894"/>
    <cellStyle name="RowTitles1-Detail 3 6 6 2 2 3" xfId="17895"/>
    <cellStyle name="RowTitles1-Detail 3 6 6 2 3" xfId="17896"/>
    <cellStyle name="RowTitles1-Detail 3 6 6 2 3 2" xfId="17897"/>
    <cellStyle name="RowTitles1-Detail 3 6 6 2 3 2 2" xfId="17898"/>
    <cellStyle name="RowTitles1-Detail 3 6 6 2 4" xfId="17899"/>
    <cellStyle name="RowTitles1-Detail 3 6 6 2 4 2" xfId="17900"/>
    <cellStyle name="RowTitles1-Detail 3 6 6 2 5" xfId="17901"/>
    <cellStyle name="RowTitles1-Detail 3 6 6 3" xfId="17902"/>
    <cellStyle name="RowTitles1-Detail 3 6 6 3 2" xfId="17903"/>
    <cellStyle name="RowTitles1-Detail 3 6 6 3 2 2" xfId="17904"/>
    <cellStyle name="RowTitles1-Detail 3 6 6 3 2 2 2" xfId="17905"/>
    <cellStyle name="RowTitles1-Detail 3 6 6 3 2 3" xfId="17906"/>
    <cellStyle name="RowTitles1-Detail 3 6 6 3 3" xfId="17907"/>
    <cellStyle name="RowTitles1-Detail 3 6 6 3 3 2" xfId="17908"/>
    <cellStyle name="RowTitles1-Detail 3 6 6 3 3 2 2" xfId="17909"/>
    <cellStyle name="RowTitles1-Detail 3 6 6 3 4" xfId="17910"/>
    <cellStyle name="RowTitles1-Detail 3 6 6 3 4 2" xfId="17911"/>
    <cellStyle name="RowTitles1-Detail 3 6 6 3 5" xfId="17912"/>
    <cellStyle name="RowTitles1-Detail 3 6 6 4" xfId="17913"/>
    <cellStyle name="RowTitles1-Detail 3 6 6 4 2" xfId="17914"/>
    <cellStyle name="RowTitles1-Detail 3 6 6 4 2 2" xfId="17915"/>
    <cellStyle name="RowTitles1-Detail 3 6 6 4 3" xfId="17916"/>
    <cellStyle name="RowTitles1-Detail 3 6 6 5" xfId="17917"/>
    <cellStyle name="RowTitles1-Detail 3 6 6 5 2" xfId="17918"/>
    <cellStyle name="RowTitles1-Detail 3 6 6 5 2 2" xfId="17919"/>
    <cellStyle name="RowTitles1-Detail 3 6 6 6" xfId="17920"/>
    <cellStyle name="RowTitles1-Detail 3 6 6 6 2" xfId="17921"/>
    <cellStyle name="RowTitles1-Detail 3 6 6 7" xfId="17922"/>
    <cellStyle name="RowTitles1-Detail 3 6 7" xfId="17923"/>
    <cellStyle name="RowTitles1-Detail 3 6 7 2" xfId="17924"/>
    <cellStyle name="RowTitles1-Detail 3 6 7 2 2" xfId="17925"/>
    <cellStyle name="RowTitles1-Detail 3 6 7 2 2 2" xfId="17926"/>
    <cellStyle name="RowTitles1-Detail 3 6 7 2 3" xfId="17927"/>
    <cellStyle name="RowTitles1-Detail 3 6 7 3" xfId="17928"/>
    <cellStyle name="RowTitles1-Detail 3 6 7 3 2" xfId="17929"/>
    <cellStyle name="RowTitles1-Detail 3 6 7 3 2 2" xfId="17930"/>
    <cellStyle name="RowTitles1-Detail 3 6 7 4" xfId="17931"/>
    <cellStyle name="RowTitles1-Detail 3 6 7 4 2" xfId="17932"/>
    <cellStyle name="RowTitles1-Detail 3 6 7 5" xfId="17933"/>
    <cellStyle name="RowTitles1-Detail 3 6 8" xfId="17934"/>
    <cellStyle name="RowTitles1-Detail 3 6 8 2" xfId="17935"/>
    <cellStyle name="RowTitles1-Detail 3 6 9" xfId="17936"/>
    <cellStyle name="RowTitles1-Detail 3 6 9 2" xfId="17937"/>
    <cellStyle name="RowTitles1-Detail 3 6 9 2 2" xfId="17938"/>
    <cellStyle name="RowTitles1-Detail 3 6_STUD aligned by INSTIT" xfId="17939"/>
    <cellStyle name="RowTitles1-Detail 3 7" xfId="17940"/>
    <cellStyle name="RowTitles1-Detail 3 7 2" xfId="17941"/>
    <cellStyle name="RowTitles1-Detail 3 7 2 2" xfId="17942"/>
    <cellStyle name="RowTitles1-Detail 3 7 2 2 2" xfId="17943"/>
    <cellStyle name="RowTitles1-Detail 3 7 2 2 2 2" xfId="17944"/>
    <cellStyle name="RowTitles1-Detail 3 7 2 2 3" xfId="17945"/>
    <cellStyle name="RowTitles1-Detail 3 7 2 3" xfId="17946"/>
    <cellStyle name="RowTitles1-Detail 3 7 2 3 2" xfId="17947"/>
    <cellStyle name="RowTitles1-Detail 3 7 2 3 2 2" xfId="17948"/>
    <cellStyle name="RowTitles1-Detail 3 7 2 4" xfId="17949"/>
    <cellStyle name="RowTitles1-Detail 3 7 2 4 2" xfId="17950"/>
    <cellStyle name="RowTitles1-Detail 3 7 2 5" xfId="17951"/>
    <cellStyle name="RowTitles1-Detail 3 7 3" xfId="17952"/>
    <cellStyle name="RowTitles1-Detail 3 7 3 2" xfId="17953"/>
    <cellStyle name="RowTitles1-Detail 3 7 3 2 2" xfId="17954"/>
    <cellStyle name="RowTitles1-Detail 3 7 3 2 2 2" xfId="17955"/>
    <cellStyle name="RowTitles1-Detail 3 7 3 2 3" xfId="17956"/>
    <cellStyle name="RowTitles1-Detail 3 7 3 3" xfId="17957"/>
    <cellStyle name="RowTitles1-Detail 3 7 3 3 2" xfId="17958"/>
    <cellStyle name="RowTitles1-Detail 3 7 3 3 2 2" xfId="17959"/>
    <cellStyle name="RowTitles1-Detail 3 7 3 4" xfId="17960"/>
    <cellStyle name="RowTitles1-Detail 3 7 3 4 2" xfId="17961"/>
    <cellStyle name="RowTitles1-Detail 3 7 3 5" xfId="17962"/>
    <cellStyle name="RowTitles1-Detail 3 7 4" xfId="17963"/>
    <cellStyle name="RowTitles1-Detail 3 7 4 2" xfId="17964"/>
    <cellStyle name="RowTitles1-Detail 3 7 5" xfId="17965"/>
    <cellStyle name="RowTitles1-Detail 3 7 5 2" xfId="17966"/>
    <cellStyle name="RowTitles1-Detail 3 7 5 2 2" xfId="17967"/>
    <cellStyle name="RowTitles1-Detail 3 7 5 3" xfId="17968"/>
    <cellStyle name="RowTitles1-Detail 3 7 6" xfId="17969"/>
    <cellStyle name="RowTitles1-Detail 3 7 6 2" xfId="17970"/>
    <cellStyle name="RowTitles1-Detail 3 7 6 2 2" xfId="17971"/>
    <cellStyle name="RowTitles1-Detail 3 8" xfId="17972"/>
    <cellStyle name="RowTitles1-Detail 3 8 2" xfId="17973"/>
    <cellStyle name="RowTitles1-Detail 3 8 2 2" xfId="17974"/>
    <cellStyle name="RowTitles1-Detail 3 8 2 2 2" xfId="17975"/>
    <cellStyle name="RowTitles1-Detail 3 8 2 2 2 2" xfId="17976"/>
    <cellStyle name="RowTitles1-Detail 3 8 2 2 3" xfId="17977"/>
    <cellStyle name="RowTitles1-Detail 3 8 2 3" xfId="17978"/>
    <cellStyle name="RowTitles1-Detail 3 8 2 3 2" xfId="17979"/>
    <cellStyle name="RowTitles1-Detail 3 8 2 3 2 2" xfId="17980"/>
    <cellStyle name="RowTitles1-Detail 3 8 2 4" xfId="17981"/>
    <cellStyle name="RowTitles1-Detail 3 8 2 4 2" xfId="17982"/>
    <cellStyle name="RowTitles1-Detail 3 8 2 5" xfId="17983"/>
    <cellStyle name="RowTitles1-Detail 3 8 3" xfId="17984"/>
    <cellStyle name="RowTitles1-Detail 3 8 3 2" xfId="17985"/>
    <cellStyle name="RowTitles1-Detail 3 8 3 2 2" xfId="17986"/>
    <cellStyle name="RowTitles1-Detail 3 8 3 2 2 2" xfId="17987"/>
    <cellStyle name="RowTitles1-Detail 3 8 3 2 3" xfId="17988"/>
    <cellStyle name="RowTitles1-Detail 3 8 3 3" xfId="17989"/>
    <cellStyle name="RowTitles1-Detail 3 8 3 3 2" xfId="17990"/>
    <cellStyle name="RowTitles1-Detail 3 8 3 3 2 2" xfId="17991"/>
    <cellStyle name="RowTitles1-Detail 3 8 3 4" xfId="17992"/>
    <cellStyle name="RowTitles1-Detail 3 8 3 4 2" xfId="17993"/>
    <cellStyle name="RowTitles1-Detail 3 8 3 5" xfId="17994"/>
    <cellStyle name="RowTitles1-Detail 3 8 4" xfId="17995"/>
    <cellStyle name="RowTitles1-Detail 3 8 4 2" xfId="17996"/>
    <cellStyle name="RowTitles1-Detail 3 8 5" xfId="17997"/>
    <cellStyle name="RowTitles1-Detail 3 8 5 2" xfId="17998"/>
    <cellStyle name="RowTitles1-Detail 3 8 5 2 2" xfId="17999"/>
    <cellStyle name="RowTitles1-Detail 3 8 6" xfId="18000"/>
    <cellStyle name="RowTitles1-Detail 3 8 6 2" xfId="18001"/>
    <cellStyle name="RowTitles1-Detail 3 8 7" xfId="18002"/>
    <cellStyle name="RowTitles1-Detail 3 9" xfId="18003"/>
    <cellStyle name="RowTitles1-Detail 3 9 2" xfId="18004"/>
    <cellStyle name="RowTitles1-Detail 3 9 2 2" xfId="18005"/>
    <cellStyle name="RowTitles1-Detail 3 9 2 2 2" xfId="18006"/>
    <cellStyle name="RowTitles1-Detail 3 9 2 2 2 2" xfId="18007"/>
    <cellStyle name="RowTitles1-Detail 3 9 2 2 3" xfId="18008"/>
    <cellStyle name="RowTitles1-Detail 3 9 2 3" xfId="18009"/>
    <cellStyle name="RowTitles1-Detail 3 9 2 3 2" xfId="18010"/>
    <cellStyle name="RowTitles1-Detail 3 9 2 3 2 2" xfId="18011"/>
    <cellStyle name="RowTitles1-Detail 3 9 2 4" xfId="18012"/>
    <cellStyle name="RowTitles1-Detail 3 9 2 4 2" xfId="18013"/>
    <cellStyle name="RowTitles1-Detail 3 9 2 5" xfId="18014"/>
    <cellStyle name="RowTitles1-Detail 3 9 3" xfId="18015"/>
    <cellStyle name="RowTitles1-Detail 3 9 3 2" xfId="18016"/>
    <cellStyle name="RowTitles1-Detail 3 9 3 2 2" xfId="18017"/>
    <cellStyle name="RowTitles1-Detail 3 9 3 2 2 2" xfId="18018"/>
    <cellStyle name="RowTitles1-Detail 3 9 3 2 3" xfId="18019"/>
    <cellStyle name="RowTitles1-Detail 3 9 3 3" xfId="18020"/>
    <cellStyle name="RowTitles1-Detail 3 9 3 3 2" xfId="18021"/>
    <cellStyle name="RowTitles1-Detail 3 9 3 3 2 2" xfId="18022"/>
    <cellStyle name="RowTitles1-Detail 3 9 3 4" xfId="18023"/>
    <cellStyle name="RowTitles1-Detail 3 9 3 4 2" xfId="18024"/>
    <cellStyle name="RowTitles1-Detail 3 9 3 5" xfId="18025"/>
    <cellStyle name="RowTitles1-Detail 3 9 4" xfId="18026"/>
    <cellStyle name="RowTitles1-Detail 3 9 4 2" xfId="18027"/>
    <cellStyle name="RowTitles1-Detail 3 9 5" xfId="18028"/>
    <cellStyle name="RowTitles1-Detail 3 9 5 2" xfId="18029"/>
    <cellStyle name="RowTitles1-Detail 3 9 5 2 2" xfId="18030"/>
    <cellStyle name="RowTitles1-Detail 3 9 5 3" xfId="18031"/>
    <cellStyle name="RowTitles1-Detail 3 9 6" xfId="18032"/>
    <cellStyle name="RowTitles1-Detail 3 9 6 2" xfId="18033"/>
    <cellStyle name="RowTitles1-Detail 3 9 6 2 2" xfId="18034"/>
    <cellStyle name="RowTitles1-Detail 3 9 7" xfId="18035"/>
    <cellStyle name="RowTitles1-Detail 3 9 7 2" xfId="18036"/>
    <cellStyle name="RowTitles1-Detail 3 9 8" xfId="18037"/>
    <cellStyle name="RowTitles1-Detail 3_STUD aligned by INSTIT" xfId="18038"/>
    <cellStyle name="RowTitles1-Detail 4" xfId="73"/>
    <cellStyle name="RowTitles1-Detail 4 10" xfId="18039"/>
    <cellStyle name="RowTitles1-Detail 4 10 2" xfId="18040"/>
    <cellStyle name="RowTitles1-Detail 4 10 2 2" xfId="18041"/>
    <cellStyle name="RowTitles1-Detail 4 10 2 2 2" xfId="18042"/>
    <cellStyle name="RowTitles1-Detail 4 10 2 2 2 2" xfId="18043"/>
    <cellStyle name="RowTitles1-Detail 4 10 2 2 3" xfId="18044"/>
    <cellStyle name="RowTitles1-Detail 4 10 2 3" xfId="18045"/>
    <cellStyle name="RowTitles1-Detail 4 10 2 3 2" xfId="18046"/>
    <cellStyle name="RowTitles1-Detail 4 10 2 3 2 2" xfId="18047"/>
    <cellStyle name="RowTitles1-Detail 4 10 2 4" xfId="18048"/>
    <cellStyle name="RowTitles1-Detail 4 10 2 4 2" xfId="18049"/>
    <cellStyle name="RowTitles1-Detail 4 10 2 5" xfId="18050"/>
    <cellStyle name="RowTitles1-Detail 4 10 3" xfId="18051"/>
    <cellStyle name="RowTitles1-Detail 4 10 3 2" xfId="18052"/>
    <cellStyle name="RowTitles1-Detail 4 10 3 2 2" xfId="18053"/>
    <cellStyle name="RowTitles1-Detail 4 10 3 2 2 2" xfId="18054"/>
    <cellStyle name="RowTitles1-Detail 4 10 3 2 3" xfId="18055"/>
    <cellStyle name="RowTitles1-Detail 4 10 3 3" xfId="18056"/>
    <cellStyle name="RowTitles1-Detail 4 10 3 3 2" xfId="18057"/>
    <cellStyle name="RowTitles1-Detail 4 10 3 3 2 2" xfId="18058"/>
    <cellStyle name="RowTitles1-Detail 4 10 3 4" xfId="18059"/>
    <cellStyle name="RowTitles1-Detail 4 10 3 4 2" xfId="18060"/>
    <cellStyle name="RowTitles1-Detail 4 10 3 5" xfId="18061"/>
    <cellStyle name="RowTitles1-Detail 4 10 4" xfId="18062"/>
    <cellStyle name="RowTitles1-Detail 4 10 4 2" xfId="18063"/>
    <cellStyle name="RowTitles1-Detail 4 10 4 2 2" xfId="18064"/>
    <cellStyle name="RowTitles1-Detail 4 10 4 3" xfId="18065"/>
    <cellStyle name="RowTitles1-Detail 4 10 5" xfId="18066"/>
    <cellStyle name="RowTitles1-Detail 4 10 5 2" xfId="18067"/>
    <cellStyle name="RowTitles1-Detail 4 10 5 2 2" xfId="18068"/>
    <cellStyle name="RowTitles1-Detail 4 10 6" xfId="18069"/>
    <cellStyle name="RowTitles1-Detail 4 10 6 2" xfId="18070"/>
    <cellStyle name="RowTitles1-Detail 4 10 7" xfId="18071"/>
    <cellStyle name="RowTitles1-Detail 4 11" xfId="18072"/>
    <cellStyle name="RowTitles1-Detail 4 11 2" xfId="18073"/>
    <cellStyle name="RowTitles1-Detail 4 11 2 2" xfId="18074"/>
    <cellStyle name="RowTitles1-Detail 4 11 2 2 2" xfId="18075"/>
    <cellStyle name="RowTitles1-Detail 4 11 2 2 2 2" xfId="18076"/>
    <cellStyle name="RowTitles1-Detail 4 11 2 2 3" xfId="18077"/>
    <cellStyle name="RowTitles1-Detail 4 11 2 3" xfId="18078"/>
    <cellStyle name="RowTitles1-Detail 4 11 2 3 2" xfId="18079"/>
    <cellStyle name="RowTitles1-Detail 4 11 2 3 2 2" xfId="18080"/>
    <cellStyle name="RowTitles1-Detail 4 11 2 4" xfId="18081"/>
    <cellStyle name="RowTitles1-Detail 4 11 2 4 2" xfId="18082"/>
    <cellStyle name="RowTitles1-Detail 4 11 2 5" xfId="18083"/>
    <cellStyle name="RowTitles1-Detail 4 11 3" xfId="18084"/>
    <cellStyle name="RowTitles1-Detail 4 11 3 2" xfId="18085"/>
    <cellStyle name="RowTitles1-Detail 4 11 3 2 2" xfId="18086"/>
    <cellStyle name="RowTitles1-Detail 4 11 3 2 2 2" xfId="18087"/>
    <cellStyle name="RowTitles1-Detail 4 11 3 2 3" xfId="18088"/>
    <cellStyle name="RowTitles1-Detail 4 11 3 3" xfId="18089"/>
    <cellStyle name="RowTitles1-Detail 4 11 3 3 2" xfId="18090"/>
    <cellStyle name="RowTitles1-Detail 4 11 3 3 2 2" xfId="18091"/>
    <cellStyle name="RowTitles1-Detail 4 11 3 4" xfId="18092"/>
    <cellStyle name="RowTitles1-Detail 4 11 3 4 2" xfId="18093"/>
    <cellStyle name="RowTitles1-Detail 4 11 3 5" xfId="18094"/>
    <cellStyle name="RowTitles1-Detail 4 11 4" xfId="18095"/>
    <cellStyle name="RowTitles1-Detail 4 11 4 2" xfId="18096"/>
    <cellStyle name="RowTitles1-Detail 4 11 4 2 2" xfId="18097"/>
    <cellStyle name="RowTitles1-Detail 4 11 4 3" xfId="18098"/>
    <cellStyle name="RowTitles1-Detail 4 11 5" xfId="18099"/>
    <cellStyle name="RowTitles1-Detail 4 11 5 2" xfId="18100"/>
    <cellStyle name="RowTitles1-Detail 4 11 5 2 2" xfId="18101"/>
    <cellStyle name="RowTitles1-Detail 4 11 6" xfId="18102"/>
    <cellStyle name="RowTitles1-Detail 4 11 6 2" xfId="18103"/>
    <cellStyle name="RowTitles1-Detail 4 11 7" xfId="18104"/>
    <cellStyle name="RowTitles1-Detail 4 12" xfId="18105"/>
    <cellStyle name="RowTitles1-Detail 4 12 2" xfId="18106"/>
    <cellStyle name="RowTitles1-Detail 4 12 2 2" xfId="18107"/>
    <cellStyle name="RowTitles1-Detail 4 12 2 2 2" xfId="18108"/>
    <cellStyle name="RowTitles1-Detail 4 12 2 3" xfId="18109"/>
    <cellStyle name="RowTitles1-Detail 4 12 3" xfId="18110"/>
    <cellStyle name="RowTitles1-Detail 4 12 3 2" xfId="18111"/>
    <cellStyle name="RowTitles1-Detail 4 12 3 2 2" xfId="18112"/>
    <cellStyle name="RowTitles1-Detail 4 12 4" xfId="18113"/>
    <cellStyle name="RowTitles1-Detail 4 12 4 2" xfId="18114"/>
    <cellStyle name="RowTitles1-Detail 4 12 5" xfId="18115"/>
    <cellStyle name="RowTitles1-Detail 4 13" xfId="18116"/>
    <cellStyle name="RowTitles1-Detail 4 13 2" xfId="18117"/>
    <cellStyle name="RowTitles1-Detail 4 13 2 2" xfId="18118"/>
    <cellStyle name="RowTitles1-Detail 4 14" xfId="18119"/>
    <cellStyle name="RowTitles1-Detail 4 14 2" xfId="18120"/>
    <cellStyle name="RowTitles1-Detail 4 15" xfId="18121"/>
    <cellStyle name="RowTitles1-Detail 4 15 2" xfId="18122"/>
    <cellStyle name="RowTitles1-Detail 4 15 2 2" xfId="18123"/>
    <cellStyle name="RowTitles1-Detail 4 16" xfId="18124"/>
    <cellStyle name="RowTitles1-Detail 4 2" xfId="18125"/>
    <cellStyle name="RowTitles1-Detail 4 2 10" xfId="18126"/>
    <cellStyle name="RowTitles1-Detail 4 2 10 2" xfId="18127"/>
    <cellStyle name="RowTitles1-Detail 4 2 10 2 2" xfId="18128"/>
    <cellStyle name="RowTitles1-Detail 4 2 10 2 2 2" xfId="18129"/>
    <cellStyle name="RowTitles1-Detail 4 2 10 2 2 2 2" xfId="18130"/>
    <cellStyle name="RowTitles1-Detail 4 2 10 2 2 3" xfId="18131"/>
    <cellStyle name="RowTitles1-Detail 4 2 10 2 3" xfId="18132"/>
    <cellStyle name="RowTitles1-Detail 4 2 10 2 3 2" xfId="18133"/>
    <cellStyle name="RowTitles1-Detail 4 2 10 2 3 2 2" xfId="18134"/>
    <cellStyle name="RowTitles1-Detail 4 2 10 2 4" xfId="18135"/>
    <cellStyle name="RowTitles1-Detail 4 2 10 2 4 2" xfId="18136"/>
    <cellStyle name="RowTitles1-Detail 4 2 10 2 5" xfId="18137"/>
    <cellStyle name="RowTitles1-Detail 4 2 10 3" xfId="18138"/>
    <cellStyle name="RowTitles1-Detail 4 2 10 3 2" xfId="18139"/>
    <cellStyle name="RowTitles1-Detail 4 2 10 3 2 2" xfId="18140"/>
    <cellStyle name="RowTitles1-Detail 4 2 10 3 2 2 2" xfId="18141"/>
    <cellStyle name="RowTitles1-Detail 4 2 10 3 2 3" xfId="18142"/>
    <cellStyle name="RowTitles1-Detail 4 2 10 3 3" xfId="18143"/>
    <cellStyle name="RowTitles1-Detail 4 2 10 3 3 2" xfId="18144"/>
    <cellStyle name="RowTitles1-Detail 4 2 10 3 3 2 2" xfId="18145"/>
    <cellStyle name="RowTitles1-Detail 4 2 10 3 4" xfId="18146"/>
    <cellStyle name="RowTitles1-Detail 4 2 10 3 4 2" xfId="18147"/>
    <cellStyle name="RowTitles1-Detail 4 2 10 3 5" xfId="18148"/>
    <cellStyle name="RowTitles1-Detail 4 2 10 4" xfId="18149"/>
    <cellStyle name="RowTitles1-Detail 4 2 10 4 2" xfId="18150"/>
    <cellStyle name="RowTitles1-Detail 4 2 10 4 2 2" xfId="18151"/>
    <cellStyle name="RowTitles1-Detail 4 2 10 4 3" xfId="18152"/>
    <cellStyle name="RowTitles1-Detail 4 2 10 5" xfId="18153"/>
    <cellStyle name="RowTitles1-Detail 4 2 10 5 2" xfId="18154"/>
    <cellStyle name="RowTitles1-Detail 4 2 10 5 2 2" xfId="18155"/>
    <cellStyle name="RowTitles1-Detail 4 2 10 6" xfId="18156"/>
    <cellStyle name="RowTitles1-Detail 4 2 10 6 2" xfId="18157"/>
    <cellStyle name="RowTitles1-Detail 4 2 10 7" xfId="18158"/>
    <cellStyle name="RowTitles1-Detail 4 2 11" xfId="18159"/>
    <cellStyle name="RowTitles1-Detail 4 2 11 2" xfId="18160"/>
    <cellStyle name="RowTitles1-Detail 4 2 11 2 2" xfId="18161"/>
    <cellStyle name="RowTitles1-Detail 4 2 11 2 2 2" xfId="18162"/>
    <cellStyle name="RowTitles1-Detail 4 2 11 2 3" xfId="18163"/>
    <cellStyle name="RowTitles1-Detail 4 2 11 3" xfId="18164"/>
    <cellStyle name="RowTitles1-Detail 4 2 11 3 2" xfId="18165"/>
    <cellStyle name="RowTitles1-Detail 4 2 11 3 2 2" xfId="18166"/>
    <cellStyle name="RowTitles1-Detail 4 2 11 4" xfId="18167"/>
    <cellStyle name="RowTitles1-Detail 4 2 11 4 2" xfId="18168"/>
    <cellStyle name="RowTitles1-Detail 4 2 11 5" xfId="18169"/>
    <cellStyle name="RowTitles1-Detail 4 2 12" xfId="18170"/>
    <cellStyle name="RowTitles1-Detail 4 2 12 2" xfId="18171"/>
    <cellStyle name="RowTitles1-Detail 4 2 13" xfId="18172"/>
    <cellStyle name="RowTitles1-Detail 4 2 13 2" xfId="18173"/>
    <cellStyle name="RowTitles1-Detail 4 2 13 2 2" xfId="18174"/>
    <cellStyle name="RowTitles1-Detail 4 2 2" xfId="18175"/>
    <cellStyle name="RowTitles1-Detail 4 2 2 10" xfId="18176"/>
    <cellStyle name="RowTitles1-Detail 4 2 2 10 2" xfId="18177"/>
    <cellStyle name="RowTitles1-Detail 4 2 2 10 2 2" xfId="18178"/>
    <cellStyle name="RowTitles1-Detail 4 2 2 10 2 2 2" xfId="18179"/>
    <cellStyle name="RowTitles1-Detail 4 2 2 10 2 3" xfId="18180"/>
    <cellStyle name="RowTitles1-Detail 4 2 2 10 3" xfId="18181"/>
    <cellStyle name="RowTitles1-Detail 4 2 2 10 3 2" xfId="18182"/>
    <cellStyle name="RowTitles1-Detail 4 2 2 10 3 2 2" xfId="18183"/>
    <cellStyle name="RowTitles1-Detail 4 2 2 10 4" xfId="18184"/>
    <cellStyle name="RowTitles1-Detail 4 2 2 10 4 2" xfId="18185"/>
    <cellStyle name="RowTitles1-Detail 4 2 2 10 5" xfId="18186"/>
    <cellStyle name="RowTitles1-Detail 4 2 2 11" xfId="18187"/>
    <cellStyle name="RowTitles1-Detail 4 2 2 11 2" xfId="18188"/>
    <cellStyle name="RowTitles1-Detail 4 2 2 12" xfId="18189"/>
    <cellStyle name="RowTitles1-Detail 4 2 2 12 2" xfId="18190"/>
    <cellStyle name="RowTitles1-Detail 4 2 2 12 2 2" xfId="18191"/>
    <cellStyle name="RowTitles1-Detail 4 2 2 2" xfId="18192"/>
    <cellStyle name="RowTitles1-Detail 4 2 2 2 2" xfId="18193"/>
    <cellStyle name="RowTitles1-Detail 4 2 2 2 2 2" xfId="18194"/>
    <cellStyle name="RowTitles1-Detail 4 2 2 2 2 2 2" xfId="18195"/>
    <cellStyle name="RowTitles1-Detail 4 2 2 2 2 2 2 2" xfId="18196"/>
    <cellStyle name="RowTitles1-Detail 4 2 2 2 2 2 2 2 2" xfId="18197"/>
    <cellStyle name="RowTitles1-Detail 4 2 2 2 2 2 2 3" xfId="18198"/>
    <cellStyle name="RowTitles1-Detail 4 2 2 2 2 2 3" xfId="18199"/>
    <cellStyle name="RowTitles1-Detail 4 2 2 2 2 2 3 2" xfId="18200"/>
    <cellStyle name="RowTitles1-Detail 4 2 2 2 2 2 3 2 2" xfId="18201"/>
    <cellStyle name="RowTitles1-Detail 4 2 2 2 2 2 4" xfId="18202"/>
    <cellStyle name="RowTitles1-Detail 4 2 2 2 2 2 4 2" xfId="18203"/>
    <cellStyle name="RowTitles1-Detail 4 2 2 2 2 2 5" xfId="18204"/>
    <cellStyle name="RowTitles1-Detail 4 2 2 2 2 3" xfId="18205"/>
    <cellStyle name="RowTitles1-Detail 4 2 2 2 2 3 2" xfId="18206"/>
    <cellStyle name="RowTitles1-Detail 4 2 2 2 2 3 2 2" xfId="18207"/>
    <cellStyle name="RowTitles1-Detail 4 2 2 2 2 3 2 2 2" xfId="18208"/>
    <cellStyle name="RowTitles1-Detail 4 2 2 2 2 3 2 3" xfId="18209"/>
    <cellStyle name="RowTitles1-Detail 4 2 2 2 2 3 3" xfId="18210"/>
    <cellStyle name="RowTitles1-Detail 4 2 2 2 2 3 3 2" xfId="18211"/>
    <cellStyle name="RowTitles1-Detail 4 2 2 2 2 3 3 2 2" xfId="18212"/>
    <cellStyle name="RowTitles1-Detail 4 2 2 2 2 3 4" xfId="18213"/>
    <cellStyle name="RowTitles1-Detail 4 2 2 2 2 3 4 2" xfId="18214"/>
    <cellStyle name="RowTitles1-Detail 4 2 2 2 2 3 5" xfId="18215"/>
    <cellStyle name="RowTitles1-Detail 4 2 2 2 2 4" xfId="18216"/>
    <cellStyle name="RowTitles1-Detail 4 2 2 2 2 4 2" xfId="18217"/>
    <cellStyle name="RowTitles1-Detail 4 2 2 2 2 5" xfId="18218"/>
    <cellStyle name="RowTitles1-Detail 4 2 2 2 2 5 2" xfId="18219"/>
    <cellStyle name="RowTitles1-Detail 4 2 2 2 2 5 2 2" xfId="18220"/>
    <cellStyle name="RowTitles1-Detail 4 2 2 2 3" xfId="18221"/>
    <cellStyle name="RowTitles1-Detail 4 2 2 2 3 2" xfId="18222"/>
    <cellStyle name="RowTitles1-Detail 4 2 2 2 3 2 2" xfId="18223"/>
    <cellStyle name="RowTitles1-Detail 4 2 2 2 3 2 2 2" xfId="18224"/>
    <cellStyle name="RowTitles1-Detail 4 2 2 2 3 2 2 2 2" xfId="18225"/>
    <cellStyle name="RowTitles1-Detail 4 2 2 2 3 2 2 3" xfId="18226"/>
    <cellStyle name="RowTitles1-Detail 4 2 2 2 3 2 3" xfId="18227"/>
    <cellStyle name="RowTitles1-Detail 4 2 2 2 3 2 3 2" xfId="18228"/>
    <cellStyle name="RowTitles1-Detail 4 2 2 2 3 2 3 2 2" xfId="18229"/>
    <cellStyle name="RowTitles1-Detail 4 2 2 2 3 2 4" xfId="18230"/>
    <cellStyle name="RowTitles1-Detail 4 2 2 2 3 2 4 2" xfId="18231"/>
    <cellStyle name="RowTitles1-Detail 4 2 2 2 3 2 5" xfId="18232"/>
    <cellStyle name="RowTitles1-Detail 4 2 2 2 3 3" xfId="18233"/>
    <cellStyle name="RowTitles1-Detail 4 2 2 2 3 3 2" xfId="18234"/>
    <cellStyle name="RowTitles1-Detail 4 2 2 2 3 3 2 2" xfId="18235"/>
    <cellStyle name="RowTitles1-Detail 4 2 2 2 3 3 2 2 2" xfId="18236"/>
    <cellStyle name="RowTitles1-Detail 4 2 2 2 3 3 2 3" xfId="18237"/>
    <cellStyle name="RowTitles1-Detail 4 2 2 2 3 3 3" xfId="18238"/>
    <cellStyle name="RowTitles1-Detail 4 2 2 2 3 3 3 2" xfId="18239"/>
    <cellStyle name="RowTitles1-Detail 4 2 2 2 3 3 3 2 2" xfId="18240"/>
    <cellStyle name="RowTitles1-Detail 4 2 2 2 3 3 4" xfId="18241"/>
    <cellStyle name="RowTitles1-Detail 4 2 2 2 3 3 4 2" xfId="18242"/>
    <cellStyle name="RowTitles1-Detail 4 2 2 2 3 3 5" xfId="18243"/>
    <cellStyle name="RowTitles1-Detail 4 2 2 2 3 4" xfId="18244"/>
    <cellStyle name="RowTitles1-Detail 4 2 2 2 3 4 2" xfId="18245"/>
    <cellStyle name="RowTitles1-Detail 4 2 2 2 3 5" xfId="18246"/>
    <cellStyle name="RowTitles1-Detail 4 2 2 2 3 5 2" xfId="18247"/>
    <cellStyle name="RowTitles1-Detail 4 2 2 2 3 5 2 2" xfId="18248"/>
    <cellStyle name="RowTitles1-Detail 4 2 2 2 3 5 3" xfId="18249"/>
    <cellStyle name="RowTitles1-Detail 4 2 2 2 3 6" xfId="18250"/>
    <cellStyle name="RowTitles1-Detail 4 2 2 2 3 6 2" xfId="18251"/>
    <cellStyle name="RowTitles1-Detail 4 2 2 2 3 6 2 2" xfId="18252"/>
    <cellStyle name="RowTitles1-Detail 4 2 2 2 3 7" xfId="18253"/>
    <cellStyle name="RowTitles1-Detail 4 2 2 2 3 7 2" xfId="18254"/>
    <cellStyle name="RowTitles1-Detail 4 2 2 2 3 8" xfId="18255"/>
    <cellStyle name="RowTitles1-Detail 4 2 2 2 4" xfId="18256"/>
    <cellStyle name="RowTitles1-Detail 4 2 2 2 4 2" xfId="18257"/>
    <cellStyle name="RowTitles1-Detail 4 2 2 2 4 2 2" xfId="18258"/>
    <cellStyle name="RowTitles1-Detail 4 2 2 2 4 2 2 2" xfId="18259"/>
    <cellStyle name="RowTitles1-Detail 4 2 2 2 4 2 2 2 2" xfId="18260"/>
    <cellStyle name="RowTitles1-Detail 4 2 2 2 4 2 2 3" xfId="18261"/>
    <cellStyle name="RowTitles1-Detail 4 2 2 2 4 2 3" xfId="18262"/>
    <cellStyle name="RowTitles1-Detail 4 2 2 2 4 2 3 2" xfId="18263"/>
    <cellStyle name="RowTitles1-Detail 4 2 2 2 4 2 3 2 2" xfId="18264"/>
    <cellStyle name="RowTitles1-Detail 4 2 2 2 4 2 4" xfId="18265"/>
    <cellStyle name="RowTitles1-Detail 4 2 2 2 4 2 4 2" xfId="18266"/>
    <cellStyle name="RowTitles1-Detail 4 2 2 2 4 2 5" xfId="18267"/>
    <cellStyle name="RowTitles1-Detail 4 2 2 2 4 3" xfId="18268"/>
    <cellStyle name="RowTitles1-Detail 4 2 2 2 4 3 2" xfId="18269"/>
    <cellStyle name="RowTitles1-Detail 4 2 2 2 4 3 2 2" xfId="18270"/>
    <cellStyle name="RowTitles1-Detail 4 2 2 2 4 3 2 2 2" xfId="18271"/>
    <cellStyle name="RowTitles1-Detail 4 2 2 2 4 3 2 3" xfId="18272"/>
    <cellStyle name="RowTitles1-Detail 4 2 2 2 4 3 3" xfId="18273"/>
    <cellStyle name="RowTitles1-Detail 4 2 2 2 4 3 3 2" xfId="18274"/>
    <cellStyle name="RowTitles1-Detail 4 2 2 2 4 3 3 2 2" xfId="18275"/>
    <cellStyle name="RowTitles1-Detail 4 2 2 2 4 3 4" xfId="18276"/>
    <cellStyle name="RowTitles1-Detail 4 2 2 2 4 3 4 2" xfId="18277"/>
    <cellStyle name="RowTitles1-Detail 4 2 2 2 4 3 5" xfId="18278"/>
    <cellStyle name="RowTitles1-Detail 4 2 2 2 4 4" xfId="18279"/>
    <cellStyle name="RowTitles1-Detail 4 2 2 2 4 4 2" xfId="18280"/>
    <cellStyle name="RowTitles1-Detail 4 2 2 2 4 4 2 2" xfId="18281"/>
    <cellStyle name="RowTitles1-Detail 4 2 2 2 4 4 3" xfId="18282"/>
    <cellStyle name="RowTitles1-Detail 4 2 2 2 4 5" xfId="18283"/>
    <cellStyle name="RowTitles1-Detail 4 2 2 2 4 5 2" xfId="18284"/>
    <cellStyle name="RowTitles1-Detail 4 2 2 2 4 5 2 2" xfId="18285"/>
    <cellStyle name="RowTitles1-Detail 4 2 2 2 4 6" xfId="18286"/>
    <cellStyle name="RowTitles1-Detail 4 2 2 2 4 6 2" xfId="18287"/>
    <cellStyle name="RowTitles1-Detail 4 2 2 2 4 7" xfId="18288"/>
    <cellStyle name="RowTitles1-Detail 4 2 2 2 5" xfId="18289"/>
    <cellStyle name="RowTitles1-Detail 4 2 2 2 5 2" xfId="18290"/>
    <cellStyle name="RowTitles1-Detail 4 2 2 2 5 2 2" xfId="18291"/>
    <cellStyle name="RowTitles1-Detail 4 2 2 2 5 2 2 2" xfId="18292"/>
    <cellStyle name="RowTitles1-Detail 4 2 2 2 5 2 2 2 2" xfId="18293"/>
    <cellStyle name="RowTitles1-Detail 4 2 2 2 5 2 2 3" xfId="18294"/>
    <cellStyle name="RowTitles1-Detail 4 2 2 2 5 2 3" xfId="18295"/>
    <cellStyle name="RowTitles1-Detail 4 2 2 2 5 2 3 2" xfId="18296"/>
    <cellStyle name="RowTitles1-Detail 4 2 2 2 5 2 3 2 2" xfId="18297"/>
    <cellStyle name="RowTitles1-Detail 4 2 2 2 5 2 4" xfId="18298"/>
    <cellStyle name="RowTitles1-Detail 4 2 2 2 5 2 4 2" xfId="18299"/>
    <cellStyle name="RowTitles1-Detail 4 2 2 2 5 2 5" xfId="18300"/>
    <cellStyle name="RowTitles1-Detail 4 2 2 2 5 3" xfId="18301"/>
    <cellStyle name="RowTitles1-Detail 4 2 2 2 5 3 2" xfId="18302"/>
    <cellStyle name="RowTitles1-Detail 4 2 2 2 5 3 2 2" xfId="18303"/>
    <cellStyle name="RowTitles1-Detail 4 2 2 2 5 3 2 2 2" xfId="18304"/>
    <cellStyle name="RowTitles1-Detail 4 2 2 2 5 3 2 3" xfId="18305"/>
    <cellStyle name="RowTitles1-Detail 4 2 2 2 5 3 3" xfId="18306"/>
    <cellStyle name="RowTitles1-Detail 4 2 2 2 5 3 3 2" xfId="18307"/>
    <cellStyle name="RowTitles1-Detail 4 2 2 2 5 3 3 2 2" xfId="18308"/>
    <cellStyle name="RowTitles1-Detail 4 2 2 2 5 3 4" xfId="18309"/>
    <cellStyle name="RowTitles1-Detail 4 2 2 2 5 3 4 2" xfId="18310"/>
    <cellStyle name="RowTitles1-Detail 4 2 2 2 5 3 5" xfId="18311"/>
    <cellStyle name="RowTitles1-Detail 4 2 2 2 5 4" xfId="18312"/>
    <cellStyle name="RowTitles1-Detail 4 2 2 2 5 4 2" xfId="18313"/>
    <cellStyle name="RowTitles1-Detail 4 2 2 2 5 4 2 2" xfId="18314"/>
    <cellStyle name="RowTitles1-Detail 4 2 2 2 5 4 3" xfId="18315"/>
    <cellStyle name="RowTitles1-Detail 4 2 2 2 5 5" xfId="18316"/>
    <cellStyle name="RowTitles1-Detail 4 2 2 2 5 5 2" xfId="18317"/>
    <cellStyle name="RowTitles1-Detail 4 2 2 2 5 5 2 2" xfId="18318"/>
    <cellStyle name="RowTitles1-Detail 4 2 2 2 5 6" xfId="18319"/>
    <cellStyle name="RowTitles1-Detail 4 2 2 2 5 6 2" xfId="18320"/>
    <cellStyle name="RowTitles1-Detail 4 2 2 2 5 7" xfId="18321"/>
    <cellStyle name="RowTitles1-Detail 4 2 2 2 6" xfId="18322"/>
    <cellStyle name="RowTitles1-Detail 4 2 2 2 6 2" xfId="18323"/>
    <cellStyle name="RowTitles1-Detail 4 2 2 2 6 2 2" xfId="18324"/>
    <cellStyle name="RowTitles1-Detail 4 2 2 2 6 2 2 2" xfId="18325"/>
    <cellStyle name="RowTitles1-Detail 4 2 2 2 6 2 2 2 2" xfId="18326"/>
    <cellStyle name="RowTitles1-Detail 4 2 2 2 6 2 2 3" xfId="18327"/>
    <cellStyle name="RowTitles1-Detail 4 2 2 2 6 2 3" xfId="18328"/>
    <cellStyle name="RowTitles1-Detail 4 2 2 2 6 2 3 2" xfId="18329"/>
    <cellStyle name="RowTitles1-Detail 4 2 2 2 6 2 3 2 2" xfId="18330"/>
    <cellStyle name="RowTitles1-Detail 4 2 2 2 6 2 4" xfId="18331"/>
    <cellStyle name="RowTitles1-Detail 4 2 2 2 6 2 4 2" xfId="18332"/>
    <cellStyle name="RowTitles1-Detail 4 2 2 2 6 2 5" xfId="18333"/>
    <cellStyle name="RowTitles1-Detail 4 2 2 2 6 3" xfId="18334"/>
    <cellStyle name="RowTitles1-Detail 4 2 2 2 6 3 2" xfId="18335"/>
    <cellStyle name="RowTitles1-Detail 4 2 2 2 6 3 2 2" xfId="18336"/>
    <cellStyle name="RowTitles1-Detail 4 2 2 2 6 3 2 2 2" xfId="18337"/>
    <cellStyle name="RowTitles1-Detail 4 2 2 2 6 3 2 3" xfId="18338"/>
    <cellStyle name="RowTitles1-Detail 4 2 2 2 6 3 3" xfId="18339"/>
    <cellStyle name="RowTitles1-Detail 4 2 2 2 6 3 3 2" xfId="18340"/>
    <cellStyle name="RowTitles1-Detail 4 2 2 2 6 3 3 2 2" xfId="18341"/>
    <cellStyle name="RowTitles1-Detail 4 2 2 2 6 3 4" xfId="18342"/>
    <cellStyle name="RowTitles1-Detail 4 2 2 2 6 3 4 2" xfId="18343"/>
    <cellStyle name="RowTitles1-Detail 4 2 2 2 6 3 5" xfId="18344"/>
    <cellStyle name="RowTitles1-Detail 4 2 2 2 6 4" xfId="18345"/>
    <cellStyle name="RowTitles1-Detail 4 2 2 2 6 4 2" xfId="18346"/>
    <cellStyle name="RowTitles1-Detail 4 2 2 2 6 4 2 2" xfId="18347"/>
    <cellStyle name="RowTitles1-Detail 4 2 2 2 6 4 3" xfId="18348"/>
    <cellStyle name="RowTitles1-Detail 4 2 2 2 6 5" xfId="18349"/>
    <cellStyle name="RowTitles1-Detail 4 2 2 2 6 5 2" xfId="18350"/>
    <cellStyle name="RowTitles1-Detail 4 2 2 2 6 5 2 2" xfId="18351"/>
    <cellStyle name="RowTitles1-Detail 4 2 2 2 6 6" xfId="18352"/>
    <cellStyle name="RowTitles1-Detail 4 2 2 2 6 6 2" xfId="18353"/>
    <cellStyle name="RowTitles1-Detail 4 2 2 2 6 7" xfId="18354"/>
    <cellStyle name="RowTitles1-Detail 4 2 2 2 7" xfId="18355"/>
    <cellStyle name="RowTitles1-Detail 4 2 2 2 7 2" xfId="18356"/>
    <cellStyle name="RowTitles1-Detail 4 2 2 2 7 2 2" xfId="18357"/>
    <cellStyle name="RowTitles1-Detail 4 2 2 2 7 2 2 2" xfId="18358"/>
    <cellStyle name="RowTitles1-Detail 4 2 2 2 7 2 3" xfId="18359"/>
    <cellStyle name="RowTitles1-Detail 4 2 2 2 7 3" xfId="18360"/>
    <cellStyle name="RowTitles1-Detail 4 2 2 2 7 3 2" xfId="18361"/>
    <cellStyle name="RowTitles1-Detail 4 2 2 2 7 3 2 2" xfId="18362"/>
    <cellStyle name="RowTitles1-Detail 4 2 2 2 7 4" xfId="18363"/>
    <cellStyle name="RowTitles1-Detail 4 2 2 2 7 4 2" xfId="18364"/>
    <cellStyle name="RowTitles1-Detail 4 2 2 2 7 5" xfId="18365"/>
    <cellStyle name="RowTitles1-Detail 4 2 2 2 8" xfId="18366"/>
    <cellStyle name="RowTitles1-Detail 4 2 2 2 8 2" xfId="18367"/>
    <cellStyle name="RowTitles1-Detail 4 2 2 2 9" xfId="18368"/>
    <cellStyle name="RowTitles1-Detail 4 2 2 2 9 2" xfId="18369"/>
    <cellStyle name="RowTitles1-Detail 4 2 2 2 9 2 2" xfId="18370"/>
    <cellStyle name="RowTitles1-Detail 4 2 2 2_STUD aligned by INSTIT" xfId="18371"/>
    <cellStyle name="RowTitles1-Detail 4 2 2 3" xfId="18372"/>
    <cellStyle name="RowTitles1-Detail 4 2 2 3 2" xfId="18373"/>
    <cellStyle name="RowTitles1-Detail 4 2 2 3 2 2" xfId="18374"/>
    <cellStyle name="RowTitles1-Detail 4 2 2 3 2 2 2" xfId="18375"/>
    <cellStyle name="RowTitles1-Detail 4 2 2 3 2 2 2 2" xfId="18376"/>
    <cellStyle name="RowTitles1-Detail 4 2 2 3 2 2 2 2 2" xfId="18377"/>
    <cellStyle name="RowTitles1-Detail 4 2 2 3 2 2 2 3" xfId="18378"/>
    <cellStyle name="RowTitles1-Detail 4 2 2 3 2 2 3" xfId="18379"/>
    <cellStyle name="RowTitles1-Detail 4 2 2 3 2 2 3 2" xfId="18380"/>
    <cellStyle name="RowTitles1-Detail 4 2 2 3 2 2 3 2 2" xfId="18381"/>
    <cellStyle name="RowTitles1-Detail 4 2 2 3 2 2 4" xfId="18382"/>
    <cellStyle name="RowTitles1-Detail 4 2 2 3 2 2 4 2" xfId="18383"/>
    <cellStyle name="RowTitles1-Detail 4 2 2 3 2 2 5" xfId="18384"/>
    <cellStyle name="RowTitles1-Detail 4 2 2 3 2 3" xfId="18385"/>
    <cellStyle name="RowTitles1-Detail 4 2 2 3 2 3 2" xfId="18386"/>
    <cellStyle name="RowTitles1-Detail 4 2 2 3 2 3 2 2" xfId="18387"/>
    <cellStyle name="RowTitles1-Detail 4 2 2 3 2 3 2 2 2" xfId="18388"/>
    <cellStyle name="RowTitles1-Detail 4 2 2 3 2 3 2 3" xfId="18389"/>
    <cellStyle name="RowTitles1-Detail 4 2 2 3 2 3 3" xfId="18390"/>
    <cellStyle name="RowTitles1-Detail 4 2 2 3 2 3 3 2" xfId="18391"/>
    <cellStyle name="RowTitles1-Detail 4 2 2 3 2 3 3 2 2" xfId="18392"/>
    <cellStyle name="RowTitles1-Detail 4 2 2 3 2 3 4" xfId="18393"/>
    <cellStyle name="RowTitles1-Detail 4 2 2 3 2 3 4 2" xfId="18394"/>
    <cellStyle name="RowTitles1-Detail 4 2 2 3 2 3 5" xfId="18395"/>
    <cellStyle name="RowTitles1-Detail 4 2 2 3 2 4" xfId="18396"/>
    <cellStyle name="RowTitles1-Detail 4 2 2 3 2 4 2" xfId="18397"/>
    <cellStyle name="RowTitles1-Detail 4 2 2 3 2 5" xfId="18398"/>
    <cellStyle name="RowTitles1-Detail 4 2 2 3 2 5 2" xfId="18399"/>
    <cellStyle name="RowTitles1-Detail 4 2 2 3 2 5 2 2" xfId="18400"/>
    <cellStyle name="RowTitles1-Detail 4 2 2 3 2 5 3" xfId="18401"/>
    <cellStyle name="RowTitles1-Detail 4 2 2 3 2 6" xfId="18402"/>
    <cellStyle name="RowTitles1-Detail 4 2 2 3 2 6 2" xfId="18403"/>
    <cellStyle name="RowTitles1-Detail 4 2 2 3 2 6 2 2" xfId="18404"/>
    <cellStyle name="RowTitles1-Detail 4 2 2 3 2 7" xfId="18405"/>
    <cellStyle name="RowTitles1-Detail 4 2 2 3 2 7 2" xfId="18406"/>
    <cellStyle name="RowTitles1-Detail 4 2 2 3 2 8" xfId="18407"/>
    <cellStyle name="RowTitles1-Detail 4 2 2 3 3" xfId="18408"/>
    <cellStyle name="RowTitles1-Detail 4 2 2 3 3 2" xfId="18409"/>
    <cellStyle name="RowTitles1-Detail 4 2 2 3 3 2 2" xfId="18410"/>
    <cellStyle name="RowTitles1-Detail 4 2 2 3 3 2 2 2" xfId="18411"/>
    <cellStyle name="RowTitles1-Detail 4 2 2 3 3 2 2 2 2" xfId="18412"/>
    <cellStyle name="RowTitles1-Detail 4 2 2 3 3 2 2 3" xfId="18413"/>
    <cellStyle name="RowTitles1-Detail 4 2 2 3 3 2 3" xfId="18414"/>
    <cellStyle name="RowTitles1-Detail 4 2 2 3 3 2 3 2" xfId="18415"/>
    <cellStyle name="RowTitles1-Detail 4 2 2 3 3 2 3 2 2" xfId="18416"/>
    <cellStyle name="RowTitles1-Detail 4 2 2 3 3 2 4" xfId="18417"/>
    <cellStyle name="RowTitles1-Detail 4 2 2 3 3 2 4 2" xfId="18418"/>
    <cellStyle name="RowTitles1-Detail 4 2 2 3 3 2 5" xfId="18419"/>
    <cellStyle name="RowTitles1-Detail 4 2 2 3 3 3" xfId="18420"/>
    <cellStyle name="RowTitles1-Detail 4 2 2 3 3 3 2" xfId="18421"/>
    <cellStyle name="RowTitles1-Detail 4 2 2 3 3 3 2 2" xfId="18422"/>
    <cellStyle name="RowTitles1-Detail 4 2 2 3 3 3 2 2 2" xfId="18423"/>
    <cellStyle name="RowTitles1-Detail 4 2 2 3 3 3 2 3" xfId="18424"/>
    <cellStyle name="RowTitles1-Detail 4 2 2 3 3 3 3" xfId="18425"/>
    <cellStyle name="RowTitles1-Detail 4 2 2 3 3 3 3 2" xfId="18426"/>
    <cellStyle name="RowTitles1-Detail 4 2 2 3 3 3 3 2 2" xfId="18427"/>
    <cellStyle name="RowTitles1-Detail 4 2 2 3 3 3 4" xfId="18428"/>
    <cellStyle name="RowTitles1-Detail 4 2 2 3 3 3 4 2" xfId="18429"/>
    <cellStyle name="RowTitles1-Detail 4 2 2 3 3 3 5" xfId="18430"/>
    <cellStyle name="RowTitles1-Detail 4 2 2 3 3 4" xfId="18431"/>
    <cellStyle name="RowTitles1-Detail 4 2 2 3 3 4 2" xfId="18432"/>
    <cellStyle name="RowTitles1-Detail 4 2 2 3 3 5" xfId="18433"/>
    <cellStyle name="RowTitles1-Detail 4 2 2 3 3 5 2" xfId="18434"/>
    <cellStyle name="RowTitles1-Detail 4 2 2 3 3 5 2 2" xfId="18435"/>
    <cellStyle name="RowTitles1-Detail 4 2 2 3 4" xfId="18436"/>
    <cellStyle name="RowTitles1-Detail 4 2 2 3 4 2" xfId="18437"/>
    <cellStyle name="RowTitles1-Detail 4 2 2 3 4 2 2" xfId="18438"/>
    <cellStyle name="RowTitles1-Detail 4 2 2 3 4 2 2 2" xfId="18439"/>
    <cellStyle name="RowTitles1-Detail 4 2 2 3 4 2 2 2 2" xfId="18440"/>
    <cellStyle name="RowTitles1-Detail 4 2 2 3 4 2 2 3" xfId="18441"/>
    <cellStyle name="RowTitles1-Detail 4 2 2 3 4 2 3" xfId="18442"/>
    <cellStyle name="RowTitles1-Detail 4 2 2 3 4 2 3 2" xfId="18443"/>
    <cellStyle name="RowTitles1-Detail 4 2 2 3 4 2 3 2 2" xfId="18444"/>
    <cellStyle name="RowTitles1-Detail 4 2 2 3 4 2 4" xfId="18445"/>
    <cellStyle name="RowTitles1-Detail 4 2 2 3 4 2 4 2" xfId="18446"/>
    <cellStyle name="RowTitles1-Detail 4 2 2 3 4 2 5" xfId="18447"/>
    <cellStyle name="RowTitles1-Detail 4 2 2 3 4 3" xfId="18448"/>
    <cellStyle name="RowTitles1-Detail 4 2 2 3 4 3 2" xfId="18449"/>
    <cellStyle name="RowTitles1-Detail 4 2 2 3 4 3 2 2" xfId="18450"/>
    <cellStyle name="RowTitles1-Detail 4 2 2 3 4 3 2 2 2" xfId="18451"/>
    <cellStyle name="RowTitles1-Detail 4 2 2 3 4 3 2 3" xfId="18452"/>
    <cellStyle name="RowTitles1-Detail 4 2 2 3 4 3 3" xfId="18453"/>
    <cellStyle name="RowTitles1-Detail 4 2 2 3 4 3 3 2" xfId="18454"/>
    <cellStyle name="RowTitles1-Detail 4 2 2 3 4 3 3 2 2" xfId="18455"/>
    <cellStyle name="RowTitles1-Detail 4 2 2 3 4 3 4" xfId="18456"/>
    <cellStyle name="RowTitles1-Detail 4 2 2 3 4 3 4 2" xfId="18457"/>
    <cellStyle name="RowTitles1-Detail 4 2 2 3 4 3 5" xfId="18458"/>
    <cellStyle name="RowTitles1-Detail 4 2 2 3 4 4" xfId="18459"/>
    <cellStyle name="RowTitles1-Detail 4 2 2 3 4 4 2" xfId="18460"/>
    <cellStyle name="RowTitles1-Detail 4 2 2 3 4 4 2 2" xfId="18461"/>
    <cellStyle name="RowTitles1-Detail 4 2 2 3 4 4 3" xfId="18462"/>
    <cellStyle name="RowTitles1-Detail 4 2 2 3 4 5" xfId="18463"/>
    <cellStyle name="RowTitles1-Detail 4 2 2 3 4 5 2" xfId="18464"/>
    <cellStyle name="RowTitles1-Detail 4 2 2 3 4 5 2 2" xfId="18465"/>
    <cellStyle name="RowTitles1-Detail 4 2 2 3 4 6" xfId="18466"/>
    <cellStyle name="RowTitles1-Detail 4 2 2 3 4 6 2" xfId="18467"/>
    <cellStyle name="RowTitles1-Detail 4 2 2 3 4 7" xfId="18468"/>
    <cellStyle name="RowTitles1-Detail 4 2 2 3 5" xfId="18469"/>
    <cellStyle name="RowTitles1-Detail 4 2 2 3 5 2" xfId="18470"/>
    <cellStyle name="RowTitles1-Detail 4 2 2 3 5 2 2" xfId="18471"/>
    <cellStyle name="RowTitles1-Detail 4 2 2 3 5 2 2 2" xfId="18472"/>
    <cellStyle name="RowTitles1-Detail 4 2 2 3 5 2 2 2 2" xfId="18473"/>
    <cellStyle name="RowTitles1-Detail 4 2 2 3 5 2 2 3" xfId="18474"/>
    <cellStyle name="RowTitles1-Detail 4 2 2 3 5 2 3" xfId="18475"/>
    <cellStyle name="RowTitles1-Detail 4 2 2 3 5 2 3 2" xfId="18476"/>
    <cellStyle name="RowTitles1-Detail 4 2 2 3 5 2 3 2 2" xfId="18477"/>
    <cellStyle name="RowTitles1-Detail 4 2 2 3 5 2 4" xfId="18478"/>
    <cellStyle name="RowTitles1-Detail 4 2 2 3 5 2 4 2" xfId="18479"/>
    <cellStyle name="RowTitles1-Detail 4 2 2 3 5 2 5" xfId="18480"/>
    <cellStyle name="RowTitles1-Detail 4 2 2 3 5 3" xfId="18481"/>
    <cellStyle name="RowTitles1-Detail 4 2 2 3 5 3 2" xfId="18482"/>
    <cellStyle name="RowTitles1-Detail 4 2 2 3 5 3 2 2" xfId="18483"/>
    <cellStyle name="RowTitles1-Detail 4 2 2 3 5 3 2 2 2" xfId="18484"/>
    <cellStyle name="RowTitles1-Detail 4 2 2 3 5 3 2 3" xfId="18485"/>
    <cellStyle name="RowTitles1-Detail 4 2 2 3 5 3 3" xfId="18486"/>
    <cellStyle name="RowTitles1-Detail 4 2 2 3 5 3 3 2" xfId="18487"/>
    <cellStyle name="RowTitles1-Detail 4 2 2 3 5 3 3 2 2" xfId="18488"/>
    <cellStyle name="RowTitles1-Detail 4 2 2 3 5 3 4" xfId="18489"/>
    <cellStyle name="RowTitles1-Detail 4 2 2 3 5 3 4 2" xfId="18490"/>
    <cellStyle name="RowTitles1-Detail 4 2 2 3 5 3 5" xfId="18491"/>
    <cellStyle name="RowTitles1-Detail 4 2 2 3 5 4" xfId="18492"/>
    <cellStyle name="RowTitles1-Detail 4 2 2 3 5 4 2" xfId="18493"/>
    <cellStyle name="RowTitles1-Detail 4 2 2 3 5 4 2 2" xfId="18494"/>
    <cellStyle name="RowTitles1-Detail 4 2 2 3 5 4 3" xfId="18495"/>
    <cellStyle name="RowTitles1-Detail 4 2 2 3 5 5" xfId="18496"/>
    <cellStyle name="RowTitles1-Detail 4 2 2 3 5 5 2" xfId="18497"/>
    <cellStyle name="RowTitles1-Detail 4 2 2 3 5 5 2 2" xfId="18498"/>
    <cellStyle name="RowTitles1-Detail 4 2 2 3 5 6" xfId="18499"/>
    <cellStyle name="RowTitles1-Detail 4 2 2 3 5 6 2" xfId="18500"/>
    <cellStyle name="RowTitles1-Detail 4 2 2 3 5 7" xfId="18501"/>
    <cellStyle name="RowTitles1-Detail 4 2 2 3 6" xfId="18502"/>
    <cellStyle name="RowTitles1-Detail 4 2 2 3 6 2" xfId="18503"/>
    <cellStyle name="RowTitles1-Detail 4 2 2 3 6 2 2" xfId="18504"/>
    <cellStyle name="RowTitles1-Detail 4 2 2 3 6 2 2 2" xfId="18505"/>
    <cellStyle name="RowTitles1-Detail 4 2 2 3 6 2 2 2 2" xfId="18506"/>
    <cellStyle name="RowTitles1-Detail 4 2 2 3 6 2 2 3" xfId="18507"/>
    <cellStyle name="RowTitles1-Detail 4 2 2 3 6 2 3" xfId="18508"/>
    <cellStyle name="RowTitles1-Detail 4 2 2 3 6 2 3 2" xfId="18509"/>
    <cellStyle name="RowTitles1-Detail 4 2 2 3 6 2 3 2 2" xfId="18510"/>
    <cellStyle name="RowTitles1-Detail 4 2 2 3 6 2 4" xfId="18511"/>
    <cellStyle name="RowTitles1-Detail 4 2 2 3 6 2 4 2" xfId="18512"/>
    <cellStyle name="RowTitles1-Detail 4 2 2 3 6 2 5" xfId="18513"/>
    <cellStyle name="RowTitles1-Detail 4 2 2 3 6 3" xfId="18514"/>
    <cellStyle name="RowTitles1-Detail 4 2 2 3 6 3 2" xfId="18515"/>
    <cellStyle name="RowTitles1-Detail 4 2 2 3 6 3 2 2" xfId="18516"/>
    <cellStyle name="RowTitles1-Detail 4 2 2 3 6 3 2 2 2" xfId="18517"/>
    <cellStyle name="RowTitles1-Detail 4 2 2 3 6 3 2 3" xfId="18518"/>
    <cellStyle name="RowTitles1-Detail 4 2 2 3 6 3 3" xfId="18519"/>
    <cellStyle name="RowTitles1-Detail 4 2 2 3 6 3 3 2" xfId="18520"/>
    <cellStyle name="RowTitles1-Detail 4 2 2 3 6 3 3 2 2" xfId="18521"/>
    <cellStyle name="RowTitles1-Detail 4 2 2 3 6 3 4" xfId="18522"/>
    <cellStyle name="RowTitles1-Detail 4 2 2 3 6 3 4 2" xfId="18523"/>
    <cellStyle name="RowTitles1-Detail 4 2 2 3 6 3 5" xfId="18524"/>
    <cellStyle name="RowTitles1-Detail 4 2 2 3 6 4" xfId="18525"/>
    <cellStyle name="RowTitles1-Detail 4 2 2 3 6 4 2" xfId="18526"/>
    <cellStyle name="RowTitles1-Detail 4 2 2 3 6 4 2 2" xfId="18527"/>
    <cellStyle name="RowTitles1-Detail 4 2 2 3 6 4 3" xfId="18528"/>
    <cellStyle name="RowTitles1-Detail 4 2 2 3 6 5" xfId="18529"/>
    <cellStyle name="RowTitles1-Detail 4 2 2 3 6 5 2" xfId="18530"/>
    <cellStyle name="RowTitles1-Detail 4 2 2 3 6 5 2 2" xfId="18531"/>
    <cellStyle name="RowTitles1-Detail 4 2 2 3 6 6" xfId="18532"/>
    <cellStyle name="RowTitles1-Detail 4 2 2 3 6 6 2" xfId="18533"/>
    <cellStyle name="RowTitles1-Detail 4 2 2 3 6 7" xfId="18534"/>
    <cellStyle name="RowTitles1-Detail 4 2 2 3 7" xfId="18535"/>
    <cellStyle name="RowTitles1-Detail 4 2 2 3 7 2" xfId="18536"/>
    <cellStyle name="RowTitles1-Detail 4 2 2 3 7 2 2" xfId="18537"/>
    <cellStyle name="RowTitles1-Detail 4 2 2 3 7 2 2 2" xfId="18538"/>
    <cellStyle name="RowTitles1-Detail 4 2 2 3 7 2 3" xfId="18539"/>
    <cellStyle name="RowTitles1-Detail 4 2 2 3 7 3" xfId="18540"/>
    <cellStyle name="RowTitles1-Detail 4 2 2 3 7 3 2" xfId="18541"/>
    <cellStyle name="RowTitles1-Detail 4 2 2 3 7 3 2 2" xfId="18542"/>
    <cellStyle name="RowTitles1-Detail 4 2 2 3 7 4" xfId="18543"/>
    <cellStyle name="RowTitles1-Detail 4 2 2 3 7 4 2" xfId="18544"/>
    <cellStyle name="RowTitles1-Detail 4 2 2 3 7 5" xfId="18545"/>
    <cellStyle name="RowTitles1-Detail 4 2 2 3 8" xfId="18546"/>
    <cellStyle name="RowTitles1-Detail 4 2 2 3 8 2" xfId="18547"/>
    <cellStyle name="RowTitles1-Detail 4 2 2 3 8 2 2" xfId="18548"/>
    <cellStyle name="RowTitles1-Detail 4 2 2 3 8 2 2 2" xfId="18549"/>
    <cellStyle name="RowTitles1-Detail 4 2 2 3 8 2 3" xfId="18550"/>
    <cellStyle name="RowTitles1-Detail 4 2 2 3 8 3" xfId="18551"/>
    <cellStyle name="RowTitles1-Detail 4 2 2 3 8 3 2" xfId="18552"/>
    <cellStyle name="RowTitles1-Detail 4 2 2 3 8 3 2 2" xfId="18553"/>
    <cellStyle name="RowTitles1-Detail 4 2 2 3 8 4" xfId="18554"/>
    <cellStyle name="RowTitles1-Detail 4 2 2 3 8 4 2" xfId="18555"/>
    <cellStyle name="RowTitles1-Detail 4 2 2 3 8 5" xfId="18556"/>
    <cellStyle name="RowTitles1-Detail 4 2 2 3 9" xfId="18557"/>
    <cellStyle name="RowTitles1-Detail 4 2 2 3 9 2" xfId="18558"/>
    <cellStyle name="RowTitles1-Detail 4 2 2 3 9 2 2" xfId="18559"/>
    <cellStyle name="RowTitles1-Detail 4 2 2 3_STUD aligned by INSTIT" xfId="18560"/>
    <cellStyle name="RowTitles1-Detail 4 2 2 4" xfId="18561"/>
    <cellStyle name="RowTitles1-Detail 4 2 2 4 2" xfId="18562"/>
    <cellStyle name="RowTitles1-Detail 4 2 2 4 2 2" xfId="18563"/>
    <cellStyle name="RowTitles1-Detail 4 2 2 4 2 2 2" xfId="18564"/>
    <cellStyle name="RowTitles1-Detail 4 2 2 4 2 2 2 2" xfId="18565"/>
    <cellStyle name="RowTitles1-Detail 4 2 2 4 2 2 2 2 2" xfId="18566"/>
    <cellStyle name="RowTitles1-Detail 4 2 2 4 2 2 2 3" xfId="18567"/>
    <cellStyle name="RowTitles1-Detail 4 2 2 4 2 2 3" xfId="18568"/>
    <cellStyle name="RowTitles1-Detail 4 2 2 4 2 2 3 2" xfId="18569"/>
    <cellStyle name="RowTitles1-Detail 4 2 2 4 2 2 3 2 2" xfId="18570"/>
    <cellStyle name="RowTitles1-Detail 4 2 2 4 2 2 4" xfId="18571"/>
    <cellStyle name="RowTitles1-Detail 4 2 2 4 2 2 4 2" xfId="18572"/>
    <cellStyle name="RowTitles1-Detail 4 2 2 4 2 2 5" xfId="18573"/>
    <cellStyle name="RowTitles1-Detail 4 2 2 4 2 3" xfId="18574"/>
    <cellStyle name="RowTitles1-Detail 4 2 2 4 2 3 2" xfId="18575"/>
    <cellStyle name="RowTitles1-Detail 4 2 2 4 2 3 2 2" xfId="18576"/>
    <cellStyle name="RowTitles1-Detail 4 2 2 4 2 3 2 2 2" xfId="18577"/>
    <cellStyle name="RowTitles1-Detail 4 2 2 4 2 3 2 3" xfId="18578"/>
    <cellStyle name="RowTitles1-Detail 4 2 2 4 2 3 3" xfId="18579"/>
    <cellStyle name="RowTitles1-Detail 4 2 2 4 2 3 3 2" xfId="18580"/>
    <cellStyle name="RowTitles1-Detail 4 2 2 4 2 3 3 2 2" xfId="18581"/>
    <cellStyle name="RowTitles1-Detail 4 2 2 4 2 3 4" xfId="18582"/>
    <cellStyle name="RowTitles1-Detail 4 2 2 4 2 3 4 2" xfId="18583"/>
    <cellStyle name="RowTitles1-Detail 4 2 2 4 2 3 5" xfId="18584"/>
    <cellStyle name="RowTitles1-Detail 4 2 2 4 2 4" xfId="18585"/>
    <cellStyle name="RowTitles1-Detail 4 2 2 4 2 4 2" xfId="18586"/>
    <cellStyle name="RowTitles1-Detail 4 2 2 4 2 5" xfId="18587"/>
    <cellStyle name="RowTitles1-Detail 4 2 2 4 2 5 2" xfId="18588"/>
    <cellStyle name="RowTitles1-Detail 4 2 2 4 2 5 2 2" xfId="18589"/>
    <cellStyle name="RowTitles1-Detail 4 2 2 4 2 5 3" xfId="18590"/>
    <cellStyle name="RowTitles1-Detail 4 2 2 4 2 6" xfId="18591"/>
    <cellStyle name="RowTitles1-Detail 4 2 2 4 2 6 2" xfId="18592"/>
    <cellStyle name="RowTitles1-Detail 4 2 2 4 2 6 2 2" xfId="18593"/>
    <cellStyle name="RowTitles1-Detail 4 2 2 4 3" xfId="18594"/>
    <cellStyle name="RowTitles1-Detail 4 2 2 4 3 2" xfId="18595"/>
    <cellStyle name="RowTitles1-Detail 4 2 2 4 3 2 2" xfId="18596"/>
    <cellStyle name="RowTitles1-Detail 4 2 2 4 3 2 2 2" xfId="18597"/>
    <cellStyle name="RowTitles1-Detail 4 2 2 4 3 2 2 2 2" xfId="18598"/>
    <cellStyle name="RowTitles1-Detail 4 2 2 4 3 2 2 3" xfId="18599"/>
    <cellStyle name="RowTitles1-Detail 4 2 2 4 3 2 3" xfId="18600"/>
    <cellStyle name="RowTitles1-Detail 4 2 2 4 3 2 3 2" xfId="18601"/>
    <cellStyle name="RowTitles1-Detail 4 2 2 4 3 2 3 2 2" xfId="18602"/>
    <cellStyle name="RowTitles1-Detail 4 2 2 4 3 2 4" xfId="18603"/>
    <cellStyle name="RowTitles1-Detail 4 2 2 4 3 2 4 2" xfId="18604"/>
    <cellStyle name="RowTitles1-Detail 4 2 2 4 3 2 5" xfId="18605"/>
    <cellStyle name="RowTitles1-Detail 4 2 2 4 3 3" xfId="18606"/>
    <cellStyle name="RowTitles1-Detail 4 2 2 4 3 3 2" xfId="18607"/>
    <cellStyle name="RowTitles1-Detail 4 2 2 4 3 3 2 2" xfId="18608"/>
    <cellStyle name="RowTitles1-Detail 4 2 2 4 3 3 2 2 2" xfId="18609"/>
    <cellStyle name="RowTitles1-Detail 4 2 2 4 3 3 2 3" xfId="18610"/>
    <cellStyle name="RowTitles1-Detail 4 2 2 4 3 3 3" xfId="18611"/>
    <cellStyle name="RowTitles1-Detail 4 2 2 4 3 3 3 2" xfId="18612"/>
    <cellStyle name="RowTitles1-Detail 4 2 2 4 3 3 3 2 2" xfId="18613"/>
    <cellStyle name="RowTitles1-Detail 4 2 2 4 3 3 4" xfId="18614"/>
    <cellStyle name="RowTitles1-Detail 4 2 2 4 3 3 4 2" xfId="18615"/>
    <cellStyle name="RowTitles1-Detail 4 2 2 4 3 3 5" xfId="18616"/>
    <cellStyle name="RowTitles1-Detail 4 2 2 4 3 4" xfId="18617"/>
    <cellStyle name="RowTitles1-Detail 4 2 2 4 3 4 2" xfId="18618"/>
    <cellStyle name="RowTitles1-Detail 4 2 2 4 3 5" xfId="18619"/>
    <cellStyle name="RowTitles1-Detail 4 2 2 4 3 5 2" xfId="18620"/>
    <cellStyle name="RowTitles1-Detail 4 2 2 4 3 5 2 2" xfId="18621"/>
    <cellStyle name="RowTitles1-Detail 4 2 2 4 3 6" xfId="18622"/>
    <cellStyle name="RowTitles1-Detail 4 2 2 4 3 6 2" xfId="18623"/>
    <cellStyle name="RowTitles1-Detail 4 2 2 4 3 7" xfId="18624"/>
    <cellStyle name="RowTitles1-Detail 4 2 2 4 4" xfId="18625"/>
    <cellStyle name="RowTitles1-Detail 4 2 2 4 4 2" xfId="18626"/>
    <cellStyle name="RowTitles1-Detail 4 2 2 4 4 2 2" xfId="18627"/>
    <cellStyle name="RowTitles1-Detail 4 2 2 4 4 2 2 2" xfId="18628"/>
    <cellStyle name="RowTitles1-Detail 4 2 2 4 4 2 2 2 2" xfId="18629"/>
    <cellStyle name="RowTitles1-Detail 4 2 2 4 4 2 2 3" xfId="18630"/>
    <cellStyle name="RowTitles1-Detail 4 2 2 4 4 2 3" xfId="18631"/>
    <cellStyle name="RowTitles1-Detail 4 2 2 4 4 2 3 2" xfId="18632"/>
    <cellStyle name="RowTitles1-Detail 4 2 2 4 4 2 3 2 2" xfId="18633"/>
    <cellStyle name="RowTitles1-Detail 4 2 2 4 4 2 4" xfId="18634"/>
    <cellStyle name="RowTitles1-Detail 4 2 2 4 4 2 4 2" xfId="18635"/>
    <cellStyle name="RowTitles1-Detail 4 2 2 4 4 2 5" xfId="18636"/>
    <cellStyle name="RowTitles1-Detail 4 2 2 4 4 3" xfId="18637"/>
    <cellStyle name="RowTitles1-Detail 4 2 2 4 4 3 2" xfId="18638"/>
    <cellStyle name="RowTitles1-Detail 4 2 2 4 4 3 2 2" xfId="18639"/>
    <cellStyle name="RowTitles1-Detail 4 2 2 4 4 3 2 2 2" xfId="18640"/>
    <cellStyle name="RowTitles1-Detail 4 2 2 4 4 3 2 3" xfId="18641"/>
    <cellStyle name="RowTitles1-Detail 4 2 2 4 4 3 3" xfId="18642"/>
    <cellStyle name="RowTitles1-Detail 4 2 2 4 4 3 3 2" xfId="18643"/>
    <cellStyle name="RowTitles1-Detail 4 2 2 4 4 3 3 2 2" xfId="18644"/>
    <cellStyle name="RowTitles1-Detail 4 2 2 4 4 3 4" xfId="18645"/>
    <cellStyle name="RowTitles1-Detail 4 2 2 4 4 3 4 2" xfId="18646"/>
    <cellStyle name="RowTitles1-Detail 4 2 2 4 4 3 5" xfId="18647"/>
    <cellStyle name="RowTitles1-Detail 4 2 2 4 4 4" xfId="18648"/>
    <cellStyle name="RowTitles1-Detail 4 2 2 4 4 4 2" xfId="18649"/>
    <cellStyle name="RowTitles1-Detail 4 2 2 4 4 5" xfId="18650"/>
    <cellStyle name="RowTitles1-Detail 4 2 2 4 4 5 2" xfId="18651"/>
    <cellStyle name="RowTitles1-Detail 4 2 2 4 4 5 2 2" xfId="18652"/>
    <cellStyle name="RowTitles1-Detail 4 2 2 4 4 5 3" xfId="18653"/>
    <cellStyle name="RowTitles1-Detail 4 2 2 4 4 6" xfId="18654"/>
    <cellStyle name="RowTitles1-Detail 4 2 2 4 4 6 2" xfId="18655"/>
    <cellStyle name="RowTitles1-Detail 4 2 2 4 4 6 2 2" xfId="18656"/>
    <cellStyle name="RowTitles1-Detail 4 2 2 4 4 7" xfId="18657"/>
    <cellStyle name="RowTitles1-Detail 4 2 2 4 4 7 2" xfId="18658"/>
    <cellStyle name="RowTitles1-Detail 4 2 2 4 4 8" xfId="18659"/>
    <cellStyle name="RowTitles1-Detail 4 2 2 4 5" xfId="18660"/>
    <cellStyle name="RowTitles1-Detail 4 2 2 4 5 2" xfId="18661"/>
    <cellStyle name="RowTitles1-Detail 4 2 2 4 5 2 2" xfId="18662"/>
    <cellStyle name="RowTitles1-Detail 4 2 2 4 5 2 2 2" xfId="18663"/>
    <cellStyle name="RowTitles1-Detail 4 2 2 4 5 2 2 2 2" xfId="18664"/>
    <cellStyle name="RowTitles1-Detail 4 2 2 4 5 2 2 3" xfId="18665"/>
    <cellStyle name="RowTitles1-Detail 4 2 2 4 5 2 3" xfId="18666"/>
    <cellStyle name="RowTitles1-Detail 4 2 2 4 5 2 3 2" xfId="18667"/>
    <cellStyle name="RowTitles1-Detail 4 2 2 4 5 2 3 2 2" xfId="18668"/>
    <cellStyle name="RowTitles1-Detail 4 2 2 4 5 2 4" xfId="18669"/>
    <cellStyle name="RowTitles1-Detail 4 2 2 4 5 2 4 2" xfId="18670"/>
    <cellStyle name="RowTitles1-Detail 4 2 2 4 5 2 5" xfId="18671"/>
    <cellStyle name="RowTitles1-Detail 4 2 2 4 5 3" xfId="18672"/>
    <cellStyle name="RowTitles1-Detail 4 2 2 4 5 3 2" xfId="18673"/>
    <cellStyle name="RowTitles1-Detail 4 2 2 4 5 3 2 2" xfId="18674"/>
    <cellStyle name="RowTitles1-Detail 4 2 2 4 5 3 2 2 2" xfId="18675"/>
    <cellStyle name="RowTitles1-Detail 4 2 2 4 5 3 2 3" xfId="18676"/>
    <cellStyle name="RowTitles1-Detail 4 2 2 4 5 3 3" xfId="18677"/>
    <cellStyle name="RowTitles1-Detail 4 2 2 4 5 3 3 2" xfId="18678"/>
    <cellStyle name="RowTitles1-Detail 4 2 2 4 5 3 3 2 2" xfId="18679"/>
    <cellStyle name="RowTitles1-Detail 4 2 2 4 5 3 4" xfId="18680"/>
    <cellStyle name="RowTitles1-Detail 4 2 2 4 5 3 4 2" xfId="18681"/>
    <cellStyle name="RowTitles1-Detail 4 2 2 4 5 3 5" xfId="18682"/>
    <cellStyle name="RowTitles1-Detail 4 2 2 4 5 4" xfId="18683"/>
    <cellStyle name="RowTitles1-Detail 4 2 2 4 5 4 2" xfId="18684"/>
    <cellStyle name="RowTitles1-Detail 4 2 2 4 5 4 2 2" xfId="18685"/>
    <cellStyle name="RowTitles1-Detail 4 2 2 4 5 4 3" xfId="18686"/>
    <cellStyle name="RowTitles1-Detail 4 2 2 4 5 5" xfId="18687"/>
    <cellStyle name="RowTitles1-Detail 4 2 2 4 5 5 2" xfId="18688"/>
    <cellStyle name="RowTitles1-Detail 4 2 2 4 5 5 2 2" xfId="18689"/>
    <cellStyle name="RowTitles1-Detail 4 2 2 4 5 6" xfId="18690"/>
    <cellStyle name="RowTitles1-Detail 4 2 2 4 5 6 2" xfId="18691"/>
    <cellStyle name="RowTitles1-Detail 4 2 2 4 5 7" xfId="18692"/>
    <cellStyle name="RowTitles1-Detail 4 2 2 4 6" xfId="18693"/>
    <cellStyle name="RowTitles1-Detail 4 2 2 4 6 2" xfId="18694"/>
    <cellStyle name="RowTitles1-Detail 4 2 2 4 6 2 2" xfId="18695"/>
    <cellStyle name="RowTitles1-Detail 4 2 2 4 6 2 2 2" xfId="18696"/>
    <cellStyle name="RowTitles1-Detail 4 2 2 4 6 2 2 2 2" xfId="18697"/>
    <cellStyle name="RowTitles1-Detail 4 2 2 4 6 2 2 3" xfId="18698"/>
    <cellStyle name="RowTitles1-Detail 4 2 2 4 6 2 3" xfId="18699"/>
    <cellStyle name="RowTitles1-Detail 4 2 2 4 6 2 3 2" xfId="18700"/>
    <cellStyle name="RowTitles1-Detail 4 2 2 4 6 2 3 2 2" xfId="18701"/>
    <cellStyle name="RowTitles1-Detail 4 2 2 4 6 2 4" xfId="18702"/>
    <cellStyle name="RowTitles1-Detail 4 2 2 4 6 2 4 2" xfId="18703"/>
    <cellStyle name="RowTitles1-Detail 4 2 2 4 6 2 5" xfId="18704"/>
    <cellStyle name="RowTitles1-Detail 4 2 2 4 6 3" xfId="18705"/>
    <cellStyle name="RowTitles1-Detail 4 2 2 4 6 3 2" xfId="18706"/>
    <cellStyle name="RowTitles1-Detail 4 2 2 4 6 3 2 2" xfId="18707"/>
    <cellStyle name="RowTitles1-Detail 4 2 2 4 6 3 2 2 2" xfId="18708"/>
    <cellStyle name="RowTitles1-Detail 4 2 2 4 6 3 2 3" xfId="18709"/>
    <cellStyle name="RowTitles1-Detail 4 2 2 4 6 3 3" xfId="18710"/>
    <cellStyle name="RowTitles1-Detail 4 2 2 4 6 3 3 2" xfId="18711"/>
    <cellStyle name="RowTitles1-Detail 4 2 2 4 6 3 3 2 2" xfId="18712"/>
    <cellStyle name="RowTitles1-Detail 4 2 2 4 6 3 4" xfId="18713"/>
    <cellStyle name="RowTitles1-Detail 4 2 2 4 6 3 4 2" xfId="18714"/>
    <cellStyle name="RowTitles1-Detail 4 2 2 4 6 3 5" xfId="18715"/>
    <cellStyle name="RowTitles1-Detail 4 2 2 4 6 4" xfId="18716"/>
    <cellStyle name="RowTitles1-Detail 4 2 2 4 6 4 2" xfId="18717"/>
    <cellStyle name="RowTitles1-Detail 4 2 2 4 6 4 2 2" xfId="18718"/>
    <cellStyle name="RowTitles1-Detail 4 2 2 4 6 4 3" xfId="18719"/>
    <cellStyle name="RowTitles1-Detail 4 2 2 4 6 5" xfId="18720"/>
    <cellStyle name="RowTitles1-Detail 4 2 2 4 6 5 2" xfId="18721"/>
    <cellStyle name="RowTitles1-Detail 4 2 2 4 6 5 2 2" xfId="18722"/>
    <cellStyle name="RowTitles1-Detail 4 2 2 4 6 6" xfId="18723"/>
    <cellStyle name="RowTitles1-Detail 4 2 2 4 6 6 2" xfId="18724"/>
    <cellStyle name="RowTitles1-Detail 4 2 2 4 6 7" xfId="18725"/>
    <cellStyle name="RowTitles1-Detail 4 2 2 4 7" xfId="18726"/>
    <cellStyle name="RowTitles1-Detail 4 2 2 4 7 2" xfId="18727"/>
    <cellStyle name="RowTitles1-Detail 4 2 2 4 7 2 2" xfId="18728"/>
    <cellStyle name="RowTitles1-Detail 4 2 2 4 7 2 2 2" xfId="18729"/>
    <cellStyle name="RowTitles1-Detail 4 2 2 4 7 2 3" xfId="18730"/>
    <cellStyle name="RowTitles1-Detail 4 2 2 4 7 3" xfId="18731"/>
    <cellStyle name="RowTitles1-Detail 4 2 2 4 7 3 2" xfId="18732"/>
    <cellStyle name="RowTitles1-Detail 4 2 2 4 7 3 2 2" xfId="18733"/>
    <cellStyle name="RowTitles1-Detail 4 2 2 4 7 4" xfId="18734"/>
    <cellStyle name="RowTitles1-Detail 4 2 2 4 7 4 2" xfId="18735"/>
    <cellStyle name="RowTitles1-Detail 4 2 2 4 7 5" xfId="18736"/>
    <cellStyle name="RowTitles1-Detail 4 2 2 4 8" xfId="18737"/>
    <cellStyle name="RowTitles1-Detail 4 2 2 4 8 2" xfId="18738"/>
    <cellStyle name="RowTitles1-Detail 4 2 2 4 9" xfId="18739"/>
    <cellStyle name="RowTitles1-Detail 4 2 2 4 9 2" xfId="18740"/>
    <cellStyle name="RowTitles1-Detail 4 2 2 4 9 2 2" xfId="18741"/>
    <cellStyle name="RowTitles1-Detail 4 2 2 4_STUD aligned by INSTIT" xfId="18742"/>
    <cellStyle name="RowTitles1-Detail 4 2 2 5" xfId="18743"/>
    <cellStyle name="RowTitles1-Detail 4 2 2 5 2" xfId="18744"/>
    <cellStyle name="RowTitles1-Detail 4 2 2 5 2 2" xfId="18745"/>
    <cellStyle name="RowTitles1-Detail 4 2 2 5 2 2 2" xfId="18746"/>
    <cellStyle name="RowTitles1-Detail 4 2 2 5 2 2 2 2" xfId="18747"/>
    <cellStyle name="RowTitles1-Detail 4 2 2 5 2 2 3" xfId="18748"/>
    <cellStyle name="RowTitles1-Detail 4 2 2 5 2 3" xfId="18749"/>
    <cellStyle name="RowTitles1-Detail 4 2 2 5 2 3 2" xfId="18750"/>
    <cellStyle name="RowTitles1-Detail 4 2 2 5 2 3 2 2" xfId="18751"/>
    <cellStyle name="RowTitles1-Detail 4 2 2 5 2 4" xfId="18752"/>
    <cellStyle name="RowTitles1-Detail 4 2 2 5 2 4 2" xfId="18753"/>
    <cellStyle name="RowTitles1-Detail 4 2 2 5 2 5" xfId="18754"/>
    <cellStyle name="RowTitles1-Detail 4 2 2 5 3" xfId="18755"/>
    <cellStyle name="RowTitles1-Detail 4 2 2 5 3 2" xfId="18756"/>
    <cellStyle name="RowTitles1-Detail 4 2 2 5 3 2 2" xfId="18757"/>
    <cellStyle name="RowTitles1-Detail 4 2 2 5 3 2 2 2" xfId="18758"/>
    <cellStyle name="RowTitles1-Detail 4 2 2 5 3 2 3" xfId="18759"/>
    <cellStyle name="RowTitles1-Detail 4 2 2 5 3 3" xfId="18760"/>
    <cellStyle name="RowTitles1-Detail 4 2 2 5 3 3 2" xfId="18761"/>
    <cellStyle name="RowTitles1-Detail 4 2 2 5 3 3 2 2" xfId="18762"/>
    <cellStyle name="RowTitles1-Detail 4 2 2 5 3 4" xfId="18763"/>
    <cellStyle name="RowTitles1-Detail 4 2 2 5 3 4 2" xfId="18764"/>
    <cellStyle name="RowTitles1-Detail 4 2 2 5 3 5" xfId="18765"/>
    <cellStyle name="RowTitles1-Detail 4 2 2 5 4" xfId="18766"/>
    <cellStyle name="RowTitles1-Detail 4 2 2 5 4 2" xfId="18767"/>
    <cellStyle name="RowTitles1-Detail 4 2 2 5 5" xfId="18768"/>
    <cellStyle name="RowTitles1-Detail 4 2 2 5 5 2" xfId="18769"/>
    <cellStyle name="RowTitles1-Detail 4 2 2 5 5 2 2" xfId="18770"/>
    <cellStyle name="RowTitles1-Detail 4 2 2 5 5 3" xfId="18771"/>
    <cellStyle name="RowTitles1-Detail 4 2 2 5 6" xfId="18772"/>
    <cellStyle name="RowTitles1-Detail 4 2 2 5 6 2" xfId="18773"/>
    <cellStyle name="RowTitles1-Detail 4 2 2 5 6 2 2" xfId="18774"/>
    <cellStyle name="RowTitles1-Detail 4 2 2 6" xfId="18775"/>
    <cellStyle name="RowTitles1-Detail 4 2 2 6 2" xfId="18776"/>
    <cellStyle name="RowTitles1-Detail 4 2 2 6 2 2" xfId="18777"/>
    <cellStyle name="RowTitles1-Detail 4 2 2 6 2 2 2" xfId="18778"/>
    <cellStyle name="RowTitles1-Detail 4 2 2 6 2 2 2 2" xfId="18779"/>
    <cellStyle name="RowTitles1-Detail 4 2 2 6 2 2 3" xfId="18780"/>
    <cellStyle name="RowTitles1-Detail 4 2 2 6 2 3" xfId="18781"/>
    <cellStyle name="RowTitles1-Detail 4 2 2 6 2 3 2" xfId="18782"/>
    <cellStyle name="RowTitles1-Detail 4 2 2 6 2 3 2 2" xfId="18783"/>
    <cellStyle name="RowTitles1-Detail 4 2 2 6 2 4" xfId="18784"/>
    <cellStyle name="RowTitles1-Detail 4 2 2 6 2 4 2" xfId="18785"/>
    <cellStyle name="RowTitles1-Detail 4 2 2 6 2 5" xfId="18786"/>
    <cellStyle name="RowTitles1-Detail 4 2 2 6 3" xfId="18787"/>
    <cellStyle name="RowTitles1-Detail 4 2 2 6 3 2" xfId="18788"/>
    <cellStyle name="RowTitles1-Detail 4 2 2 6 3 2 2" xfId="18789"/>
    <cellStyle name="RowTitles1-Detail 4 2 2 6 3 2 2 2" xfId="18790"/>
    <cellStyle name="RowTitles1-Detail 4 2 2 6 3 2 3" xfId="18791"/>
    <cellStyle name="RowTitles1-Detail 4 2 2 6 3 3" xfId="18792"/>
    <cellStyle name="RowTitles1-Detail 4 2 2 6 3 3 2" xfId="18793"/>
    <cellStyle name="RowTitles1-Detail 4 2 2 6 3 3 2 2" xfId="18794"/>
    <cellStyle name="RowTitles1-Detail 4 2 2 6 3 4" xfId="18795"/>
    <cellStyle name="RowTitles1-Detail 4 2 2 6 3 4 2" xfId="18796"/>
    <cellStyle name="RowTitles1-Detail 4 2 2 6 3 5" xfId="18797"/>
    <cellStyle name="RowTitles1-Detail 4 2 2 6 4" xfId="18798"/>
    <cellStyle name="RowTitles1-Detail 4 2 2 6 4 2" xfId="18799"/>
    <cellStyle name="RowTitles1-Detail 4 2 2 6 5" xfId="18800"/>
    <cellStyle name="RowTitles1-Detail 4 2 2 6 5 2" xfId="18801"/>
    <cellStyle name="RowTitles1-Detail 4 2 2 6 5 2 2" xfId="18802"/>
    <cellStyle name="RowTitles1-Detail 4 2 2 6 6" xfId="18803"/>
    <cellStyle name="RowTitles1-Detail 4 2 2 6 6 2" xfId="18804"/>
    <cellStyle name="RowTitles1-Detail 4 2 2 6 7" xfId="18805"/>
    <cellStyle name="RowTitles1-Detail 4 2 2 7" xfId="18806"/>
    <cellStyle name="RowTitles1-Detail 4 2 2 7 2" xfId="18807"/>
    <cellStyle name="RowTitles1-Detail 4 2 2 7 2 2" xfId="18808"/>
    <cellStyle name="RowTitles1-Detail 4 2 2 7 2 2 2" xfId="18809"/>
    <cellStyle name="RowTitles1-Detail 4 2 2 7 2 2 2 2" xfId="18810"/>
    <cellStyle name="RowTitles1-Detail 4 2 2 7 2 2 3" xfId="18811"/>
    <cellStyle name="RowTitles1-Detail 4 2 2 7 2 3" xfId="18812"/>
    <cellStyle name="RowTitles1-Detail 4 2 2 7 2 3 2" xfId="18813"/>
    <cellStyle name="RowTitles1-Detail 4 2 2 7 2 3 2 2" xfId="18814"/>
    <cellStyle name="RowTitles1-Detail 4 2 2 7 2 4" xfId="18815"/>
    <cellStyle name="RowTitles1-Detail 4 2 2 7 2 4 2" xfId="18816"/>
    <cellStyle name="RowTitles1-Detail 4 2 2 7 2 5" xfId="18817"/>
    <cellStyle name="RowTitles1-Detail 4 2 2 7 3" xfId="18818"/>
    <cellStyle name="RowTitles1-Detail 4 2 2 7 3 2" xfId="18819"/>
    <cellStyle name="RowTitles1-Detail 4 2 2 7 3 2 2" xfId="18820"/>
    <cellStyle name="RowTitles1-Detail 4 2 2 7 3 2 2 2" xfId="18821"/>
    <cellStyle name="RowTitles1-Detail 4 2 2 7 3 2 3" xfId="18822"/>
    <cellStyle name="RowTitles1-Detail 4 2 2 7 3 3" xfId="18823"/>
    <cellStyle name="RowTitles1-Detail 4 2 2 7 3 3 2" xfId="18824"/>
    <cellStyle name="RowTitles1-Detail 4 2 2 7 3 3 2 2" xfId="18825"/>
    <cellStyle name="RowTitles1-Detail 4 2 2 7 3 4" xfId="18826"/>
    <cellStyle name="RowTitles1-Detail 4 2 2 7 3 4 2" xfId="18827"/>
    <cellStyle name="RowTitles1-Detail 4 2 2 7 3 5" xfId="18828"/>
    <cellStyle name="RowTitles1-Detail 4 2 2 7 4" xfId="18829"/>
    <cellStyle name="RowTitles1-Detail 4 2 2 7 4 2" xfId="18830"/>
    <cellStyle name="RowTitles1-Detail 4 2 2 7 5" xfId="18831"/>
    <cellStyle name="RowTitles1-Detail 4 2 2 7 5 2" xfId="18832"/>
    <cellStyle name="RowTitles1-Detail 4 2 2 7 5 2 2" xfId="18833"/>
    <cellStyle name="RowTitles1-Detail 4 2 2 7 5 3" xfId="18834"/>
    <cellStyle name="RowTitles1-Detail 4 2 2 7 6" xfId="18835"/>
    <cellStyle name="RowTitles1-Detail 4 2 2 7 6 2" xfId="18836"/>
    <cellStyle name="RowTitles1-Detail 4 2 2 7 6 2 2" xfId="18837"/>
    <cellStyle name="RowTitles1-Detail 4 2 2 7 7" xfId="18838"/>
    <cellStyle name="RowTitles1-Detail 4 2 2 7 7 2" xfId="18839"/>
    <cellStyle name="RowTitles1-Detail 4 2 2 7 8" xfId="18840"/>
    <cellStyle name="RowTitles1-Detail 4 2 2 8" xfId="18841"/>
    <cellStyle name="RowTitles1-Detail 4 2 2 8 2" xfId="18842"/>
    <cellStyle name="RowTitles1-Detail 4 2 2 8 2 2" xfId="18843"/>
    <cellStyle name="RowTitles1-Detail 4 2 2 8 2 2 2" xfId="18844"/>
    <cellStyle name="RowTitles1-Detail 4 2 2 8 2 2 2 2" xfId="18845"/>
    <cellStyle name="RowTitles1-Detail 4 2 2 8 2 2 3" xfId="18846"/>
    <cellStyle name="RowTitles1-Detail 4 2 2 8 2 3" xfId="18847"/>
    <cellStyle name="RowTitles1-Detail 4 2 2 8 2 3 2" xfId="18848"/>
    <cellStyle name="RowTitles1-Detail 4 2 2 8 2 3 2 2" xfId="18849"/>
    <cellStyle name="RowTitles1-Detail 4 2 2 8 2 4" xfId="18850"/>
    <cellStyle name="RowTitles1-Detail 4 2 2 8 2 4 2" xfId="18851"/>
    <cellStyle name="RowTitles1-Detail 4 2 2 8 2 5" xfId="18852"/>
    <cellStyle name="RowTitles1-Detail 4 2 2 8 3" xfId="18853"/>
    <cellStyle name="RowTitles1-Detail 4 2 2 8 3 2" xfId="18854"/>
    <cellStyle name="RowTitles1-Detail 4 2 2 8 3 2 2" xfId="18855"/>
    <cellStyle name="RowTitles1-Detail 4 2 2 8 3 2 2 2" xfId="18856"/>
    <cellStyle name="RowTitles1-Detail 4 2 2 8 3 2 3" xfId="18857"/>
    <cellStyle name="RowTitles1-Detail 4 2 2 8 3 3" xfId="18858"/>
    <cellStyle name="RowTitles1-Detail 4 2 2 8 3 3 2" xfId="18859"/>
    <cellStyle name="RowTitles1-Detail 4 2 2 8 3 3 2 2" xfId="18860"/>
    <cellStyle name="RowTitles1-Detail 4 2 2 8 3 4" xfId="18861"/>
    <cellStyle name="RowTitles1-Detail 4 2 2 8 3 4 2" xfId="18862"/>
    <cellStyle name="RowTitles1-Detail 4 2 2 8 3 5" xfId="18863"/>
    <cellStyle name="RowTitles1-Detail 4 2 2 8 4" xfId="18864"/>
    <cellStyle name="RowTitles1-Detail 4 2 2 8 4 2" xfId="18865"/>
    <cellStyle name="RowTitles1-Detail 4 2 2 8 4 2 2" xfId="18866"/>
    <cellStyle name="RowTitles1-Detail 4 2 2 8 4 3" xfId="18867"/>
    <cellStyle name="RowTitles1-Detail 4 2 2 8 5" xfId="18868"/>
    <cellStyle name="RowTitles1-Detail 4 2 2 8 5 2" xfId="18869"/>
    <cellStyle name="RowTitles1-Detail 4 2 2 8 5 2 2" xfId="18870"/>
    <cellStyle name="RowTitles1-Detail 4 2 2 8 6" xfId="18871"/>
    <cellStyle name="RowTitles1-Detail 4 2 2 8 6 2" xfId="18872"/>
    <cellStyle name="RowTitles1-Detail 4 2 2 8 7" xfId="18873"/>
    <cellStyle name="RowTitles1-Detail 4 2 2 9" xfId="18874"/>
    <cellStyle name="RowTitles1-Detail 4 2 2 9 2" xfId="18875"/>
    <cellStyle name="RowTitles1-Detail 4 2 2 9 2 2" xfId="18876"/>
    <cellStyle name="RowTitles1-Detail 4 2 2 9 2 2 2" xfId="18877"/>
    <cellStyle name="RowTitles1-Detail 4 2 2 9 2 2 2 2" xfId="18878"/>
    <cellStyle name="RowTitles1-Detail 4 2 2 9 2 2 3" xfId="18879"/>
    <cellStyle name="RowTitles1-Detail 4 2 2 9 2 3" xfId="18880"/>
    <cellStyle name="RowTitles1-Detail 4 2 2 9 2 3 2" xfId="18881"/>
    <cellStyle name="RowTitles1-Detail 4 2 2 9 2 3 2 2" xfId="18882"/>
    <cellStyle name="RowTitles1-Detail 4 2 2 9 2 4" xfId="18883"/>
    <cellStyle name="RowTitles1-Detail 4 2 2 9 2 4 2" xfId="18884"/>
    <cellStyle name="RowTitles1-Detail 4 2 2 9 2 5" xfId="18885"/>
    <cellStyle name="RowTitles1-Detail 4 2 2 9 3" xfId="18886"/>
    <cellStyle name="RowTitles1-Detail 4 2 2 9 3 2" xfId="18887"/>
    <cellStyle name="RowTitles1-Detail 4 2 2 9 3 2 2" xfId="18888"/>
    <cellStyle name="RowTitles1-Detail 4 2 2 9 3 2 2 2" xfId="18889"/>
    <cellStyle name="RowTitles1-Detail 4 2 2 9 3 2 3" xfId="18890"/>
    <cellStyle name="RowTitles1-Detail 4 2 2 9 3 3" xfId="18891"/>
    <cellStyle name="RowTitles1-Detail 4 2 2 9 3 3 2" xfId="18892"/>
    <cellStyle name="RowTitles1-Detail 4 2 2 9 3 3 2 2" xfId="18893"/>
    <cellStyle name="RowTitles1-Detail 4 2 2 9 3 4" xfId="18894"/>
    <cellStyle name="RowTitles1-Detail 4 2 2 9 3 4 2" xfId="18895"/>
    <cellStyle name="RowTitles1-Detail 4 2 2 9 3 5" xfId="18896"/>
    <cellStyle name="RowTitles1-Detail 4 2 2 9 4" xfId="18897"/>
    <cellStyle name="RowTitles1-Detail 4 2 2 9 4 2" xfId="18898"/>
    <cellStyle name="RowTitles1-Detail 4 2 2 9 4 2 2" xfId="18899"/>
    <cellStyle name="RowTitles1-Detail 4 2 2 9 4 3" xfId="18900"/>
    <cellStyle name="RowTitles1-Detail 4 2 2 9 5" xfId="18901"/>
    <cellStyle name="RowTitles1-Detail 4 2 2 9 5 2" xfId="18902"/>
    <cellStyle name="RowTitles1-Detail 4 2 2 9 5 2 2" xfId="18903"/>
    <cellStyle name="RowTitles1-Detail 4 2 2 9 6" xfId="18904"/>
    <cellStyle name="RowTitles1-Detail 4 2 2 9 6 2" xfId="18905"/>
    <cellStyle name="RowTitles1-Detail 4 2 2 9 7" xfId="18906"/>
    <cellStyle name="RowTitles1-Detail 4 2 2_STUD aligned by INSTIT" xfId="18907"/>
    <cellStyle name="RowTitles1-Detail 4 2 3" xfId="18908"/>
    <cellStyle name="RowTitles1-Detail 4 2 3 2" xfId="18909"/>
    <cellStyle name="RowTitles1-Detail 4 2 3 2 2" xfId="18910"/>
    <cellStyle name="RowTitles1-Detail 4 2 3 2 2 2" xfId="18911"/>
    <cellStyle name="RowTitles1-Detail 4 2 3 2 2 2 2" xfId="18912"/>
    <cellStyle name="RowTitles1-Detail 4 2 3 2 2 2 2 2" xfId="18913"/>
    <cellStyle name="RowTitles1-Detail 4 2 3 2 2 2 3" xfId="18914"/>
    <cellStyle name="RowTitles1-Detail 4 2 3 2 2 3" xfId="18915"/>
    <cellStyle name="RowTitles1-Detail 4 2 3 2 2 3 2" xfId="18916"/>
    <cellStyle name="RowTitles1-Detail 4 2 3 2 2 3 2 2" xfId="18917"/>
    <cellStyle name="RowTitles1-Detail 4 2 3 2 2 4" xfId="18918"/>
    <cellStyle name="RowTitles1-Detail 4 2 3 2 2 4 2" xfId="18919"/>
    <cellStyle name="RowTitles1-Detail 4 2 3 2 2 5" xfId="18920"/>
    <cellStyle name="RowTitles1-Detail 4 2 3 2 3" xfId="18921"/>
    <cellStyle name="RowTitles1-Detail 4 2 3 2 3 2" xfId="18922"/>
    <cellStyle name="RowTitles1-Detail 4 2 3 2 3 2 2" xfId="18923"/>
    <cellStyle name="RowTitles1-Detail 4 2 3 2 3 2 2 2" xfId="18924"/>
    <cellStyle name="RowTitles1-Detail 4 2 3 2 3 2 3" xfId="18925"/>
    <cellStyle name="RowTitles1-Detail 4 2 3 2 3 3" xfId="18926"/>
    <cellStyle name="RowTitles1-Detail 4 2 3 2 3 3 2" xfId="18927"/>
    <cellStyle name="RowTitles1-Detail 4 2 3 2 3 3 2 2" xfId="18928"/>
    <cellStyle name="RowTitles1-Detail 4 2 3 2 3 4" xfId="18929"/>
    <cellStyle name="RowTitles1-Detail 4 2 3 2 3 4 2" xfId="18930"/>
    <cellStyle name="RowTitles1-Detail 4 2 3 2 3 5" xfId="18931"/>
    <cellStyle name="RowTitles1-Detail 4 2 3 2 4" xfId="18932"/>
    <cellStyle name="RowTitles1-Detail 4 2 3 2 4 2" xfId="18933"/>
    <cellStyle name="RowTitles1-Detail 4 2 3 2 5" xfId="18934"/>
    <cellStyle name="RowTitles1-Detail 4 2 3 2 5 2" xfId="18935"/>
    <cellStyle name="RowTitles1-Detail 4 2 3 2 5 2 2" xfId="18936"/>
    <cellStyle name="RowTitles1-Detail 4 2 3 3" xfId="18937"/>
    <cellStyle name="RowTitles1-Detail 4 2 3 3 2" xfId="18938"/>
    <cellStyle name="RowTitles1-Detail 4 2 3 3 2 2" xfId="18939"/>
    <cellStyle name="RowTitles1-Detail 4 2 3 3 2 2 2" xfId="18940"/>
    <cellStyle name="RowTitles1-Detail 4 2 3 3 2 2 2 2" xfId="18941"/>
    <cellStyle name="RowTitles1-Detail 4 2 3 3 2 2 3" xfId="18942"/>
    <cellStyle name="RowTitles1-Detail 4 2 3 3 2 3" xfId="18943"/>
    <cellStyle name="RowTitles1-Detail 4 2 3 3 2 3 2" xfId="18944"/>
    <cellStyle name="RowTitles1-Detail 4 2 3 3 2 3 2 2" xfId="18945"/>
    <cellStyle name="RowTitles1-Detail 4 2 3 3 2 4" xfId="18946"/>
    <cellStyle name="RowTitles1-Detail 4 2 3 3 2 4 2" xfId="18947"/>
    <cellStyle name="RowTitles1-Detail 4 2 3 3 2 5" xfId="18948"/>
    <cellStyle name="RowTitles1-Detail 4 2 3 3 3" xfId="18949"/>
    <cellStyle name="RowTitles1-Detail 4 2 3 3 3 2" xfId="18950"/>
    <cellStyle name="RowTitles1-Detail 4 2 3 3 3 2 2" xfId="18951"/>
    <cellStyle name="RowTitles1-Detail 4 2 3 3 3 2 2 2" xfId="18952"/>
    <cellStyle name="RowTitles1-Detail 4 2 3 3 3 2 3" xfId="18953"/>
    <cellStyle name="RowTitles1-Detail 4 2 3 3 3 3" xfId="18954"/>
    <cellStyle name="RowTitles1-Detail 4 2 3 3 3 3 2" xfId="18955"/>
    <cellStyle name="RowTitles1-Detail 4 2 3 3 3 3 2 2" xfId="18956"/>
    <cellStyle name="RowTitles1-Detail 4 2 3 3 3 4" xfId="18957"/>
    <cellStyle name="RowTitles1-Detail 4 2 3 3 3 4 2" xfId="18958"/>
    <cellStyle name="RowTitles1-Detail 4 2 3 3 3 5" xfId="18959"/>
    <cellStyle name="RowTitles1-Detail 4 2 3 3 4" xfId="18960"/>
    <cellStyle name="RowTitles1-Detail 4 2 3 3 4 2" xfId="18961"/>
    <cellStyle name="RowTitles1-Detail 4 2 3 3 5" xfId="18962"/>
    <cellStyle name="RowTitles1-Detail 4 2 3 3 5 2" xfId="18963"/>
    <cellStyle name="RowTitles1-Detail 4 2 3 3 5 2 2" xfId="18964"/>
    <cellStyle name="RowTitles1-Detail 4 2 3 3 5 3" xfId="18965"/>
    <cellStyle name="RowTitles1-Detail 4 2 3 3 6" xfId="18966"/>
    <cellStyle name="RowTitles1-Detail 4 2 3 3 6 2" xfId="18967"/>
    <cellStyle name="RowTitles1-Detail 4 2 3 3 6 2 2" xfId="18968"/>
    <cellStyle name="RowTitles1-Detail 4 2 3 3 7" xfId="18969"/>
    <cellStyle name="RowTitles1-Detail 4 2 3 3 7 2" xfId="18970"/>
    <cellStyle name="RowTitles1-Detail 4 2 3 3 8" xfId="18971"/>
    <cellStyle name="RowTitles1-Detail 4 2 3 4" xfId="18972"/>
    <cellStyle name="RowTitles1-Detail 4 2 3 4 2" xfId="18973"/>
    <cellStyle name="RowTitles1-Detail 4 2 3 4 2 2" xfId="18974"/>
    <cellStyle name="RowTitles1-Detail 4 2 3 4 2 2 2" xfId="18975"/>
    <cellStyle name="RowTitles1-Detail 4 2 3 4 2 2 2 2" xfId="18976"/>
    <cellStyle name="RowTitles1-Detail 4 2 3 4 2 2 3" xfId="18977"/>
    <cellStyle name="RowTitles1-Detail 4 2 3 4 2 3" xfId="18978"/>
    <cellStyle name="RowTitles1-Detail 4 2 3 4 2 3 2" xfId="18979"/>
    <cellStyle name="RowTitles1-Detail 4 2 3 4 2 3 2 2" xfId="18980"/>
    <cellStyle name="RowTitles1-Detail 4 2 3 4 2 4" xfId="18981"/>
    <cellStyle name="RowTitles1-Detail 4 2 3 4 2 4 2" xfId="18982"/>
    <cellStyle name="RowTitles1-Detail 4 2 3 4 2 5" xfId="18983"/>
    <cellStyle name="RowTitles1-Detail 4 2 3 4 3" xfId="18984"/>
    <cellStyle name="RowTitles1-Detail 4 2 3 4 3 2" xfId="18985"/>
    <cellStyle name="RowTitles1-Detail 4 2 3 4 3 2 2" xfId="18986"/>
    <cellStyle name="RowTitles1-Detail 4 2 3 4 3 2 2 2" xfId="18987"/>
    <cellStyle name="RowTitles1-Detail 4 2 3 4 3 2 3" xfId="18988"/>
    <cellStyle name="RowTitles1-Detail 4 2 3 4 3 3" xfId="18989"/>
    <cellStyle name="RowTitles1-Detail 4 2 3 4 3 3 2" xfId="18990"/>
    <cellStyle name="RowTitles1-Detail 4 2 3 4 3 3 2 2" xfId="18991"/>
    <cellStyle name="RowTitles1-Detail 4 2 3 4 3 4" xfId="18992"/>
    <cellStyle name="RowTitles1-Detail 4 2 3 4 3 4 2" xfId="18993"/>
    <cellStyle name="RowTitles1-Detail 4 2 3 4 3 5" xfId="18994"/>
    <cellStyle name="RowTitles1-Detail 4 2 3 4 4" xfId="18995"/>
    <cellStyle name="RowTitles1-Detail 4 2 3 4 4 2" xfId="18996"/>
    <cellStyle name="RowTitles1-Detail 4 2 3 4 4 2 2" xfId="18997"/>
    <cellStyle name="RowTitles1-Detail 4 2 3 4 4 3" xfId="18998"/>
    <cellStyle name="RowTitles1-Detail 4 2 3 4 5" xfId="18999"/>
    <cellStyle name="RowTitles1-Detail 4 2 3 4 5 2" xfId="19000"/>
    <cellStyle name="RowTitles1-Detail 4 2 3 4 5 2 2" xfId="19001"/>
    <cellStyle name="RowTitles1-Detail 4 2 3 4 6" xfId="19002"/>
    <cellStyle name="RowTitles1-Detail 4 2 3 4 6 2" xfId="19003"/>
    <cellStyle name="RowTitles1-Detail 4 2 3 4 7" xfId="19004"/>
    <cellStyle name="RowTitles1-Detail 4 2 3 5" xfId="19005"/>
    <cellStyle name="RowTitles1-Detail 4 2 3 5 2" xfId="19006"/>
    <cellStyle name="RowTitles1-Detail 4 2 3 5 2 2" xfId="19007"/>
    <cellStyle name="RowTitles1-Detail 4 2 3 5 2 2 2" xfId="19008"/>
    <cellStyle name="RowTitles1-Detail 4 2 3 5 2 2 2 2" xfId="19009"/>
    <cellStyle name="RowTitles1-Detail 4 2 3 5 2 2 3" xfId="19010"/>
    <cellStyle name="RowTitles1-Detail 4 2 3 5 2 3" xfId="19011"/>
    <cellStyle name="RowTitles1-Detail 4 2 3 5 2 3 2" xfId="19012"/>
    <cellStyle name="RowTitles1-Detail 4 2 3 5 2 3 2 2" xfId="19013"/>
    <cellStyle name="RowTitles1-Detail 4 2 3 5 2 4" xfId="19014"/>
    <cellStyle name="RowTitles1-Detail 4 2 3 5 2 4 2" xfId="19015"/>
    <cellStyle name="RowTitles1-Detail 4 2 3 5 2 5" xfId="19016"/>
    <cellStyle name="RowTitles1-Detail 4 2 3 5 3" xfId="19017"/>
    <cellStyle name="RowTitles1-Detail 4 2 3 5 3 2" xfId="19018"/>
    <cellStyle name="RowTitles1-Detail 4 2 3 5 3 2 2" xfId="19019"/>
    <cellStyle name="RowTitles1-Detail 4 2 3 5 3 2 2 2" xfId="19020"/>
    <cellStyle name="RowTitles1-Detail 4 2 3 5 3 2 3" xfId="19021"/>
    <cellStyle name="RowTitles1-Detail 4 2 3 5 3 3" xfId="19022"/>
    <cellStyle name="RowTitles1-Detail 4 2 3 5 3 3 2" xfId="19023"/>
    <cellStyle name="RowTitles1-Detail 4 2 3 5 3 3 2 2" xfId="19024"/>
    <cellStyle name="RowTitles1-Detail 4 2 3 5 3 4" xfId="19025"/>
    <cellStyle name="RowTitles1-Detail 4 2 3 5 3 4 2" xfId="19026"/>
    <cellStyle name="RowTitles1-Detail 4 2 3 5 3 5" xfId="19027"/>
    <cellStyle name="RowTitles1-Detail 4 2 3 5 4" xfId="19028"/>
    <cellStyle name="RowTitles1-Detail 4 2 3 5 4 2" xfId="19029"/>
    <cellStyle name="RowTitles1-Detail 4 2 3 5 4 2 2" xfId="19030"/>
    <cellStyle name="RowTitles1-Detail 4 2 3 5 4 3" xfId="19031"/>
    <cellStyle name="RowTitles1-Detail 4 2 3 5 5" xfId="19032"/>
    <cellStyle name="RowTitles1-Detail 4 2 3 5 5 2" xfId="19033"/>
    <cellStyle name="RowTitles1-Detail 4 2 3 5 5 2 2" xfId="19034"/>
    <cellStyle name="RowTitles1-Detail 4 2 3 5 6" xfId="19035"/>
    <cellStyle name="RowTitles1-Detail 4 2 3 5 6 2" xfId="19036"/>
    <cellStyle name="RowTitles1-Detail 4 2 3 5 7" xfId="19037"/>
    <cellStyle name="RowTitles1-Detail 4 2 3 6" xfId="19038"/>
    <cellStyle name="RowTitles1-Detail 4 2 3 6 2" xfId="19039"/>
    <cellStyle name="RowTitles1-Detail 4 2 3 6 2 2" xfId="19040"/>
    <cellStyle name="RowTitles1-Detail 4 2 3 6 2 2 2" xfId="19041"/>
    <cellStyle name="RowTitles1-Detail 4 2 3 6 2 2 2 2" xfId="19042"/>
    <cellStyle name="RowTitles1-Detail 4 2 3 6 2 2 3" xfId="19043"/>
    <cellStyle name="RowTitles1-Detail 4 2 3 6 2 3" xfId="19044"/>
    <cellStyle name="RowTitles1-Detail 4 2 3 6 2 3 2" xfId="19045"/>
    <cellStyle name="RowTitles1-Detail 4 2 3 6 2 3 2 2" xfId="19046"/>
    <cellStyle name="RowTitles1-Detail 4 2 3 6 2 4" xfId="19047"/>
    <cellStyle name="RowTitles1-Detail 4 2 3 6 2 4 2" xfId="19048"/>
    <cellStyle name="RowTitles1-Detail 4 2 3 6 2 5" xfId="19049"/>
    <cellStyle name="RowTitles1-Detail 4 2 3 6 3" xfId="19050"/>
    <cellStyle name="RowTitles1-Detail 4 2 3 6 3 2" xfId="19051"/>
    <cellStyle name="RowTitles1-Detail 4 2 3 6 3 2 2" xfId="19052"/>
    <cellStyle name="RowTitles1-Detail 4 2 3 6 3 2 2 2" xfId="19053"/>
    <cellStyle name="RowTitles1-Detail 4 2 3 6 3 2 3" xfId="19054"/>
    <cellStyle name="RowTitles1-Detail 4 2 3 6 3 3" xfId="19055"/>
    <cellStyle name="RowTitles1-Detail 4 2 3 6 3 3 2" xfId="19056"/>
    <cellStyle name="RowTitles1-Detail 4 2 3 6 3 3 2 2" xfId="19057"/>
    <cellStyle name="RowTitles1-Detail 4 2 3 6 3 4" xfId="19058"/>
    <cellStyle name="RowTitles1-Detail 4 2 3 6 3 4 2" xfId="19059"/>
    <cellStyle name="RowTitles1-Detail 4 2 3 6 3 5" xfId="19060"/>
    <cellStyle name="RowTitles1-Detail 4 2 3 6 4" xfId="19061"/>
    <cellStyle name="RowTitles1-Detail 4 2 3 6 4 2" xfId="19062"/>
    <cellStyle name="RowTitles1-Detail 4 2 3 6 4 2 2" xfId="19063"/>
    <cellStyle name="RowTitles1-Detail 4 2 3 6 4 3" xfId="19064"/>
    <cellStyle name="RowTitles1-Detail 4 2 3 6 5" xfId="19065"/>
    <cellStyle name="RowTitles1-Detail 4 2 3 6 5 2" xfId="19066"/>
    <cellStyle name="RowTitles1-Detail 4 2 3 6 5 2 2" xfId="19067"/>
    <cellStyle name="RowTitles1-Detail 4 2 3 6 6" xfId="19068"/>
    <cellStyle name="RowTitles1-Detail 4 2 3 6 6 2" xfId="19069"/>
    <cellStyle name="RowTitles1-Detail 4 2 3 6 7" xfId="19070"/>
    <cellStyle name="RowTitles1-Detail 4 2 3 7" xfId="19071"/>
    <cellStyle name="RowTitles1-Detail 4 2 3 7 2" xfId="19072"/>
    <cellStyle name="RowTitles1-Detail 4 2 3 7 2 2" xfId="19073"/>
    <cellStyle name="RowTitles1-Detail 4 2 3 7 2 2 2" xfId="19074"/>
    <cellStyle name="RowTitles1-Detail 4 2 3 7 2 3" xfId="19075"/>
    <cellStyle name="RowTitles1-Detail 4 2 3 7 3" xfId="19076"/>
    <cellStyle name="RowTitles1-Detail 4 2 3 7 3 2" xfId="19077"/>
    <cellStyle name="RowTitles1-Detail 4 2 3 7 3 2 2" xfId="19078"/>
    <cellStyle name="RowTitles1-Detail 4 2 3 7 4" xfId="19079"/>
    <cellStyle name="RowTitles1-Detail 4 2 3 7 4 2" xfId="19080"/>
    <cellStyle name="RowTitles1-Detail 4 2 3 7 5" xfId="19081"/>
    <cellStyle name="RowTitles1-Detail 4 2 3 8" xfId="19082"/>
    <cellStyle name="RowTitles1-Detail 4 2 3 8 2" xfId="19083"/>
    <cellStyle name="RowTitles1-Detail 4 2 3 9" xfId="19084"/>
    <cellStyle name="RowTitles1-Detail 4 2 3 9 2" xfId="19085"/>
    <cellStyle name="RowTitles1-Detail 4 2 3 9 2 2" xfId="19086"/>
    <cellStyle name="RowTitles1-Detail 4 2 3_STUD aligned by INSTIT" xfId="19087"/>
    <cellStyle name="RowTitles1-Detail 4 2 4" xfId="19088"/>
    <cellStyle name="RowTitles1-Detail 4 2 4 2" xfId="19089"/>
    <cellStyle name="RowTitles1-Detail 4 2 4 2 2" xfId="19090"/>
    <cellStyle name="RowTitles1-Detail 4 2 4 2 2 2" xfId="19091"/>
    <cellStyle name="RowTitles1-Detail 4 2 4 2 2 2 2" xfId="19092"/>
    <cellStyle name="RowTitles1-Detail 4 2 4 2 2 2 2 2" xfId="19093"/>
    <cellStyle name="RowTitles1-Detail 4 2 4 2 2 2 3" xfId="19094"/>
    <cellStyle name="RowTitles1-Detail 4 2 4 2 2 3" xfId="19095"/>
    <cellStyle name="RowTitles1-Detail 4 2 4 2 2 3 2" xfId="19096"/>
    <cellStyle name="RowTitles1-Detail 4 2 4 2 2 3 2 2" xfId="19097"/>
    <cellStyle name="RowTitles1-Detail 4 2 4 2 2 4" xfId="19098"/>
    <cellStyle name="RowTitles1-Detail 4 2 4 2 2 4 2" xfId="19099"/>
    <cellStyle name="RowTitles1-Detail 4 2 4 2 2 5" xfId="19100"/>
    <cellStyle name="RowTitles1-Detail 4 2 4 2 3" xfId="19101"/>
    <cellStyle name="RowTitles1-Detail 4 2 4 2 3 2" xfId="19102"/>
    <cellStyle name="RowTitles1-Detail 4 2 4 2 3 2 2" xfId="19103"/>
    <cellStyle name="RowTitles1-Detail 4 2 4 2 3 2 2 2" xfId="19104"/>
    <cellStyle name="RowTitles1-Detail 4 2 4 2 3 2 3" xfId="19105"/>
    <cellStyle name="RowTitles1-Detail 4 2 4 2 3 3" xfId="19106"/>
    <cellStyle name="RowTitles1-Detail 4 2 4 2 3 3 2" xfId="19107"/>
    <cellStyle name="RowTitles1-Detail 4 2 4 2 3 3 2 2" xfId="19108"/>
    <cellStyle name="RowTitles1-Detail 4 2 4 2 3 4" xfId="19109"/>
    <cellStyle name="RowTitles1-Detail 4 2 4 2 3 4 2" xfId="19110"/>
    <cellStyle name="RowTitles1-Detail 4 2 4 2 3 5" xfId="19111"/>
    <cellStyle name="RowTitles1-Detail 4 2 4 2 4" xfId="19112"/>
    <cellStyle name="RowTitles1-Detail 4 2 4 2 4 2" xfId="19113"/>
    <cellStyle name="RowTitles1-Detail 4 2 4 2 5" xfId="19114"/>
    <cellStyle name="RowTitles1-Detail 4 2 4 2 5 2" xfId="19115"/>
    <cellStyle name="RowTitles1-Detail 4 2 4 2 5 2 2" xfId="19116"/>
    <cellStyle name="RowTitles1-Detail 4 2 4 2 5 3" xfId="19117"/>
    <cellStyle name="RowTitles1-Detail 4 2 4 2 6" xfId="19118"/>
    <cellStyle name="RowTitles1-Detail 4 2 4 2 6 2" xfId="19119"/>
    <cellStyle name="RowTitles1-Detail 4 2 4 2 6 2 2" xfId="19120"/>
    <cellStyle name="RowTitles1-Detail 4 2 4 2 7" xfId="19121"/>
    <cellStyle name="RowTitles1-Detail 4 2 4 2 7 2" xfId="19122"/>
    <cellStyle name="RowTitles1-Detail 4 2 4 2 8" xfId="19123"/>
    <cellStyle name="RowTitles1-Detail 4 2 4 3" xfId="19124"/>
    <cellStyle name="RowTitles1-Detail 4 2 4 3 2" xfId="19125"/>
    <cellStyle name="RowTitles1-Detail 4 2 4 3 2 2" xfId="19126"/>
    <cellStyle name="RowTitles1-Detail 4 2 4 3 2 2 2" xfId="19127"/>
    <cellStyle name="RowTitles1-Detail 4 2 4 3 2 2 2 2" xfId="19128"/>
    <cellStyle name="RowTitles1-Detail 4 2 4 3 2 2 3" xfId="19129"/>
    <cellStyle name="RowTitles1-Detail 4 2 4 3 2 3" xfId="19130"/>
    <cellStyle name="RowTitles1-Detail 4 2 4 3 2 3 2" xfId="19131"/>
    <cellStyle name="RowTitles1-Detail 4 2 4 3 2 3 2 2" xfId="19132"/>
    <cellStyle name="RowTitles1-Detail 4 2 4 3 2 4" xfId="19133"/>
    <cellStyle name="RowTitles1-Detail 4 2 4 3 2 4 2" xfId="19134"/>
    <cellStyle name="RowTitles1-Detail 4 2 4 3 2 5" xfId="19135"/>
    <cellStyle name="RowTitles1-Detail 4 2 4 3 3" xfId="19136"/>
    <cellStyle name="RowTitles1-Detail 4 2 4 3 3 2" xfId="19137"/>
    <cellStyle name="RowTitles1-Detail 4 2 4 3 3 2 2" xfId="19138"/>
    <cellStyle name="RowTitles1-Detail 4 2 4 3 3 2 2 2" xfId="19139"/>
    <cellStyle name="RowTitles1-Detail 4 2 4 3 3 2 3" xfId="19140"/>
    <cellStyle name="RowTitles1-Detail 4 2 4 3 3 3" xfId="19141"/>
    <cellStyle name="RowTitles1-Detail 4 2 4 3 3 3 2" xfId="19142"/>
    <cellStyle name="RowTitles1-Detail 4 2 4 3 3 3 2 2" xfId="19143"/>
    <cellStyle name="RowTitles1-Detail 4 2 4 3 3 4" xfId="19144"/>
    <cellStyle name="RowTitles1-Detail 4 2 4 3 3 4 2" xfId="19145"/>
    <cellStyle name="RowTitles1-Detail 4 2 4 3 3 5" xfId="19146"/>
    <cellStyle name="RowTitles1-Detail 4 2 4 3 4" xfId="19147"/>
    <cellStyle name="RowTitles1-Detail 4 2 4 3 4 2" xfId="19148"/>
    <cellStyle name="RowTitles1-Detail 4 2 4 3 5" xfId="19149"/>
    <cellStyle name="RowTitles1-Detail 4 2 4 3 5 2" xfId="19150"/>
    <cellStyle name="RowTitles1-Detail 4 2 4 3 5 2 2" xfId="19151"/>
    <cellStyle name="RowTitles1-Detail 4 2 4 4" xfId="19152"/>
    <cellStyle name="RowTitles1-Detail 4 2 4 4 2" xfId="19153"/>
    <cellStyle name="RowTitles1-Detail 4 2 4 4 2 2" xfId="19154"/>
    <cellStyle name="RowTitles1-Detail 4 2 4 4 2 2 2" xfId="19155"/>
    <cellStyle name="RowTitles1-Detail 4 2 4 4 2 2 2 2" xfId="19156"/>
    <cellStyle name="RowTitles1-Detail 4 2 4 4 2 2 3" xfId="19157"/>
    <cellStyle name="RowTitles1-Detail 4 2 4 4 2 3" xfId="19158"/>
    <cellStyle name="RowTitles1-Detail 4 2 4 4 2 3 2" xfId="19159"/>
    <cellStyle name="RowTitles1-Detail 4 2 4 4 2 3 2 2" xfId="19160"/>
    <cellStyle name="RowTitles1-Detail 4 2 4 4 2 4" xfId="19161"/>
    <cellStyle name="RowTitles1-Detail 4 2 4 4 2 4 2" xfId="19162"/>
    <cellStyle name="RowTitles1-Detail 4 2 4 4 2 5" xfId="19163"/>
    <cellStyle name="RowTitles1-Detail 4 2 4 4 3" xfId="19164"/>
    <cellStyle name="RowTitles1-Detail 4 2 4 4 3 2" xfId="19165"/>
    <cellStyle name="RowTitles1-Detail 4 2 4 4 3 2 2" xfId="19166"/>
    <cellStyle name="RowTitles1-Detail 4 2 4 4 3 2 2 2" xfId="19167"/>
    <cellStyle name="RowTitles1-Detail 4 2 4 4 3 2 3" xfId="19168"/>
    <cellStyle name="RowTitles1-Detail 4 2 4 4 3 3" xfId="19169"/>
    <cellStyle name="RowTitles1-Detail 4 2 4 4 3 3 2" xfId="19170"/>
    <cellStyle name="RowTitles1-Detail 4 2 4 4 3 3 2 2" xfId="19171"/>
    <cellStyle name="RowTitles1-Detail 4 2 4 4 3 4" xfId="19172"/>
    <cellStyle name="RowTitles1-Detail 4 2 4 4 3 4 2" xfId="19173"/>
    <cellStyle name="RowTitles1-Detail 4 2 4 4 3 5" xfId="19174"/>
    <cellStyle name="RowTitles1-Detail 4 2 4 4 4" xfId="19175"/>
    <cellStyle name="RowTitles1-Detail 4 2 4 4 4 2" xfId="19176"/>
    <cellStyle name="RowTitles1-Detail 4 2 4 4 4 2 2" xfId="19177"/>
    <cellStyle name="RowTitles1-Detail 4 2 4 4 4 3" xfId="19178"/>
    <cellStyle name="RowTitles1-Detail 4 2 4 4 5" xfId="19179"/>
    <cellStyle name="RowTitles1-Detail 4 2 4 4 5 2" xfId="19180"/>
    <cellStyle name="RowTitles1-Detail 4 2 4 4 5 2 2" xfId="19181"/>
    <cellStyle name="RowTitles1-Detail 4 2 4 4 6" xfId="19182"/>
    <cellStyle name="RowTitles1-Detail 4 2 4 4 6 2" xfId="19183"/>
    <cellStyle name="RowTitles1-Detail 4 2 4 4 7" xfId="19184"/>
    <cellStyle name="RowTitles1-Detail 4 2 4 5" xfId="19185"/>
    <cellStyle name="RowTitles1-Detail 4 2 4 5 2" xfId="19186"/>
    <cellStyle name="RowTitles1-Detail 4 2 4 5 2 2" xfId="19187"/>
    <cellStyle name="RowTitles1-Detail 4 2 4 5 2 2 2" xfId="19188"/>
    <cellStyle name="RowTitles1-Detail 4 2 4 5 2 2 2 2" xfId="19189"/>
    <cellStyle name="RowTitles1-Detail 4 2 4 5 2 2 3" xfId="19190"/>
    <cellStyle name="RowTitles1-Detail 4 2 4 5 2 3" xfId="19191"/>
    <cellStyle name="RowTitles1-Detail 4 2 4 5 2 3 2" xfId="19192"/>
    <cellStyle name="RowTitles1-Detail 4 2 4 5 2 3 2 2" xfId="19193"/>
    <cellStyle name="RowTitles1-Detail 4 2 4 5 2 4" xfId="19194"/>
    <cellStyle name="RowTitles1-Detail 4 2 4 5 2 4 2" xfId="19195"/>
    <cellStyle name="RowTitles1-Detail 4 2 4 5 2 5" xfId="19196"/>
    <cellStyle name="RowTitles1-Detail 4 2 4 5 3" xfId="19197"/>
    <cellStyle name="RowTitles1-Detail 4 2 4 5 3 2" xfId="19198"/>
    <cellStyle name="RowTitles1-Detail 4 2 4 5 3 2 2" xfId="19199"/>
    <cellStyle name="RowTitles1-Detail 4 2 4 5 3 2 2 2" xfId="19200"/>
    <cellStyle name="RowTitles1-Detail 4 2 4 5 3 2 3" xfId="19201"/>
    <cellStyle name="RowTitles1-Detail 4 2 4 5 3 3" xfId="19202"/>
    <cellStyle name="RowTitles1-Detail 4 2 4 5 3 3 2" xfId="19203"/>
    <cellStyle name="RowTitles1-Detail 4 2 4 5 3 3 2 2" xfId="19204"/>
    <cellStyle name="RowTitles1-Detail 4 2 4 5 3 4" xfId="19205"/>
    <cellStyle name="RowTitles1-Detail 4 2 4 5 3 4 2" xfId="19206"/>
    <cellStyle name="RowTitles1-Detail 4 2 4 5 3 5" xfId="19207"/>
    <cellStyle name="RowTitles1-Detail 4 2 4 5 4" xfId="19208"/>
    <cellStyle name="RowTitles1-Detail 4 2 4 5 4 2" xfId="19209"/>
    <cellStyle name="RowTitles1-Detail 4 2 4 5 4 2 2" xfId="19210"/>
    <cellStyle name="RowTitles1-Detail 4 2 4 5 4 3" xfId="19211"/>
    <cellStyle name="RowTitles1-Detail 4 2 4 5 5" xfId="19212"/>
    <cellStyle name="RowTitles1-Detail 4 2 4 5 5 2" xfId="19213"/>
    <cellStyle name="RowTitles1-Detail 4 2 4 5 5 2 2" xfId="19214"/>
    <cellStyle name="RowTitles1-Detail 4 2 4 5 6" xfId="19215"/>
    <cellStyle name="RowTitles1-Detail 4 2 4 5 6 2" xfId="19216"/>
    <cellStyle name="RowTitles1-Detail 4 2 4 5 7" xfId="19217"/>
    <cellStyle name="RowTitles1-Detail 4 2 4 6" xfId="19218"/>
    <cellStyle name="RowTitles1-Detail 4 2 4 6 2" xfId="19219"/>
    <cellStyle name="RowTitles1-Detail 4 2 4 6 2 2" xfId="19220"/>
    <cellStyle name="RowTitles1-Detail 4 2 4 6 2 2 2" xfId="19221"/>
    <cellStyle name="RowTitles1-Detail 4 2 4 6 2 2 2 2" xfId="19222"/>
    <cellStyle name="RowTitles1-Detail 4 2 4 6 2 2 3" xfId="19223"/>
    <cellStyle name="RowTitles1-Detail 4 2 4 6 2 3" xfId="19224"/>
    <cellStyle name="RowTitles1-Detail 4 2 4 6 2 3 2" xfId="19225"/>
    <cellStyle name="RowTitles1-Detail 4 2 4 6 2 3 2 2" xfId="19226"/>
    <cellStyle name="RowTitles1-Detail 4 2 4 6 2 4" xfId="19227"/>
    <cellStyle name="RowTitles1-Detail 4 2 4 6 2 4 2" xfId="19228"/>
    <cellStyle name="RowTitles1-Detail 4 2 4 6 2 5" xfId="19229"/>
    <cellStyle name="RowTitles1-Detail 4 2 4 6 3" xfId="19230"/>
    <cellStyle name="RowTitles1-Detail 4 2 4 6 3 2" xfId="19231"/>
    <cellStyle name="RowTitles1-Detail 4 2 4 6 3 2 2" xfId="19232"/>
    <cellStyle name="RowTitles1-Detail 4 2 4 6 3 2 2 2" xfId="19233"/>
    <cellStyle name="RowTitles1-Detail 4 2 4 6 3 2 3" xfId="19234"/>
    <cellStyle name="RowTitles1-Detail 4 2 4 6 3 3" xfId="19235"/>
    <cellStyle name="RowTitles1-Detail 4 2 4 6 3 3 2" xfId="19236"/>
    <cellStyle name="RowTitles1-Detail 4 2 4 6 3 3 2 2" xfId="19237"/>
    <cellStyle name="RowTitles1-Detail 4 2 4 6 3 4" xfId="19238"/>
    <cellStyle name="RowTitles1-Detail 4 2 4 6 3 4 2" xfId="19239"/>
    <cellStyle name="RowTitles1-Detail 4 2 4 6 3 5" xfId="19240"/>
    <cellStyle name="RowTitles1-Detail 4 2 4 6 4" xfId="19241"/>
    <cellStyle name="RowTitles1-Detail 4 2 4 6 4 2" xfId="19242"/>
    <cellStyle name="RowTitles1-Detail 4 2 4 6 4 2 2" xfId="19243"/>
    <cellStyle name="RowTitles1-Detail 4 2 4 6 4 3" xfId="19244"/>
    <cellStyle name="RowTitles1-Detail 4 2 4 6 5" xfId="19245"/>
    <cellStyle name="RowTitles1-Detail 4 2 4 6 5 2" xfId="19246"/>
    <cellStyle name="RowTitles1-Detail 4 2 4 6 5 2 2" xfId="19247"/>
    <cellStyle name="RowTitles1-Detail 4 2 4 6 6" xfId="19248"/>
    <cellStyle name="RowTitles1-Detail 4 2 4 6 6 2" xfId="19249"/>
    <cellStyle name="RowTitles1-Detail 4 2 4 6 7" xfId="19250"/>
    <cellStyle name="RowTitles1-Detail 4 2 4 7" xfId="19251"/>
    <cellStyle name="RowTitles1-Detail 4 2 4 7 2" xfId="19252"/>
    <cellStyle name="RowTitles1-Detail 4 2 4 7 2 2" xfId="19253"/>
    <cellStyle name="RowTitles1-Detail 4 2 4 7 2 2 2" xfId="19254"/>
    <cellStyle name="RowTitles1-Detail 4 2 4 7 2 3" xfId="19255"/>
    <cellStyle name="RowTitles1-Detail 4 2 4 7 3" xfId="19256"/>
    <cellStyle name="RowTitles1-Detail 4 2 4 7 3 2" xfId="19257"/>
    <cellStyle name="RowTitles1-Detail 4 2 4 7 3 2 2" xfId="19258"/>
    <cellStyle name="RowTitles1-Detail 4 2 4 7 4" xfId="19259"/>
    <cellStyle name="RowTitles1-Detail 4 2 4 7 4 2" xfId="19260"/>
    <cellStyle name="RowTitles1-Detail 4 2 4 7 5" xfId="19261"/>
    <cellStyle name="RowTitles1-Detail 4 2 4 8" xfId="19262"/>
    <cellStyle name="RowTitles1-Detail 4 2 4 8 2" xfId="19263"/>
    <cellStyle name="RowTitles1-Detail 4 2 4 8 2 2" xfId="19264"/>
    <cellStyle name="RowTitles1-Detail 4 2 4 8 2 2 2" xfId="19265"/>
    <cellStyle name="RowTitles1-Detail 4 2 4 8 2 3" xfId="19266"/>
    <cellStyle name="RowTitles1-Detail 4 2 4 8 3" xfId="19267"/>
    <cellStyle name="RowTitles1-Detail 4 2 4 8 3 2" xfId="19268"/>
    <cellStyle name="RowTitles1-Detail 4 2 4 8 3 2 2" xfId="19269"/>
    <cellStyle name="RowTitles1-Detail 4 2 4 8 4" xfId="19270"/>
    <cellStyle name="RowTitles1-Detail 4 2 4 8 4 2" xfId="19271"/>
    <cellStyle name="RowTitles1-Detail 4 2 4 8 5" xfId="19272"/>
    <cellStyle name="RowTitles1-Detail 4 2 4 9" xfId="19273"/>
    <cellStyle name="RowTitles1-Detail 4 2 4 9 2" xfId="19274"/>
    <cellStyle name="RowTitles1-Detail 4 2 4 9 2 2" xfId="19275"/>
    <cellStyle name="RowTitles1-Detail 4 2 4_STUD aligned by INSTIT" xfId="19276"/>
    <cellStyle name="RowTitles1-Detail 4 2 5" xfId="19277"/>
    <cellStyle name="RowTitles1-Detail 4 2 5 2" xfId="19278"/>
    <cellStyle name="RowTitles1-Detail 4 2 5 2 2" xfId="19279"/>
    <cellStyle name="RowTitles1-Detail 4 2 5 2 2 2" xfId="19280"/>
    <cellStyle name="RowTitles1-Detail 4 2 5 2 2 2 2" xfId="19281"/>
    <cellStyle name="RowTitles1-Detail 4 2 5 2 2 2 2 2" xfId="19282"/>
    <cellStyle name="RowTitles1-Detail 4 2 5 2 2 2 3" xfId="19283"/>
    <cellStyle name="RowTitles1-Detail 4 2 5 2 2 3" xfId="19284"/>
    <cellStyle name="RowTitles1-Detail 4 2 5 2 2 3 2" xfId="19285"/>
    <cellStyle name="RowTitles1-Detail 4 2 5 2 2 3 2 2" xfId="19286"/>
    <cellStyle name="RowTitles1-Detail 4 2 5 2 2 4" xfId="19287"/>
    <cellStyle name="RowTitles1-Detail 4 2 5 2 2 4 2" xfId="19288"/>
    <cellStyle name="RowTitles1-Detail 4 2 5 2 2 5" xfId="19289"/>
    <cellStyle name="RowTitles1-Detail 4 2 5 2 3" xfId="19290"/>
    <cellStyle name="RowTitles1-Detail 4 2 5 2 3 2" xfId="19291"/>
    <cellStyle name="RowTitles1-Detail 4 2 5 2 3 2 2" xfId="19292"/>
    <cellStyle name="RowTitles1-Detail 4 2 5 2 3 2 2 2" xfId="19293"/>
    <cellStyle name="RowTitles1-Detail 4 2 5 2 3 2 3" xfId="19294"/>
    <cellStyle name="RowTitles1-Detail 4 2 5 2 3 3" xfId="19295"/>
    <cellStyle name="RowTitles1-Detail 4 2 5 2 3 3 2" xfId="19296"/>
    <cellStyle name="RowTitles1-Detail 4 2 5 2 3 3 2 2" xfId="19297"/>
    <cellStyle name="RowTitles1-Detail 4 2 5 2 3 4" xfId="19298"/>
    <cellStyle name="RowTitles1-Detail 4 2 5 2 3 4 2" xfId="19299"/>
    <cellStyle name="RowTitles1-Detail 4 2 5 2 3 5" xfId="19300"/>
    <cellStyle name="RowTitles1-Detail 4 2 5 2 4" xfId="19301"/>
    <cellStyle name="RowTitles1-Detail 4 2 5 2 4 2" xfId="19302"/>
    <cellStyle name="RowTitles1-Detail 4 2 5 2 5" xfId="19303"/>
    <cellStyle name="RowTitles1-Detail 4 2 5 2 5 2" xfId="19304"/>
    <cellStyle name="RowTitles1-Detail 4 2 5 2 5 2 2" xfId="19305"/>
    <cellStyle name="RowTitles1-Detail 4 2 5 2 5 3" xfId="19306"/>
    <cellStyle name="RowTitles1-Detail 4 2 5 2 6" xfId="19307"/>
    <cellStyle name="RowTitles1-Detail 4 2 5 2 6 2" xfId="19308"/>
    <cellStyle name="RowTitles1-Detail 4 2 5 2 6 2 2" xfId="19309"/>
    <cellStyle name="RowTitles1-Detail 4 2 5 3" xfId="19310"/>
    <cellStyle name="RowTitles1-Detail 4 2 5 3 2" xfId="19311"/>
    <cellStyle name="RowTitles1-Detail 4 2 5 3 2 2" xfId="19312"/>
    <cellStyle name="RowTitles1-Detail 4 2 5 3 2 2 2" xfId="19313"/>
    <cellStyle name="RowTitles1-Detail 4 2 5 3 2 2 2 2" xfId="19314"/>
    <cellStyle name="RowTitles1-Detail 4 2 5 3 2 2 3" xfId="19315"/>
    <cellStyle name="RowTitles1-Detail 4 2 5 3 2 3" xfId="19316"/>
    <cellStyle name="RowTitles1-Detail 4 2 5 3 2 3 2" xfId="19317"/>
    <cellStyle name="RowTitles1-Detail 4 2 5 3 2 3 2 2" xfId="19318"/>
    <cellStyle name="RowTitles1-Detail 4 2 5 3 2 4" xfId="19319"/>
    <cellStyle name="RowTitles1-Detail 4 2 5 3 2 4 2" xfId="19320"/>
    <cellStyle name="RowTitles1-Detail 4 2 5 3 2 5" xfId="19321"/>
    <cellStyle name="RowTitles1-Detail 4 2 5 3 3" xfId="19322"/>
    <cellStyle name="RowTitles1-Detail 4 2 5 3 3 2" xfId="19323"/>
    <cellStyle name="RowTitles1-Detail 4 2 5 3 3 2 2" xfId="19324"/>
    <cellStyle name="RowTitles1-Detail 4 2 5 3 3 2 2 2" xfId="19325"/>
    <cellStyle name="RowTitles1-Detail 4 2 5 3 3 2 3" xfId="19326"/>
    <cellStyle name="RowTitles1-Detail 4 2 5 3 3 3" xfId="19327"/>
    <cellStyle name="RowTitles1-Detail 4 2 5 3 3 3 2" xfId="19328"/>
    <cellStyle name="RowTitles1-Detail 4 2 5 3 3 3 2 2" xfId="19329"/>
    <cellStyle name="RowTitles1-Detail 4 2 5 3 3 4" xfId="19330"/>
    <cellStyle name="RowTitles1-Detail 4 2 5 3 3 4 2" xfId="19331"/>
    <cellStyle name="RowTitles1-Detail 4 2 5 3 3 5" xfId="19332"/>
    <cellStyle name="RowTitles1-Detail 4 2 5 3 4" xfId="19333"/>
    <cellStyle name="RowTitles1-Detail 4 2 5 3 4 2" xfId="19334"/>
    <cellStyle name="RowTitles1-Detail 4 2 5 3 5" xfId="19335"/>
    <cellStyle name="RowTitles1-Detail 4 2 5 3 5 2" xfId="19336"/>
    <cellStyle name="RowTitles1-Detail 4 2 5 3 5 2 2" xfId="19337"/>
    <cellStyle name="RowTitles1-Detail 4 2 5 3 6" xfId="19338"/>
    <cellStyle name="RowTitles1-Detail 4 2 5 3 6 2" xfId="19339"/>
    <cellStyle name="RowTitles1-Detail 4 2 5 3 7" xfId="19340"/>
    <cellStyle name="RowTitles1-Detail 4 2 5 4" xfId="19341"/>
    <cellStyle name="RowTitles1-Detail 4 2 5 4 2" xfId="19342"/>
    <cellStyle name="RowTitles1-Detail 4 2 5 4 2 2" xfId="19343"/>
    <cellStyle name="RowTitles1-Detail 4 2 5 4 2 2 2" xfId="19344"/>
    <cellStyle name="RowTitles1-Detail 4 2 5 4 2 2 2 2" xfId="19345"/>
    <cellStyle name="RowTitles1-Detail 4 2 5 4 2 2 3" xfId="19346"/>
    <cellStyle name="RowTitles1-Detail 4 2 5 4 2 3" xfId="19347"/>
    <cellStyle name="RowTitles1-Detail 4 2 5 4 2 3 2" xfId="19348"/>
    <cellStyle name="RowTitles1-Detail 4 2 5 4 2 3 2 2" xfId="19349"/>
    <cellStyle name="RowTitles1-Detail 4 2 5 4 2 4" xfId="19350"/>
    <cellStyle name="RowTitles1-Detail 4 2 5 4 2 4 2" xfId="19351"/>
    <cellStyle name="RowTitles1-Detail 4 2 5 4 2 5" xfId="19352"/>
    <cellStyle name="RowTitles1-Detail 4 2 5 4 3" xfId="19353"/>
    <cellStyle name="RowTitles1-Detail 4 2 5 4 3 2" xfId="19354"/>
    <cellStyle name="RowTitles1-Detail 4 2 5 4 3 2 2" xfId="19355"/>
    <cellStyle name="RowTitles1-Detail 4 2 5 4 3 2 2 2" xfId="19356"/>
    <cellStyle name="RowTitles1-Detail 4 2 5 4 3 2 3" xfId="19357"/>
    <cellStyle name="RowTitles1-Detail 4 2 5 4 3 3" xfId="19358"/>
    <cellStyle name="RowTitles1-Detail 4 2 5 4 3 3 2" xfId="19359"/>
    <cellStyle name="RowTitles1-Detail 4 2 5 4 3 3 2 2" xfId="19360"/>
    <cellStyle name="RowTitles1-Detail 4 2 5 4 3 4" xfId="19361"/>
    <cellStyle name="RowTitles1-Detail 4 2 5 4 3 4 2" xfId="19362"/>
    <cellStyle name="RowTitles1-Detail 4 2 5 4 3 5" xfId="19363"/>
    <cellStyle name="RowTitles1-Detail 4 2 5 4 4" xfId="19364"/>
    <cellStyle name="RowTitles1-Detail 4 2 5 4 4 2" xfId="19365"/>
    <cellStyle name="RowTitles1-Detail 4 2 5 4 5" xfId="19366"/>
    <cellStyle name="RowTitles1-Detail 4 2 5 4 5 2" xfId="19367"/>
    <cellStyle name="RowTitles1-Detail 4 2 5 4 5 2 2" xfId="19368"/>
    <cellStyle name="RowTitles1-Detail 4 2 5 4 5 3" xfId="19369"/>
    <cellStyle name="RowTitles1-Detail 4 2 5 4 6" xfId="19370"/>
    <cellStyle name="RowTitles1-Detail 4 2 5 4 6 2" xfId="19371"/>
    <cellStyle name="RowTitles1-Detail 4 2 5 4 6 2 2" xfId="19372"/>
    <cellStyle name="RowTitles1-Detail 4 2 5 4 7" xfId="19373"/>
    <cellStyle name="RowTitles1-Detail 4 2 5 4 7 2" xfId="19374"/>
    <cellStyle name="RowTitles1-Detail 4 2 5 4 8" xfId="19375"/>
    <cellStyle name="RowTitles1-Detail 4 2 5 5" xfId="19376"/>
    <cellStyle name="RowTitles1-Detail 4 2 5 5 2" xfId="19377"/>
    <cellStyle name="RowTitles1-Detail 4 2 5 5 2 2" xfId="19378"/>
    <cellStyle name="RowTitles1-Detail 4 2 5 5 2 2 2" xfId="19379"/>
    <cellStyle name="RowTitles1-Detail 4 2 5 5 2 2 2 2" xfId="19380"/>
    <cellStyle name="RowTitles1-Detail 4 2 5 5 2 2 3" xfId="19381"/>
    <cellStyle name="RowTitles1-Detail 4 2 5 5 2 3" xfId="19382"/>
    <cellStyle name="RowTitles1-Detail 4 2 5 5 2 3 2" xfId="19383"/>
    <cellStyle name="RowTitles1-Detail 4 2 5 5 2 3 2 2" xfId="19384"/>
    <cellStyle name="RowTitles1-Detail 4 2 5 5 2 4" xfId="19385"/>
    <cellStyle name="RowTitles1-Detail 4 2 5 5 2 4 2" xfId="19386"/>
    <cellStyle name="RowTitles1-Detail 4 2 5 5 2 5" xfId="19387"/>
    <cellStyle name="RowTitles1-Detail 4 2 5 5 3" xfId="19388"/>
    <cellStyle name="RowTitles1-Detail 4 2 5 5 3 2" xfId="19389"/>
    <cellStyle name="RowTitles1-Detail 4 2 5 5 3 2 2" xfId="19390"/>
    <cellStyle name="RowTitles1-Detail 4 2 5 5 3 2 2 2" xfId="19391"/>
    <cellStyle name="RowTitles1-Detail 4 2 5 5 3 2 3" xfId="19392"/>
    <cellStyle name="RowTitles1-Detail 4 2 5 5 3 3" xfId="19393"/>
    <cellStyle name="RowTitles1-Detail 4 2 5 5 3 3 2" xfId="19394"/>
    <cellStyle name="RowTitles1-Detail 4 2 5 5 3 3 2 2" xfId="19395"/>
    <cellStyle name="RowTitles1-Detail 4 2 5 5 3 4" xfId="19396"/>
    <cellStyle name="RowTitles1-Detail 4 2 5 5 3 4 2" xfId="19397"/>
    <cellStyle name="RowTitles1-Detail 4 2 5 5 3 5" xfId="19398"/>
    <cellStyle name="RowTitles1-Detail 4 2 5 5 4" xfId="19399"/>
    <cellStyle name="RowTitles1-Detail 4 2 5 5 4 2" xfId="19400"/>
    <cellStyle name="RowTitles1-Detail 4 2 5 5 4 2 2" xfId="19401"/>
    <cellStyle name="RowTitles1-Detail 4 2 5 5 4 3" xfId="19402"/>
    <cellStyle name="RowTitles1-Detail 4 2 5 5 5" xfId="19403"/>
    <cellStyle name="RowTitles1-Detail 4 2 5 5 5 2" xfId="19404"/>
    <cellStyle name="RowTitles1-Detail 4 2 5 5 5 2 2" xfId="19405"/>
    <cellStyle name="RowTitles1-Detail 4 2 5 5 6" xfId="19406"/>
    <cellStyle name="RowTitles1-Detail 4 2 5 5 6 2" xfId="19407"/>
    <cellStyle name="RowTitles1-Detail 4 2 5 5 7" xfId="19408"/>
    <cellStyle name="RowTitles1-Detail 4 2 5 6" xfId="19409"/>
    <cellStyle name="RowTitles1-Detail 4 2 5 6 2" xfId="19410"/>
    <cellStyle name="RowTitles1-Detail 4 2 5 6 2 2" xfId="19411"/>
    <cellStyle name="RowTitles1-Detail 4 2 5 6 2 2 2" xfId="19412"/>
    <cellStyle name="RowTitles1-Detail 4 2 5 6 2 2 2 2" xfId="19413"/>
    <cellStyle name="RowTitles1-Detail 4 2 5 6 2 2 3" xfId="19414"/>
    <cellStyle name="RowTitles1-Detail 4 2 5 6 2 3" xfId="19415"/>
    <cellStyle name="RowTitles1-Detail 4 2 5 6 2 3 2" xfId="19416"/>
    <cellStyle name="RowTitles1-Detail 4 2 5 6 2 3 2 2" xfId="19417"/>
    <cellStyle name="RowTitles1-Detail 4 2 5 6 2 4" xfId="19418"/>
    <cellStyle name="RowTitles1-Detail 4 2 5 6 2 4 2" xfId="19419"/>
    <cellStyle name="RowTitles1-Detail 4 2 5 6 2 5" xfId="19420"/>
    <cellStyle name="RowTitles1-Detail 4 2 5 6 3" xfId="19421"/>
    <cellStyle name="RowTitles1-Detail 4 2 5 6 3 2" xfId="19422"/>
    <cellStyle name="RowTitles1-Detail 4 2 5 6 3 2 2" xfId="19423"/>
    <cellStyle name="RowTitles1-Detail 4 2 5 6 3 2 2 2" xfId="19424"/>
    <cellStyle name="RowTitles1-Detail 4 2 5 6 3 2 3" xfId="19425"/>
    <cellStyle name="RowTitles1-Detail 4 2 5 6 3 3" xfId="19426"/>
    <cellStyle name="RowTitles1-Detail 4 2 5 6 3 3 2" xfId="19427"/>
    <cellStyle name="RowTitles1-Detail 4 2 5 6 3 3 2 2" xfId="19428"/>
    <cellStyle name="RowTitles1-Detail 4 2 5 6 3 4" xfId="19429"/>
    <cellStyle name="RowTitles1-Detail 4 2 5 6 3 4 2" xfId="19430"/>
    <cellStyle name="RowTitles1-Detail 4 2 5 6 3 5" xfId="19431"/>
    <cellStyle name="RowTitles1-Detail 4 2 5 6 4" xfId="19432"/>
    <cellStyle name="RowTitles1-Detail 4 2 5 6 4 2" xfId="19433"/>
    <cellStyle name="RowTitles1-Detail 4 2 5 6 4 2 2" xfId="19434"/>
    <cellStyle name="RowTitles1-Detail 4 2 5 6 4 3" xfId="19435"/>
    <cellStyle name="RowTitles1-Detail 4 2 5 6 5" xfId="19436"/>
    <cellStyle name="RowTitles1-Detail 4 2 5 6 5 2" xfId="19437"/>
    <cellStyle name="RowTitles1-Detail 4 2 5 6 5 2 2" xfId="19438"/>
    <cellStyle name="RowTitles1-Detail 4 2 5 6 6" xfId="19439"/>
    <cellStyle name="RowTitles1-Detail 4 2 5 6 6 2" xfId="19440"/>
    <cellStyle name="RowTitles1-Detail 4 2 5 6 7" xfId="19441"/>
    <cellStyle name="RowTitles1-Detail 4 2 5 7" xfId="19442"/>
    <cellStyle name="RowTitles1-Detail 4 2 5 7 2" xfId="19443"/>
    <cellStyle name="RowTitles1-Detail 4 2 5 7 2 2" xfId="19444"/>
    <cellStyle name="RowTitles1-Detail 4 2 5 7 2 2 2" xfId="19445"/>
    <cellStyle name="RowTitles1-Detail 4 2 5 7 2 3" xfId="19446"/>
    <cellStyle name="RowTitles1-Detail 4 2 5 7 3" xfId="19447"/>
    <cellStyle name="RowTitles1-Detail 4 2 5 7 3 2" xfId="19448"/>
    <cellStyle name="RowTitles1-Detail 4 2 5 7 3 2 2" xfId="19449"/>
    <cellStyle name="RowTitles1-Detail 4 2 5 7 4" xfId="19450"/>
    <cellStyle name="RowTitles1-Detail 4 2 5 7 4 2" xfId="19451"/>
    <cellStyle name="RowTitles1-Detail 4 2 5 7 5" xfId="19452"/>
    <cellStyle name="RowTitles1-Detail 4 2 5 8" xfId="19453"/>
    <cellStyle name="RowTitles1-Detail 4 2 5 8 2" xfId="19454"/>
    <cellStyle name="RowTitles1-Detail 4 2 5 9" xfId="19455"/>
    <cellStyle name="RowTitles1-Detail 4 2 5 9 2" xfId="19456"/>
    <cellStyle name="RowTitles1-Detail 4 2 5 9 2 2" xfId="19457"/>
    <cellStyle name="RowTitles1-Detail 4 2 5_STUD aligned by INSTIT" xfId="19458"/>
    <cellStyle name="RowTitles1-Detail 4 2 6" xfId="19459"/>
    <cellStyle name="RowTitles1-Detail 4 2 6 2" xfId="19460"/>
    <cellStyle name="RowTitles1-Detail 4 2 6 2 2" xfId="19461"/>
    <cellStyle name="RowTitles1-Detail 4 2 6 2 2 2" xfId="19462"/>
    <cellStyle name="RowTitles1-Detail 4 2 6 2 2 2 2" xfId="19463"/>
    <cellStyle name="RowTitles1-Detail 4 2 6 2 2 3" xfId="19464"/>
    <cellStyle name="RowTitles1-Detail 4 2 6 2 3" xfId="19465"/>
    <cellStyle name="RowTitles1-Detail 4 2 6 2 3 2" xfId="19466"/>
    <cellStyle name="RowTitles1-Detail 4 2 6 2 3 2 2" xfId="19467"/>
    <cellStyle name="RowTitles1-Detail 4 2 6 2 4" xfId="19468"/>
    <cellStyle name="RowTitles1-Detail 4 2 6 2 4 2" xfId="19469"/>
    <cellStyle name="RowTitles1-Detail 4 2 6 2 5" xfId="19470"/>
    <cellStyle name="RowTitles1-Detail 4 2 6 3" xfId="19471"/>
    <cellStyle name="RowTitles1-Detail 4 2 6 3 2" xfId="19472"/>
    <cellStyle name="RowTitles1-Detail 4 2 6 3 2 2" xfId="19473"/>
    <cellStyle name="RowTitles1-Detail 4 2 6 3 2 2 2" xfId="19474"/>
    <cellStyle name="RowTitles1-Detail 4 2 6 3 2 3" xfId="19475"/>
    <cellStyle name="RowTitles1-Detail 4 2 6 3 3" xfId="19476"/>
    <cellStyle name="RowTitles1-Detail 4 2 6 3 3 2" xfId="19477"/>
    <cellStyle name="RowTitles1-Detail 4 2 6 3 3 2 2" xfId="19478"/>
    <cellStyle name="RowTitles1-Detail 4 2 6 3 4" xfId="19479"/>
    <cellStyle name="RowTitles1-Detail 4 2 6 3 4 2" xfId="19480"/>
    <cellStyle name="RowTitles1-Detail 4 2 6 3 5" xfId="19481"/>
    <cellStyle name="RowTitles1-Detail 4 2 6 4" xfId="19482"/>
    <cellStyle name="RowTitles1-Detail 4 2 6 4 2" xfId="19483"/>
    <cellStyle name="RowTitles1-Detail 4 2 6 5" xfId="19484"/>
    <cellStyle name="RowTitles1-Detail 4 2 6 5 2" xfId="19485"/>
    <cellStyle name="RowTitles1-Detail 4 2 6 5 2 2" xfId="19486"/>
    <cellStyle name="RowTitles1-Detail 4 2 6 5 3" xfId="19487"/>
    <cellStyle name="RowTitles1-Detail 4 2 6 6" xfId="19488"/>
    <cellStyle name="RowTitles1-Detail 4 2 6 6 2" xfId="19489"/>
    <cellStyle name="RowTitles1-Detail 4 2 6 6 2 2" xfId="19490"/>
    <cellStyle name="RowTitles1-Detail 4 2 7" xfId="19491"/>
    <cellStyle name="RowTitles1-Detail 4 2 7 2" xfId="19492"/>
    <cellStyle name="RowTitles1-Detail 4 2 7 2 2" xfId="19493"/>
    <cellStyle name="RowTitles1-Detail 4 2 7 2 2 2" xfId="19494"/>
    <cellStyle name="RowTitles1-Detail 4 2 7 2 2 2 2" xfId="19495"/>
    <cellStyle name="RowTitles1-Detail 4 2 7 2 2 3" xfId="19496"/>
    <cellStyle name="RowTitles1-Detail 4 2 7 2 3" xfId="19497"/>
    <cellStyle name="RowTitles1-Detail 4 2 7 2 3 2" xfId="19498"/>
    <cellStyle name="RowTitles1-Detail 4 2 7 2 3 2 2" xfId="19499"/>
    <cellStyle name="RowTitles1-Detail 4 2 7 2 4" xfId="19500"/>
    <cellStyle name="RowTitles1-Detail 4 2 7 2 4 2" xfId="19501"/>
    <cellStyle name="RowTitles1-Detail 4 2 7 2 5" xfId="19502"/>
    <cellStyle name="RowTitles1-Detail 4 2 7 3" xfId="19503"/>
    <cellStyle name="RowTitles1-Detail 4 2 7 3 2" xfId="19504"/>
    <cellStyle name="RowTitles1-Detail 4 2 7 3 2 2" xfId="19505"/>
    <cellStyle name="RowTitles1-Detail 4 2 7 3 2 2 2" xfId="19506"/>
    <cellStyle name="RowTitles1-Detail 4 2 7 3 2 3" xfId="19507"/>
    <cellStyle name="RowTitles1-Detail 4 2 7 3 3" xfId="19508"/>
    <cellStyle name="RowTitles1-Detail 4 2 7 3 3 2" xfId="19509"/>
    <cellStyle name="RowTitles1-Detail 4 2 7 3 3 2 2" xfId="19510"/>
    <cellStyle name="RowTitles1-Detail 4 2 7 3 4" xfId="19511"/>
    <cellStyle name="RowTitles1-Detail 4 2 7 3 4 2" xfId="19512"/>
    <cellStyle name="RowTitles1-Detail 4 2 7 3 5" xfId="19513"/>
    <cellStyle name="RowTitles1-Detail 4 2 7 4" xfId="19514"/>
    <cellStyle name="RowTitles1-Detail 4 2 7 4 2" xfId="19515"/>
    <cellStyle name="RowTitles1-Detail 4 2 7 5" xfId="19516"/>
    <cellStyle name="RowTitles1-Detail 4 2 7 5 2" xfId="19517"/>
    <cellStyle name="RowTitles1-Detail 4 2 7 5 2 2" xfId="19518"/>
    <cellStyle name="RowTitles1-Detail 4 2 7 6" xfId="19519"/>
    <cellStyle name="RowTitles1-Detail 4 2 7 6 2" xfId="19520"/>
    <cellStyle name="RowTitles1-Detail 4 2 7 7" xfId="19521"/>
    <cellStyle name="RowTitles1-Detail 4 2 8" xfId="19522"/>
    <cellStyle name="RowTitles1-Detail 4 2 8 2" xfId="19523"/>
    <cellStyle name="RowTitles1-Detail 4 2 8 2 2" xfId="19524"/>
    <cellStyle name="RowTitles1-Detail 4 2 8 2 2 2" xfId="19525"/>
    <cellStyle name="RowTitles1-Detail 4 2 8 2 2 2 2" xfId="19526"/>
    <cellStyle name="RowTitles1-Detail 4 2 8 2 2 3" xfId="19527"/>
    <cellStyle name="RowTitles1-Detail 4 2 8 2 3" xfId="19528"/>
    <cellStyle name="RowTitles1-Detail 4 2 8 2 3 2" xfId="19529"/>
    <cellStyle name="RowTitles1-Detail 4 2 8 2 3 2 2" xfId="19530"/>
    <cellStyle name="RowTitles1-Detail 4 2 8 2 4" xfId="19531"/>
    <cellStyle name="RowTitles1-Detail 4 2 8 2 4 2" xfId="19532"/>
    <cellStyle name="RowTitles1-Detail 4 2 8 2 5" xfId="19533"/>
    <cellStyle name="RowTitles1-Detail 4 2 8 3" xfId="19534"/>
    <cellStyle name="RowTitles1-Detail 4 2 8 3 2" xfId="19535"/>
    <cellStyle name="RowTitles1-Detail 4 2 8 3 2 2" xfId="19536"/>
    <cellStyle name="RowTitles1-Detail 4 2 8 3 2 2 2" xfId="19537"/>
    <cellStyle name="RowTitles1-Detail 4 2 8 3 2 3" xfId="19538"/>
    <cellStyle name="RowTitles1-Detail 4 2 8 3 3" xfId="19539"/>
    <cellStyle name="RowTitles1-Detail 4 2 8 3 3 2" xfId="19540"/>
    <cellStyle name="RowTitles1-Detail 4 2 8 3 3 2 2" xfId="19541"/>
    <cellStyle name="RowTitles1-Detail 4 2 8 3 4" xfId="19542"/>
    <cellStyle name="RowTitles1-Detail 4 2 8 3 4 2" xfId="19543"/>
    <cellStyle name="RowTitles1-Detail 4 2 8 3 5" xfId="19544"/>
    <cellStyle name="RowTitles1-Detail 4 2 8 4" xfId="19545"/>
    <cellStyle name="RowTitles1-Detail 4 2 8 4 2" xfId="19546"/>
    <cellStyle name="RowTitles1-Detail 4 2 8 5" xfId="19547"/>
    <cellStyle name="RowTitles1-Detail 4 2 8 5 2" xfId="19548"/>
    <cellStyle name="RowTitles1-Detail 4 2 8 5 2 2" xfId="19549"/>
    <cellStyle name="RowTitles1-Detail 4 2 8 5 3" xfId="19550"/>
    <cellStyle name="RowTitles1-Detail 4 2 8 6" xfId="19551"/>
    <cellStyle name="RowTitles1-Detail 4 2 8 6 2" xfId="19552"/>
    <cellStyle name="RowTitles1-Detail 4 2 8 6 2 2" xfId="19553"/>
    <cellStyle name="RowTitles1-Detail 4 2 8 7" xfId="19554"/>
    <cellStyle name="RowTitles1-Detail 4 2 8 7 2" xfId="19555"/>
    <cellStyle name="RowTitles1-Detail 4 2 8 8" xfId="19556"/>
    <cellStyle name="RowTitles1-Detail 4 2 9" xfId="19557"/>
    <cellStyle name="RowTitles1-Detail 4 2 9 2" xfId="19558"/>
    <cellStyle name="RowTitles1-Detail 4 2 9 2 2" xfId="19559"/>
    <cellStyle name="RowTitles1-Detail 4 2 9 2 2 2" xfId="19560"/>
    <cellStyle name="RowTitles1-Detail 4 2 9 2 2 2 2" xfId="19561"/>
    <cellStyle name="RowTitles1-Detail 4 2 9 2 2 3" xfId="19562"/>
    <cellStyle name="RowTitles1-Detail 4 2 9 2 3" xfId="19563"/>
    <cellStyle name="RowTitles1-Detail 4 2 9 2 3 2" xfId="19564"/>
    <cellStyle name="RowTitles1-Detail 4 2 9 2 3 2 2" xfId="19565"/>
    <cellStyle name="RowTitles1-Detail 4 2 9 2 4" xfId="19566"/>
    <cellStyle name="RowTitles1-Detail 4 2 9 2 4 2" xfId="19567"/>
    <cellStyle name="RowTitles1-Detail 4 2 9 2 5" xfId="19568"/>
    <cellStyle name="RowTitles1-Detail 4 2 9 3" xfId="19569"/>
    <cellStyle name="RowTitles1-Detail 4 2 9 3 2" xfId="19570"/>
    <cellStyle name="RowTitles1-Detail 4 2 9 3 2 2" xfId="19571"/>
    <cellStyle name="RowTitles1-Detail 4 2 9 3 2 2 2" xfId="19572"/>
    <cellStyle name="RowTitles1-Detail 4 2 9 3 2 3" xfId="19573"/>
    <cellStyle name="RowTitles1-Detail 4 2 9 3 3" xfId="19574"/>
    <cellStyle name="RowTitles1-Detail 4 2 9 3 3 2" xfId="19575"/>
    <cellStyle name="RowTitles1-Detail 4 2 9 3 3 2 2" xfId="19576"/>
    <cellStyle name="RowTitles1-Detail 4 2 9 3 4" xfId="19577"/>
    <cellStyle name="RowTitles1-Detail 4 2 9 3 4 2" xfId="19578"/>
    <cellStyle name="RowTitles1-Detail 4 2 9 3 5" xfId="19579"/>
    <cellStyle name="RowTitles1-Detail 4 2 9 4" xfId="19580"/>
    <cellStyle name="RowTitles1-Detail 4 2 9 4 2" xfId="19581"/>
    <cellStyle name="RowTitles1-Detail 4 2 9 4 2 2" xfId="19582"/>
    <cellStyle name="RowTitles1-Detail 4 2 9 4 3" xfId="19583"/>
    <cellStyle name="RowTitles1-Detail 4 2 9 5" xfId="19584"/>
    <cellStyle name="RowTitles1-Detail 4 2 9 5 2" xfId="19585"/>
    <cellStyle name="RowTitles1-Detail 4 2 9 5 2 2" xfId="19586"/>
    <cellStyle name="RowTitles1-Detail 4 2 9 6" xfId="19587"/>
    <cellStyle name="RowTitles1-Detail 4 2 9 6 2" xfId="19588"/>
    <cellStyle name="RowTitles1-Detail 4 2 9 7" xfId="19589"/>
    <cellStyle name="RowTitles1-Detail 4 2_STUD aligned by INSTIT" xfId="19590"/>
    <cellStyle name="RowTitles1-Detail 4 3" xfId="19591"/>
    <cellStyle name="RowTitles1-Detail 4 3 10" xfId="19592"/>
    <cellStyle name="RowTitles1-Detail 4 3 10 2" xfId="19593"/>
    <cellStyle name="RowTitles1-Detail 4 3 10 2 2" xfId="19594"/>
    <cellStyle name="RowTitles1-Detail 4 3 10 2 2 2" xfId="19595"/>
    <cellStyle name="RowTitles1-Detail 4 3 10 2 3" xfId="19596"/>
    <cellStyle name="RowTitles1-Detail 4 3 10 3" xfId="19597"/>
    <cellStyle name="RowTitles1-Detail 4 3 10 3 2" xfId="19598"/>
    <cellStyle name="RowTitles1-Detail 4 3 10 3 2 2" xfId="19599"/>
    <cellStyle name="RowTitles1-Detail 4 3 10 4" xfId="19600"/>
    <cellStyle name="RowTitles1-Detail 4 3 10 4 2" xfId="19601"/>
    <cellStyle name="RowTitles1-Detail 4 3 10 5" xfId="19602"/>
    <cellStyle name="RowTitles1-Detail 4 3 11" xfId="19603"/>
    <cellStyle name="RowTitles1-Detail 4 3 11 2" xfId="19604"/>
    <cellStyle name="RowTitles1-Detail 4 3 12" xfId="19605"/>
    <cellStyle name="RowTitles1-Detail 4 3 12 2" xfId="19606"/>
    <cellStyle name="RowTitles1-Detail 4 3 12 2 2" xfId="19607"/>
    <cellStyle name="RowTitles1-Detail 4 3 2" xfId="19608"/>
    <cellStyle name="RowTitles1-Detail 4 3 2 2" xfId="19609"/>
    <cellStyle name="RowTitles1-Detail 4 3 2 2 2" xfId="19610"/>
    <cellStyle name="RowTitles1-Detail 4 3 2 2 2 2" xfId="19611"/>
    <cellStyle name="RowTitles1-Detail 4 3 2 2 2 2 2" xfId="19612"/>
    <cellStyle name="RowTitles1-Detail 4 3 2 2 2 2 2 2" xfId="19613"/>
    <cellStyle name="RowTitles1-Detail 4 3 2 2 2 2 3" xfId="19614"/>
    <cellStyle name="RowTitles1-Detail 4 3 2 2 2 3" xfId="19615"/>
    <cellStyle name="RowTitles1-Detail 4 3 2 2 2 3 2" xfId="19616"/>
    <cellStyle name="RowTitles1-Detail 4 3 2 2 2 3 2 2" xfId="19617"/>
    <cellStyle name="RowTitles1-Detail 4 3 2 2 2 4" xfId="19618"/>
    <cellStyle name="RowTitles1-Detail 4 3 2 2 2 4 2" xfId="19619"/>
    <cellStyle name="RowTitles1-Detail 4 3 2 2 2 5" xfId="19620"/>
    <cellStyle name="RowTitles1-Detail 4 3 2 2 3" xfId="19621"/>
    <cellStyle name="RowTitles1-Detail 4 3 2 2 3 2" xfId="19622"/>
    <cellStyle name="RowTitles1-Detail 4 3 2 2 3 2 2" xfId="19623"/>
    <cellStyle name="RowTitles1-Detail 4 3 2 2 3 2 2 2" xfId="19624"/>
    <cellStyle name="RowTitles1-Detail 4 3 2 2 3 2 3" xfId="19625"/>
    <cellStyle name="RowTitles1-Detail 4 3 2 2 3 3" xfId="19626"/>
    <cellStyle name="RowTitles1-Detail 4 3 2 2 3 3 2" xfId="19627"/>
    <cellStyle name="RowTitles1-Detail 4 3 2 2 3 3 2 2" xfId="19628"/>
    <cellStyle name="RowTitles1-Detail 4 3 2 2 3 4" xfId="19629"/>
    <cellStyle name="RowTitles1-Detail 4 3 2 2 3 4 2" xfId="19630"/>
    <cellStyle name="RowTitles1-Detail 4 3 2 2 3 5" xfId="19631"/>
    <cellStyle name="RowTitles1-Detail 4 3 2 2 4" xfId="19632"/>
    <cellStyle name="RowTitles1-Detail 4 3 2 2 4 2" xfId="19633"/>
    <cellStyle name="RowTitles1-Detail 4 3 2 2 5" xfId="19634"/>
    <cellStyle name="RowTitles1-Detail 4 3 2 2 5 2" xfId="19635"/>
    <cellStyle name="RowTitles1-Detail 4 3 2 2 5 2 2" xfId="19636"/>
    <cellStyle name="RowTitles1-Detail 4 3 2 3" xfId="19637"/>
    <cellStyle name="RowTitles1-Detail 4 3 2 3 2" xfId="19638"/>
    <cellStyle name="RowTitles1-Detail 4 3 2 3 2 2" xfId="19639"/>
    <cellStyle name="RowTitles1-Detail 4 3 2 3 2 2 2" xfId="19640"/>
    <cellStyle name="RowTitles1-Detail 4 3 2 3 2 2 2 2" xfId="19641"/>
    <cellStyle name="RowTitles1-Detail 4 3 2 3 2 2 3" xfId="19642"/>
    <cellStyle name="RowTitles1-Detail 4 3 2 3 2 3" xfId="19643"/>
    <cellStyle name="RowTitles1-Detail 4 3 2 3 2 3 2" xfId="19644"/>
    <cellStyle name="RowTitles1-Detail 4 3 2 3 2 3 2 2" xfId="19645"/>
    <cellStyle name="RowTitles1-Detail 4 3 2 3 2 4" xfId="19646"/>
    <cellStyle name="RowTitles1-Detail 4 3 2 3 2 4 2" xfId="19647"/>
    <cellStyle name="RowTitles1-Detail 4 3 2 3 2 5" xfId="19648"/>
    <cellStyle name="RowTitles1-Detail 4 3 2 3 3" xfId="19649"/>
    <cellStyle name="RowTitles1-Detail 4 3 2 3 3 2" xfId="19650"/>
    <cellStyle name="RowTitles1-Detail 4 3 2 3 3 2 2" xfId="19651"/>
    <cellStyle name="RowTitles1-Detail 4 3 2 3 3 2 2 2" xfId="19652"/>
    <cellStyle name="RowTitles1-Detail 4 3 2 3 3 2 3" xfId="19653"/>
    <cellStyle name="RowTitles1-Detail 4 3 2 3 3 3" xfId="19654"/>
    <cellStyle name="RowTitles1-Detail 4 3 2 3 3 3 2" xfId="19655"/>
    <cellStyle name="RowTitles1-Detail 4 3 2 3 3 3 2 2" xfId="19656"/>
    <cellStyle name="RowTitles1-Detail 4 3 2 3 3 4" xfId="19657"/>
    <cellStyle name="RowTitles1-Detail 4 3 2 3 3 4 2" xfId="19658"/>
    <cellStyle name="RowTitles1-Detail 4 3 2 3 3 5" xfId="19659"/>
    <cellStyle name="RowTitles1-Detail 4 3 2 3 4" xfId="19660"/>
    <cellStyle name="RowTitles1-Detail 4 3 2 3 4 2" xfId="19661"/>
    <cellStyle name="RowTitles1-Detail 4 3 2 3 5" xfId="19662"/>
    <cellStyle name="RowTitles1-Detail 4 3 2 3 5 2" xfId="19663"/>
    <cellStyle name="RowTitles1-Detail 4 3 2 3 5 2 2" xfId="19664"/>
    <cellStyle name="RowTitles1-Detail 4 3 2 3 5 3" xfId="19665"/>
    <cellStyle name="RowTitles1-Detail 4 3 2 3 6" xfId="19666"/>
    <cellStyle name="RowTitles1-Detail 4 3 2 3 6 2" xfId="19667"/>
    <cellStyle name="RowTitles1-Detail 4 3 2 3 6 2 2" xfId="19668"/>
    <cellStyle name="RowTitles1-Detail 4 3 2 3 7" xfId="19669"/>
    <cellStyle name="RowTitles1-Detail 4 3 2 3 7 2" xfId="19670"/>
    <cellStyle name="RowTitles1-Detail 4 3 2 3 8" xfId="19671"/>
    <cellStyle name="RowTitles1-Detail 4 3 2 4" xfId="19672"/>
    <cellStyle name="RowTitles1-Detail 4 3 2 4 2" xfId="19673"/>
    <cellStyle name="RowTitles1-Detail 4 3 2 4 2 2" xfId="19674"/>
    <cellStyle name="RowTitles1-Detail 4 3 2 4 2 2 2" xfId="19675"/>
    <cellStyle name="RowTitles1-Detail 4 3 2 4 2 2 2 2" xfId="19676"/>
    <cellStyle name="RowTitles1-Detail 4 3 2 4 2 2 3" xfId="19677"/>
    <cellStyle name="RowTitles1-Detail 4 3 2 4 2 3" xfId="19678"/>
    <cellStyle name="RowTitles1-Detail 4 3 2 4 2 3 2" xfId="19679"/>
    <cellStyle name="RowTitles1-Detail 4 3 2 4 2 3 2 2" xfId="19680"/>
    <cellStyle name="RowTitles1-Detail 4 3 2 4 2 4" xfId="19681"/>
    <cellStyle name="RowTitles1-Detail 4 3 2 4 2 4 2" xfId="19682"/>
    <cellStyle name="RowTitles1-Detail 4 3 2 4 2 5" xfId="19683"/>
    <cellStyle name="RowTitles1-Detail 4 3 2 4 3" xfId="19684"/>
    <cellStyle name="RowTitles1-Detail 4 3 2 4 3 2" xfId="19685"/>
    <cellStyle name="RowTitles1-Detail 4 3 2 4 3 2 2" xfId="19686"/>
    <cellStyle name="RowTitles1-Detail 4 3 2 4 3 2 2 2" xfId="19687"/>
    <cellStyle name="RowTitles1-Detail 4 3 2 4 3 2 3" xfId="19688"/>
    <cellStyle name="RowTitles1-Detail 4 3 2 4 3 3" xfId="19689"/>
    <cellStyle name="RowTitles1-Detail 4 3 2 4 3 3 2" xfId="19690"/>
    <cellStyle name="RowTitles1-Detail 4 3 2 4 3 3 2 2" xfId="19691"/>
    <cellStyle name="RowTitles1-Detail 4 3 2 4 3 4" xfId="19692"/>
    <cellStyle name="RowTitles1-Detail 4 3 2 4 3 4 2" xfId="19693"/>
    <cellStyle name="RowTitles1-Detail 4 3 2 4 3 5" xfId="19694"/>
    <cellStyle name="RowTitles1-Detail 4 3 2 4 4" xfId="19695"/>
    <cellStyle name="RowTitles1-Detail 4 3 2 4 4 2" xfId="19696"/>
    <cellStyle name="RowTitles1-Detail 4 3 2 4 4 2 2" xfId="19697"/>
    <cellStyle name="RowTitles1-Detail 4 3 2 4 4 3" xfId="19698"/>
    <cellStyle name="RowTitles1-Detail 4 3 2 4 5" xfId="19699"/>
    <cellStyle name="RowTitles1-Detail 4 3 2 4 5 2" xfId="19700"/>
    <cellStyle name="RowTitles1-Detail 4 3 2 4 5 2 2" xfId="19701"/>
    <cellStyle name="RowTitles1-Detail 4 3 2 4 6" xfId="19702"/>
    <cellStyle name="RowTitles1-Detail 4 3 2 4 6 2" xfId="19703"/>
    <cellStyle name="RowTitles1-Detail 4 3 2 4 7" xfId="19704"/>
    <cellStyle name="RowTitles1-Detail 4 3 2 5" xfId="19705"/>
    <cellStyle name="RowTitles1-Detail 4 3 2 5 2" xfId="19706"/>
    <cellStyle name="RowTitles1-Detail 4 3 2 5 2 2" xfId="19707"/>
    <cellStyle name="RowTitles1-Detail 4 3 2 5 2 2 2" xfId="19708"/>
    <cellStyle name="RowTitles1-Detail 4 3 2 5 2 2 2 2" xfId="19709"/>
    <cellStyle name="RowTitles1-Detail 4 3 2 5 2 2 3" xfId="19710"/>
    <cellStyle name="RowTitles1-Detail 4 3 2 5 2 3" xfId="19711"/>
    <cellStyle name="RowTitles1-Detail 4 3 2 5 2 3 2" xfId="19712"/>
    <cellStyle name="RowTitles1-Detail 4 3 2 5 2 3 2 2" xfId="19713"/>
    <cellStyle name="RowTitles1-Detail 4 3 2 5 2 4" xfId="19714"/>
    <cellStyle name="RowTitles1-Detail 4 3 2 5 2 4 2" xfId="19715"/>
    <cellStyle name="RowTitles1-Detail 4 3 2 5 2 5" xfId="19716"/>
    <cellStyle name="RowTitles1-Detail 4 3 2 5 3" xfId="19717"/>
    <cellStyle name="RowTitles1-Detail 4 3 2 5 3 2" xfId="19718"/>
    <cellStyle name="RowTitles1-Detail 4 3 2 5 3 2 2" xfId="19719"/>
    <cellStyle name="RowTitles1-Detail 4 3 2 5 3 2 2 2" xfId="19720"/>
    <cellStyle name="RowTitles1-Detail 4 3 2 5 3 2 3" xfId="19721"/>
    <cellStyle name="RowTitles1-Detail 4 3 2 5 3 3" xfId="19722"/>
    <cellStyle name="RowTitles1-Detail 4 3 2 5 3 3 2" xfId="19723"/>
    <cellStyle name="RowTitles1-Detail 4 3 2 5 3 3 2 2" xfId="19724"/>
    <cellStyle name="RowTitles1-Detail 4 3 2 5 3 4" xfId="19725"/>
    <cellStyle name="RowTitles1-Detail 4 3 2 5 3 4 2" xfId="19726"/>
    <cellStyle name="RowTitles1-Detail 4 3 2 5 3 5" xfId="19727"/>
    <cellStyle name="RowTitles1-Detail 4 3 2 5 4" xfId="19728"/>
    <cellStyle name="RowTitles1-Detail 4 3 2 5 4 2" xfId="19729"/>
    <cellStyle name="RowTitles1-Detail 4 3 2 5 4 2 2" xfId="19730"/>
    <cellStyle name="RowTitles1-Detail 4 3 2 5 4 3" xfId="19731"/>
    <cellStyle name="RowTitles1-Detail 4 3 2 5 5" xfId="19732"/>
    <cellStyle name="RowTitles1-Detail 4 3 2 5 5 2" xfId="19733"/>
    <cellStyle name="RowTitles1-Detail 4 3 2 5 5 2 2" xfId="19734"/>
    <cellStyle name="RowTitles1-Detail 4 3 2 5 6" xfId="19735"/>
    <cellStyle name="RowTitles1-Detail 4 3 2 5 6 2" xfId="19736"/>
    <cellStyle name="RowTitles1-Detail 4 3 2 5 7" xfId="19737"/>
    <cellStyle name="RowTitles1-Detail 4 3 2 6" xfId="19738"/>
    <cellStyle name="RowTitles1-Detail 4 3 2 6 2" xfId="19739"/>
    <cellStyle name="RowTitles1-Detail 4 3 2 6 2 2" xfId="19740"/>
    <cellStyle name="RowTitles1-Detail 4 3 2 6 2 2 2" xfId="19741"/>
    <cellStyle name="RowTitles1-Detail 4 3 2 6 2 2 2 2" xfId="19742"/>
    <cellStyle name="RowTitles1-Detail 4 3 2 6 2 2 3" xfId="19743"/>
    <cellStyle name="RowTitles1-Detail 4 3 2 6 2 3" xfId="19744"/>
    <cellStyle name="RowTitles1-Detail 4 3 2 6 2 3 2" xfId="19745"/>
    <cellStyle name="RowTitles1-Detail 4 3 2 6 2 3 2 2" xfId="19746"/>
    <cellStyle name="RowTitles1-Detail 4 3 2 6 2 4" xfId="19747"/>
    <cellStyle name="RowTitles1-Detail 4 3 2 6 2 4 2" xfId="19748"/>
    <cellStyle name="RowTitles1-Detail 4 3 2 6 2 5" xfId="19749"/>
    <cellStyle name="RowTitles1-Detail 4 3 2 6 3" xfId="19750"/>
    <cellStyle name="RowTitles1-Detail 4 3 2 6 3 2" xfId="19751"/>
    <cellStyle name="RowTitles1-Detail 4 3 2 6 3 2 2" xfId="19752"/>
    <cellStyle name="RowTitles1-Detail 4 3 2 6 3 2 2 2" xfId="19753"/>
    <cellStyle name="RowTitles1-Detail 4 3 2 6 3 2 3" xfId="19754"/>
    <cellStyle name="RowTitles1-Detail 4 3 2 6 3 3" xfId="19755"/>
    <cellStyle name="RowTitles1-Detail 4 3 2 6 3 3 2" xfId="19756"/>
    <cellStyle name="RowTitles1-Detail 4 3 2 6 3 3 2 2" xfId="19757"/>
    <cellStyle name="RowTitles1-Detail 4 3 2 6 3 4" xfId="19758"/>
    <cellStyle name="RowTitles1-Detail 4 3 2 6 3 4 2" xfId="19759"/>
    <cellStyle name="RowTitles1-Detail 4 3 2 6 3 5" xfId="19760"/>
    <cellStyle name="RowTitles1-Detail 4 3 2 6 4" xfId="19761"/>
    <cellStyle name="RowTitles1-Detail 4 3 2 6 4 2" xfId="19762"/>
    <cellStyle name="RowTitles1-Detail 4 3 2 6 4 2 2" xfId="19763"/>
    <cellStyle name="RowTitles1-Detail 4 3 2 6 4 3" xfId="19764"/>
    <cellStyle name="RowTitles1-Detail 4 3 2 6 5" xfId="19765"/>
    <cellStyle name="RowTitles1-Detail 4 3 2 6 5 2" xfId="19766"/>
    <cellStyle name="RowTitles1-Detail 4 3 2 6 5 2 2" xfId="19767"/>
    <cellStyle name="RowTitles1-Detail 4 3 2 6 6" xfId="19768"/>
    <cellStyle name="RowTitles1-Detail 4 3 2 6 6 2" xfId="19769"/>
    <cellStyle name="RowTitles1-Detail 4 3 2 6 7" xfId="19770"/>
    <cellStyle name="RowTitles1-Detail 4 3 2 7" xfId="19771"/>
    <cellStyle name="RowTitles1-Detail 4 3 2 7 2" xfId="19772"/>
    <cellStyle name="RowTitles1-Detail 4 3 2 7 2 2" xfId="19773"/>
    <cellStyle name="RowTitles1-Detail 4 3 2 7 2 2 2" xfId="19774"/>
    <cellStyle name="RowTitles1-Detail 4 3 2 7 2 3" xfId="19775"/>
    <cellStyle name="RowTitles1-Detail 4 3 2 7 3" xfId="19776"/>
    <cellStyle name="RowTitles1-Detail 4 3 2 7 3 2" xfId="19777"/>
    <cellStyle name="RowTitles1-Detail 4 3 2 7 3 2 2" xfId="19778"/>
    <cellStyle name="RowTitles1-Detail 4 3 2 7 4" xfId="19779"/>
    <cellStyle name="RowTitles1-Detail 4 3 2 7 4 2" xfId="19780"/>
    <cellStyle name="RowTitles1-Detail 4 3 2 7 5" xfId="19781"/>
    <cellStyle name="RowTitles1-Detail 4 3 2 8" xfId="19782"/>
    <cellStyle name="RowTitles1-Detail 4 3 2 8 2" xfId="19783"/>
    <cellStyle name="RowTitles1-Detail 4 3 2 9" xfId="19784"/>
    <cellStyle name="RowTitles1-Detail 4 3 2 9 2" xfId="19785"/>
    <cellStyle name="RowTitles1-Detail 4 3 2 9 2 2" xfId="19786"/>
    <cellStyle name="RowTitles1-Detail 4 3 2_STUD aligned by INSTIT" xfId="19787"/>
    <cellStyle name="RowTitles1-Detail 4 3 3" xfId="19788"/>
    <cellStyle name="RowTitles1-Detail 4 3 3 2" xfId="19789"/>
    <cellStyle name="RowTitles1-Detail 4 3 3 2 2" xfId="19790"/>
    <cellStyle name="RowTitles1-Detail 4 3 3 2 2 2" xfId="19791"/>
    <cellStyle name="RowTitles1-Detail 4 3 3 2 2 2 2" xfId="19792"/>
    <cellStyle name="RowTitles1-Detail 4 3 3 2 2 2 2 2" xfId="19793"/>
    <cellStyle name="RowTitles1-Detail 4 3 3 2 2 2 3" xfId="19794"/>
    <cellStyle name="RowTitles1-Detail 4 3 3 2 2 3" xfId="19795"/>
    <cellStyle name="RowTitles1-Detail 4 3 3 2 2 3 2" xfId="19796"/>
    <cellStyle name="RowTitles1-Detail 4 3 3 2 2 3 2 2" xfId="19797"/>
    <cellStyle name="RowTitles1-Detail 4 3 3 2 2 4" xfId="19798"/>
    <cellStyle name="RowTitles1-Detail 4 3 3 2 2 4 2" xfId="19799"/>
    <cellStyle name="RowTitles1-Detail 4 3 3 2 2 5" xfId="19800"/>
    <cellStyle name="RowTitles1-Detail 4 3 3 2 3" xfId="19801"/>
    <cellStyle name="RowTitles1-Detail 4 3 3 2 3 2" xfId="19802"/>
    <cellStyle name="RowTitles1-Detail 4 3 3 2 3 2 2" xfId="19803"/>
    <cellStyle name="RowTitles1-Detail 4 3 3 2 3 2 2 2" xfId="19804"/>
    <cellStyle name="RowTitles1-Detail 4 3 3 2 3 2 3" xfId="19805"/>
    <cellStyle name="RowTitles1-Detail 4 3 3 2 3 3" xfId="19806"/>
    <cellStyle name="RowTitles1-Detail 4 3 3 2 3 3 2" xfId="19807"/>
    <cellStyle name="RowTitles1-Detail 4 3 3 2 3 3 2 2" xfId="19808"/>
    <cellStyle name="RowTitles1-Detail 4 3 3 2 3 4" xfId="19809"/>
    <cellStyle name="RowTitles1-Detail 4 3 3 2 3 4 2" xfId="19810"/>
    <cellStyle name="RowTitles1-Detail 4 3 3 2 3 5" xfId="19811"/>
    <cellStyle name="RowTitles1-Detail 4 3 3 2 4" xfId="19812"/>
    <cellStyle name="RowTitles1-Detail 4 3 3 2 4 2" xfId="19813"/>
    <cellStyle name="RowTitles1-Detail 4 3 3 2 5" xfId="19814"/>
    <cellStyle name="RowTitles1-Detail 4 3 3 2 5 2" xfId="19815"/>
    <cellStyle name="RowTitles1-Detail 4 3 3 2 5 2 2" xfId="19816"/>
    <cellStyle name="RowTitles1-Detail 4 3 3 2 5 3" xfId="19817"/>
    <cellStyle name="RowTitles1-Detail 4 3 3 2 6" xfId="19818"/>
    <cellStyle name="RowTitles1-Detail 4 3 3 2 6 2" xfId="19819"/>
    <cellStyle name="RowTitles1-Detail 4 3 3 2 6 2 2" xfId="19820"/>
    <cellStyle name="RowTitles1-Detail 4 3 3 2 7" xfId="19821"/>
    <cellStyle name="RowTitles1-Detail 4 3 3 2 7 2" xfId="19822"/>
    <cellStyle name="RowTitles1-Detail 4 3 3 2 8" xfId="19823"/>
    <cellStyle name="RowTitles1-Detail 4 3 3 3" xfId="19824"/>
    <cellStyle name="RowTitles1-Detail 4 3 3 3 2" xfId="19825"/>
    <cellStyle name="RowTitles1-Detail 4 3 3 3 2 2" xfId="19826"/>
    <cellStyle name="RowTitles1-Detail 4 3 3 3 2 2 2" xfId="19827"/>
    <cellStyle name="RowTitles1-Detail 4 3 3 3 2 2 2 2" xfId="19828"/>
    <cellStyle name="RowTitles1-Detail 4 3 3 3 2 2 3" xfId="19829"/>
    <cellStyle name="RowTitles1-Detail 4 3 3 3 2 3" xfId="19830"/>
    <cellStyle name="RowTitles1-Detail 4 3 3 3 2 3 2" xfId="19831"/>
    <cellStyle name="RowTitles1-Detail 4 3 3 3 2 3 2 2" xfId="19832"/>
    <cellStyle name="RowTitles1-Detail 4 3 3 3 2 4" xfId="19833"/>
    <cellStyle name="RowTitles1-Detail 4 3 3 3 2 4 2" xfId="19834"/>
    <cellStyle name="RowTitles1-Detail 4 3 3 3 2 5" xfId="19835"/>
    <cellStyle name="RowTitles1-Detail 4 3 3 3 3" xfId="19836"/>
    <cellStyle name="RowTitles1-Detail 4 3 3 3 3 2" xfId="19837"/>
    <cellStyle name="RowTitles1-Detail 4 3 3 3 3 2 2" xfId="19838"/>
    <cellStyle name="RowTitles1-Detail 4 3 3 3 3 2 2 2" xfId="19839"/>
    <cellStyle name="RowTitles1-Detail 4 3 3 3 3 2 3" xfId="19840"/>
    <cellStyle name="RowTitles1-Detail 4 3 3 3 3 3" xfId="19841"/>
    <cellStyle name="RowTitles1-Detail 4 3 3 3 3 3 2" xfId="19842"/>
    <cellStyle name="RowTitles1-Detail 4 3 3 3 3 3 2 2" xfId="19843"/>
    <cellStyle name="RowTitles1-Detail 4 3 3 3 3 4" xfId="19844"/>
    <cellStyle name="RowTitles1-Detail 4 3 3 3 3 4 2" xfId="19845"/>
    <cellStyle name="RowTitles1-Detail 4 3 3 3 3 5" xfId="19846"/>
    <cellStyle name="RowTitles1-Detail 4 3 3 3 4" xfId="19847"/>
    <cellStyle name="RowTitles1-Detail 4 3 3 3 4 2" xfId="19848"/>
    <cellStyle name="RowTitles1-Detail 4 3 3 3 5" xfId="19849"/>
    <cellStyle name="RowTitles1-Detail 4 3 3 3 5 2" xfId="19850"/>
    <cellStyle name="RowTitles1-Detail 4 3 3 3 5 2 2" xfId="19851"/>
    <cellStyle name="RowTitles1-Detail 4 3 3 4" xfId="19852"/>
    <cellStyle name="RowTitles1-Detail 4 3 3 4 2" xfId="19853"/>
    <cellStyle name="RowTitles1-Detail 4 3 3 4 2 2" xfId="19854"/>
    <cellStyle name="RowTitles1-Detail 4 3 3 4 2 2 2" xfId="19855"/>
    <cellStyle name="RowTitles1-Detail 4 3 3 4 2 2 2 2" xfId="19856"/>
    <cellStyle name="RowTitles1-Detail 4 3 3 4 2 2 3" xfId="19857"/>
    <cellStyle name="RowTitles1-Detail 4 3 3 4 2 3" xfId="19858"/>
    <cellStyle name="RowTitles1-Detail 4 3 3 4 2 3 2" xfId="19859"/>
    <cellStyle name="RowTitles1-Detail 4 3 3 4 2 3 2 2" xfId="19860"/>
    <cellStyle name="RowTitles1-Detail 4 3 3 4 2 4" xfId="19861"/>
    <cellStyle name="RowTitles1-Detail 4 3 3 4 2 4 2" xfId="19862"/>
    <cellStyle name="RowTitles1-Detail 4 3 3 4 2 5" xfId="19863"/>
    <cellStyle name="RowTitles1-Detail 4 3 3 4 3" xfId="19864"/>
    <cellStyle name="RowTitles1-Detail 4 3 3 4 3 2" xfId="19865"/>
    <cellStyle name="RowTitles1-Detail 4 3 3 4 3 2 2" xfId="19866"/>
    <cellStyle name="RowTitles1-Detail 4 3 3 4 3 2 2 2" xfId="19867"/>
    <cellStyle name="RowTitles1-Detail 4 3 3 4 3 2 3" xfId="19868"/>
    <cellStyle name="RowTitles1-Detail 4 3 3 4 3 3" xfId="19869"/>
    <cellStyle name="RowTitles1-Detail 4 3 3 4 3 3 2" xfId="19870"/>
    <cellStyle name="RowTitles1-Detail 4 3 3 4 3 3 2 2" xfId="19871"/>
    <cellStyle name="RowTitles1-Detail 4 3 3 4 3 4" xfId="19872"/>
    <cellStyle name="RowTitles1-Detail 4 3 3 4 3 4 2" xfId="19873"/>
    <cellStyle name="RowTitles1-Detail 4 3 3 4 3 5" xfId="19874"/>
    <cellStyle name="RowTitles1-Detail 4 3 3 4 4" xfId="19875"/>
    <cellStyle name="RowTitles1-Detail 4 3 3 4 4 2" xfId="19876"/>
    <cellStyle name="RowTitles1-Detail 4 3 3 4 4 2 2" xfId="19877"/>
    <cellStyle name="RowTitles1-Detail 4 3 3 4 4 3" xfId="19878"/>
    <cellStyle name="RowTitles1-Detail 4 3 3 4 5" xfId="19879"/>
    <cellStyle name="RowTitles1-Detail 4 3 3 4 5 2" xfId="19880"/>
    <cellStyle name="RowTitles1-Detail 4 3 3 4 5 2 2" xfId="19881"/>
    <cellStyle name="RowTitles1-Detail 4 3 3 4 6" xfId="19882"/>
    <cellStyle name="RowTitles1-Detail 4 3 3 4 6 2" xfId="19883"/>
    <cellStyle name="RowTitles1-Detail 4 3 3 4 7" xfId="19884"/>
    <cellStyle name="RowTitles1-Detail 4 3 3 5" xfId="19885"/>
    <cellStyle name="RowTitles1-Detail 4 3 3 5 2" xfId="19886"/>
    <cellStyle name="RowTitles1-Detail 4 3 3 5 2 2" xfId="19887"/>
    <cellStyle name="RowTitles1-Detail 4 3 3 5 2 2 2" xfId="19888"/>
    <cellStyle name="RowTitles1-Detail 4 3 3 5 2 2 2 2" xfId="19889"/>
    <cellStyle name="RowTitles1-Detail 4 3 3 5 2 2 3" xfId="19890"/>
    <cellStyle name="RowTitles1-Detail 4 3 3 5 2 3" xfId="19891"/>
    <cellStyle name="RowTitles1-Detail 4 3 3 5 2 3 2" xfId="19892"/>
    <cellStyle name="RowTitles1-Detail 4 3 3 5 2 3 2 2" xfId="19893"/>
    <cellStyle name="RowTitles1-Detail 4 3 3 5 2 4" xfId="19894"/>
    <cellStyle name="RowTitles1-Detail 4 3 3 5 2 4 2" xfId="19895"/>
    <cellStyle name="RowTitles1-Detail 4 3 3 5 2 5" xfId="19896"/>
    <cellStyle name="RowTitles1-Detail 4 3 3 5 3" xfId="19897"/>
    <cellStyle name="RowTitles1-Detail 4 3 3 5 3 2" xfId="19898"/>
    <cellStyle name="RowTitles1-Detail 4 3 3 5 3 2 2" xfId="19899"/>
    <cellStyle name="RowTitles1-Detail 4 3 3 5 3 2 2 2" xfId="19900"/>
    <cellStyle name="RowTitles1-Detail 4 3 3 5 3 2 3" xfId="19901"/>
    <cellStyle name="RowTitles1-Detail 4 3 3 5 3 3" xfId="19902"/>
    <cellStyle name="RowTitles1-Detail 4 3 3 5 3 3 2" xfId="19903"/>
    <cellStyle name="RowTitles1-Detail 4 3 3 5 3 3 2 2" xfId="19904"/>
    <cellStyle name="RowTitles1-Detail 4 3 3 5 3 4" xfId="19905"/>
    <cellStyle name="RowTitles1-Detail 4 3 3 5 3 4 2" xfId="19906"/>
    <cellStyle name="RowTitles1-Detail 4 3 3 5 3 5" xfId="19907"/>
    <cellStyle name="RowTitles1-Detail 4 3 3 5 4" xfId="19908"/>
    <cellStyle name="RowTitles1-Detail 4 3 3 5 4 2" xfId="19909"/>
    <cellStyle name="RowTitles1-Detail 4 3 3 5 4 2 2" xfId="19910"/>
    <cellStyle name="RowTitles1-Detail 4 3 3 5 4 3" xfId="19911"/>
    <cellStyle name="RowTitles1-Detail 4 3 3 5 5" xfId="19912"/>
    <cellStyle name="RowTitles1-Detail 4 3 3 5 5 2" xfId="19913"/>
    <cellStyle name="RowTitles1-Detail 4 3 3 5 5 2 2" xfId="19914"/>
    <cellStyle name="RowTitles1-Detail 4 3 3 5 6" xfId="19915"/>
    <cellStyle name="RowTitles1-Detail 4 3 3 5 6 2" xfId="19916"/>
    <cellStyle name="RowTitles1-Detail 4 3 3 5 7" xfId="19917"/>
    <cellStyle name="RowTitles1-Detail 4 3 3 6" xfId="19918"/>
    <cellStyle name="RowTitles1-Detail 4 3 3 6 2" xfId="19919"/>
    <cellStyle name="RowTitles1-Detail 4 3 3 6 2 2" xfId="19920"/>
    <cellStyle name="RowTitles1-Detail 4 3 3 6 2 2 2" xfId="19921"/>
    <cellStyle name="RowTitles1-Detail 4 3 3 6 2 2 2 2" xfId="19922"/>
    <cellStyle name="RowTitles1-Detail 4 3 3 6 2 2 3" xfId="19923"/>
    <cellStyle name="RowTitles1-Detail 4 3 3 6 2 3" xfId="19924"/>
    <cellStyle name="RowTitles1-Detail 4 3 3 6 2 3 2" xfId="19925"/>
    <cellStyle name="RowTitles1-Detail 4 3 3 6 2 3 2 2" xfId="19926"/>
    <cellStyle name="RowTitles1-Detail 4 3 3 6 2 4" xfId="19927"/>
    <cellStyle name="RowTitles1-Detail 4 3 3 6 2 4 2" xfId="19928"/>
    <cellStyle name="RowTitles1-Detail 4 3 3 6 2 5" xfId="19929"/>
    <cellStyle name="RowTitles1-Detail 4 3 3 6 3" xfId="19930"/>
    <cellStyle name="RowTitles1-Detail 4 3 3 6 3 2" xfId="19931"/>
    <cellStyle name="RowTitles1-Detail 4 3 3 6 3 2 2" xfId="19932"/>
    <cellStyle name="RowTitles1-Detail 4 3 3 6 3 2 2 2" xfId="19933"/>
    <cellStyle name="RowTitles1-Detail 4 3 3 6 3 2 3" xfId="19934"/>
    <cellStyle name="RowTitles1-Detail 4 3 3 6 3 3" xfId="19935"/>
    <cellStyle name="RowTitles1-Detail 4 3 3 6 3 3 2" xfId="19936"/>
    <cellStyle name="RowTitles1-Detail 4 3 3 6 3 3 2 2" xfId="19937"/>
    <cellStyle name="RowTitles1-Detail 4 3 3 6 3 4" xfId="19938"/>
    <cellStyle name="RowTitles1-Detail 4 3 3 6 3 4 2" xfId="19939"/>
    <cellStyle name="RowTitles1-Detail 4 3 3 6 3 5" xfId="19940"/>
    <cellStyle name="RowTitles1-Detail 4 3 3 6 4" xfId="19941"/>
    <cellStyle name="RowTitles1-Detail 4 3 3 6 4 2" xfId="19942"/>
    <cellStyle name="RowTitles1-Detail 4 3 3 6 4 2 2" xfId="19943"/>
    <cellStyle name="RowTitles1-Detail 4 3 3 6 4 3" xfId="19944"/>
    <cellStyle name="RowTitles1-Detail 4 3 3 6 5" xfId="19945"/>
    <cellStyle name="RowTitles1-Detail 4 3 3 6 5 2" xfId="19946"/>
    <cellStyle name="RowTitles1-Detail 4 3 3 6 5 2 2" xfId="19947"/>
    <cellStyle name="RowTitles1-Detail 4 3 3 6 6" xfId="19948"/>
    <cellStyle name="RowTitles1-Detail 4 3 3 6 6 2" xfId="19949"/>
    <cellStyle name="RowTitles1-Detail 4 3 3 6 7" xfId="19950"/>
    <cellStyle name="RowTitles1-Detail 4 3 3 7" xfId="19951"/>
    <cellStyle name="RowTitles1-Detail 4 3 3 7 2" xfId="19952"/>
    <cellStyle name="RowTitles1-Detail 4 3 3 7 2 2" xfId="19953"/>
    <cellStyle name="RowTitles1-Detail 4 3 3 7 2 2 2" xfId="19954"/>
    <cellStyle name="RowTitles1-Detail 4 3 3 7 2 3" xfId="19955"/>
    <cellStyle name="RowTitles1-Detail 4 3 3 7 3" xfId="19956"/>
    <cellStyle name="RowTitles1-Detail 4 3 3 7 3 2" xfId="19957"/>
    <cellStyle name="RowTitles1-Detail 4 3 3 7 3 2 2" xfId="19958"/>
    <cellStyle name="RowTitles1-Detail 4 3 3 7 4" xfId="19959"/>
    <cellStyle name="RowTitles1-Detail 4 3 3 7 4 2" xfId="19960"/>
    <cellStyle name="RowTitles1-Detail 4 3 3 7 5" xfId="19961"/>
    <cellStyle name="RowTitles1-Detail 4 3 3 8" xfId="19962"/>
    <cellStyle name="RowTitles1-Detail 4 3 3 8 2" xfId="19963"/>
    <cellStyle name="RowTitles1-Detail 4 3 3 8 2 2" xfId="19964"/>
    <cellStyle name="RowTitles1-Detail 4 3 3 8 2 2 2" xfId="19965"/>
    <cellStyle name="RowTitles1-Detail 4 3 3 8 2 3" xfId="19966"/>
    <cellStyle name="RowTitles1-Detail 4 3 3 8 3" xfId="19967"/>
    <cellStyle name="RowTitles1-Detail 4 3 3 8 3 2" xfId="19968"/>
    <cellStyle name="RowTitles1-Detail 4 3 3 8 3 2 2" xfId="19969"/>
    <cellStyle name="RowTitles1-Detail 4 3 3 8 4" xfId="19970"/>
    <cellStyle name="RowTitles1-Detail 4 3 3 8 4 2" xfId="19971"/>
    <cellStyle name="RowTitles1-Detail 4 3 3 8 5" xfId="19972"/>
    <cellStyle name="RowTitles1-Detail 4 3 3 9" xfId="19973"/>
    <cellStyle name="RowTitles1-Detail 4 3 3 9 2" xfId="19974"/>
    <cellStyle name="RowTitles1-Detail 4 3 3 9 2 2" xfId="19975"/>
    <cellStyle name="RowTitles1-Detail 4 3 3_STUD aligned by INSTIT" xfId="19976"/>
    <cellStyle name="RowTitles1-Detail 4 3 4" xfId="19977"/>
    <cellStyle name="RowTitles1-Detail 4 3 4 2" xfId="19978"/>
    <cellStyle name="RowTitles1-Detail 4 3 4 2 2" xfId="19979"/>
    <cellStyle name="RowTitles1-Detail 4 3 4 2 2 2" xfId="19980"/>
    <cellStyle name="RowTitles1-Detail 4 3 4 2 2 2 2" xfId="19981"/>
    <cellStyle name="RowTitles1-Detail 4 3 4 2 2 2 2 2" xfId="19982"/>
    <cellStyle name="RowTitles1-Detail 4 3 4 2 2 2 3" xfId="19983"/>
    <cellStyle name="RowTitles1-Detail 4 3 4 2 2 3" xfId="19984"/>
    <cellStyle name="RowTitles1-Detail 4 3 4 2 2 3 2" xfId="19985"/>
    <cellStyle name="RowTitles1-Detail 4 3 4 2 2 3 2 2" xfId="19986"/>
    <cellStyle name="RowTitles1-Detail 4 3 4 2 2 4" xfId="19987"/>
    <cellStyle name="RowTitles1-Detail 4 3 4 2 2 4 2" xfId="19988"/>
    <cellStyle name="RowTitles1-Detail 4 3 4 2 2 5" xfId="19989"/>
    <cellStyle name="RowTitles1-Detail 4 3 4 2 3" xfId="19990"/>
    <cellStyle name="RowTitles1-Detail 4 3 4 2 3 2" xfId="19991"/>
    <cellStyle name="RowTitles1-Detail 4 3 4 2 3 2 2" xfId="19992"/>
    <cellStyle name="RowTitles1-Detail 4 3 4 2 3 2 2 2" xfId="19993"/>
    <cellStyle name="RowTitles1-Detail 4 3 4 2 3 2 3" xfId="19994"/>
    <cellStyle name="RowTitles1-Detail 4 3 4 2 3 3" xfId="19995"/>
    <cellStyle name="RowTitles1-Detail 4 3 4 2 3 3 2" xfId="19996"/>
    <cellStyle name="RowTitles1-Detail 4 3 4 2 3 3 2 2" xfId="19997"/>
    <cellStyle name="RowTitles1-Detail 4 3 4 2 3 4" xfId="19998"/>
    <cellStyle name="RowTitles1-Detail 4 3 4 2 3 4 2" xfId="19999"/>
    <cellStyle name="RowTitles1-Detail 4 3 4 2 3 5" xfId="20000"/>
    <cellStyle name="RowTitles1-Detail 4 3 4 2 4" xfId="20001"/>
    <cellStyle name="RowTitles1-Detail 4 3 4 2 4 2" xfId="20002"/>
    <cellStyle name="RowTitles1-Detail 4 3 4 2 5" xfId="20003"/>
    <cellStyle name="RowTitles1-Detail 4 3 4 2 5 2" xfId="20004"/>
    <cellStyle name="RowTitles1-Detail 4 3 4 2 5 2 2" xfId="20005"/>
    <cellStyle name="RowTitles1-Detail 4 3 4 2 5 3" xfId="20006"/>
    <cellStyle name="RowTitles1-Detail 4 3 4 2 6" xfId="20007"/>
    <cellStyle name="RowTitles1-Detail 4 3 4 2 6 2" xfId="20008"/>
    <cellStyle name="RowTitles1-Detail 4 3 4 2 6 2 2" xfId="20009"/>
    <cellStyle name="RowTitles1-Detail 4 3 4 3" xfId="20010"/>
    <cellStyle name="RowTitles1-Detail 4 3 4 3 2" xfId="20011"/>
    <cellStyle name="RowTitles1-Detail 4 3 4 3 2 2" xfId="20012"/>
    <cellStyle name="RowTitles1-Detail 4 3 4 3 2 2 2" xfId="20013"/>
    <cellStyle name="RowTitles1-Detail 4 3 4 3 2 2 2 2" xfId="20014"/>
    <cellStyle name="RowTitles1-Detail 4 3 4 3 2 2 3" xfId="20015"/>
    <cellStyle name="RowTitles1-Detail 4 3 4 3 2 3" xfId="20016"/>
    <cellStyle name="RowTitles1-Detail 4 3 4 3 2 3 2" xfId="20017"/>
    <cellStyle name="RowTitles1-Detail 4 3 4 3 2 3 2 2" xfId="20018"/>
    <cellStyle name="RowTitles1-Detail 4 3 4 3 2 4" xfId="20019"/>
    <cellStyle name="RowTitles1-Detail 4 3 4 3 2 4 2" xfId="20020"/>
    <cellStyle name="RowTitles1-Detail 4 3 4 3 2 5" xfId="20021"/>
    <cellStyle name="RowTitles1-Detail 4 3 4 3 3" xfId="20022"/>
    <cellStyle name="RowTitles1-Detail 4 3 4 3 3 2" xfId="20023"/>
    <cellStyle name="RowTitles1-Detail 4 3 4 3 3 2 2" xfId="20024"/>
    <cellStyle name="RowTitles1-Detail 4 3 4 3 3 2 2 2" xfId="20025"/>
    <cellStyle name="RowTitles1-Detail 4 3 4 3 3 2 3" xfId="20026"/>
    <cellStyle name="RowTitles1-Detail 4 3 4 3 3 3" xfId="20027"/>
    <cellStyle name="RowTitles1-Detail 4 3 4 3 3 3 2" xfId="20028"/>
    <cellStyle name="RowTitles1-Detail 4 3 4 3 3 3 2 2" xfId="20029"/>
    <cellStyle name="RowTitles1-Detail 4 3 4 3 3 4" xfId="20030"/>
    <cellStyle name="RowTitles1-Detail 4 3 4 3 3 4 2" xfId="20031"/>
    <cellStyle name="RowTitles1-Detail 4 3 4 3 3 5" xfId="20032"/>
    <cellStyle name="RowTitles1-Detail 4 3 4 3 4" xfId="20033"/>
    <cellStyle name="RowTitles1-Detail 4 3 4 3 4 2" xfId="20034"/>
    <cellStyle name="RowTitles1-Detail 4 3 4 3 5" xfId="20035"/>
    <cellStyle name="RowTitles1-Detail 4 3 4 3 5 2" xfId="20036"/>
    <cellStyle name="RowTitles1-Detail 4 3 4 3 5 2 2" xfId="20037"/>
    <cellStyle name="RowTitles1-Detail 4 3 4 3 6" xfId="20038"/>
    <cellStyle name="RowTitles1-Detail 4 3 4 3 6 2" xfId="20039"/>
    <cellStyle name="RowTitles1-Detail 4 3 4 3 7" xfId="20040"/>
    <cellStyle name="RowTitles1-Detail 4 3 4 4" xfId="20041"/>
    <cellStyle name="RowTitles1-Detail 4 3 4 4 2" xfId="20042"/>
    <cellStyle name="RowTitles1-Detail 4 3 4 4 2 2" xfId="20043"/>
    <cellStyle name="RowTitles1-Detail 4 3 4 4 2 2 2" xfId="20044"/>
    <cellStyle name="RowTitles1-Detail 4 3 4 4 2 2 2 2" xfId="20045"/>
    <cellStyle name="RowTitles1-Detail 4 3 4 4 2 2 3" xfId="20046"/>
    <cellStyle name="RowTitles1-Detail 4 3 4 4 2 3" xfId="20047"/>
    <cellStyle name="RowTitles1-Detail 4 3 4 4 2 3 2" xfId="20048"/>
    <cellStyle name="RowTitles1-Detail 4 3 4 4 2 3 2 2" xfId="20049"/>
    <cellStyle name="RowTitles1-Detail 4 3 4 4 2 4" xfId="20050"/>
    <cellStyle name="RowTitles1-Detail 4 3 4 4 2 4 2" xfId="20051"/>
    <cellStyle name="RowTitles1-Detail 4 3 4 4 2 5" xfId="20052"/>
    <cellStyle name="RowTitles1-Detail 4 3 4 4 3" xfId="20053"/>
    <cellStyle name="RowTitles1-Detail 4 3 4 4 3 2" xfId="20054"/>
    <cellStyle name="RowTitles1-Detail 4 3 4 4 3 2 2" xfId="20055"/>
    <cellStyle name="RowTitles1-Detail 4 3 4 4 3 2 2 2" xfId="20056"/>
    <cellStyle name="RowTitles1-Detail 4 3 4 4 3 2 3" xfId="20057"/>
    <cellStyle name="RowTitles1-Detail 4 3 4 4 3 3" xfId="20058"/>
    <cellStyle name="RowTitles1-Detail 4 3 4 4 3 3 2" xfId="20059"/>
    <cellStyle name="RowTitles1-Detail 4 3 4 4 3 3 2 2" xfId="20060"/>
    <cellStyle name="RowTitles1-Detail 4 3 4 4 3 4" xfId="20061"/>
    <cellStyle name="RowTitles1-Detail 4 3 4 4 3 4 2" xfId="20062"/>
    <cellStyle name="RowTitles1-Detail 4 3 4 4 3 5" xfId="20063"/>
    <cellStyle name="RowTitles1-Detail 4 3 4 4 4" xfId="20064"/>
    <cellStyle name="RowTitles1-Detail 4 3 4 4 4 2" xfId="20065"/>
    <cellStyle name="RowTitles1-Detail 4 3 4 4 5" xfId="20066"/>
    <cellStyle name="RowTitles1-Detail 4 3 4 4 5 2" xfId="20067"/>
    <cellStyle name="RowTitles1-Detail 4 3 4 4 5 2 2" xfId="20068"/>
    <cellStyle name="RowTitles1-Detail 4 3 4 4 5 3" xfId="20069"/>
    <cellStyle name="RowTitles1-Detail 4 3 4 4 6" xfId="20070"/>
    <cellStyle name="RowTitles1-Detail 4 3 4 4 6 2" xfId="20071"/>
    <cellStyle name="RowTitles1-Detail 4 3 4 4 6 2 2" xfId="20072"/>
    <cellStyle name="RowTitles1-Detail 4 3 4 4 7" xfId="20073"/>
    <cellStyle name="RowTitles1-Detail 4 3 4 4 7 2" xfId="20074"/>
    <cellStyle name="RowTitles1-Detail 4 3 4 4 8" xfId="20075"/>
    <cellStyle name="RowTitles1-Detail 4 3 4 5" xfId="20076"/>
    <cellStyle name="RowTitles1-Detail 4 3 4 5 2" xfId="20077"/>
    <cellStyle name="RowTitles1-Detail 4 3 4 5 2 2" xfId="20078"/>
    <cellStyle name="RowTitles1-Detail 4 3 4 5 2 2 2" xfId="20079"/>
    <cellStyle name="RowTitles1-Detail 4 3 4 5 2 2 2 2" xfId="20080"/>
    <cellStyle name="RowTitles1-Detail 4 3 4 5 2 2 3" xfId="20081"/>
    <cellStyle name="RowTitles1-Detail 4 3 4 5 2 3" xfId="20082"/>
    <cellStyle name="RowTitles1-Detail 4 3 4 5 2 3 2" xfId="20083"/>
    <cellStyle name="RowTitles1-Detail 4 3 4 5 2 3 2 2" xfId="20084"/>
    <cellStyle name="RowTitles1-Detail 4 3 4 5 2 4" xfId="20085"/>
    <cellStyle name="RowTitles1-Detail 4 3 4 5 2 4 2" xfId="20086"/>
    <cellStyle name="RowTitles1-Detail 4 3 4 5 2 5" xfId="20087"/>
    <cellStyle name="RowTitles1-Detail 4 3 4 5 3" xfId="20088"/>
    <cellStyle name="RowTitles1-Detail 4 3 4 5 3 2" xfId="20089"/>
    <cellStyle name="RowTitles1-Detail 4 3 4 5 3 2 2" xfId="20090"/>
    <cellStyle name="RowTitles1-Detail 4 3 4 5 3 2 2 2" xfId="20091"/>
    <cellStyle name="RowTitles1-Detail 4 3 4 5 3 2 3" xfId="20092"/>
    <cellStyle name="RowTitles1-Detail 4 3 4 5 3 3" xfId="20093"/>
    <cellStyle name="RowTitles1-Detail 4 3 4 5 3 3 2" xfId="20094"/>
    <cellStyle name="RowTitles1-Detail 4 3 4 5 3 3 2 2" xfId="20095"/>
    <cellStyle name="RowTitles1-Detail 4 3 4 5 3 4" xfId="20096"/>
    <cellStyle name="RowTitles1-Detail 4 3 4 5 3 4 2" xfId="20097"/>
    <cellStyle name="RowTitles1-Detail 4 3 4 5 3 5" xfId="20098"/>
    <cellStyle name="RowTitles1-Detail 4 3 4 5 4" xfId="20099"/>
    <cellStyle name="RowTitles1-Detail 4 3 4 5 4 2" xfId="20100"/>
    <cellStyle name="RowTitles1-Detail 4 3 4 5 4 2 2" xfId="20101"/>
    <cellStyle name="RowTitles1-Detail 4 3 4 5 4 3" xfId="20102"/>
    <cellStyle name="RowTitles1-Detail 4 3 4 5 5" xfId="20103"/>
    <cellStyle name="RowTitles1-Detail 4 3 4 5 5 2" xfId="20104"/>
    <cellStyle name="RowTitles1-Detail 4 3 4 5 5 2 2" xfId="20105"/>
    <cellStyle name="RowTitles1-Detail 4 3 4 5 6" xfId="20106"/>
    <cellStyle name="RowTitles1-Detail 4 3 4 5 6 2" xfId="20107"/>
    <cellStyle name="RowTitles1-Detail 4 3 4 5 7" xfId="20108"/>
    <cellStyle name="RowTitles1-Detail 4 3 4 6" xfId="20109"/>
    <cellStyle name="RowTitles1-Detail 4 3 4 6 2" xfId="20110"/>
    <cellStyle name="RowTitles1-Detail 4 3 4 6 2 2" xfId="20111"/>
    <cellStyle name="RowTitles1-Detail 4 3 4 6 2 2 2" xfId="20112"/>
    <cellStyle name="RowTitles1-Detail 4 3 4 6 2 2 2 2" xfId="20113"/>
    <cellStyle name="RowTitles1-Detail 4 3 4 6 2 2 3" xfId="20114"/>
    <cellStyle name="RowTitles1-Detail 4 3 4 6 2 3" xfId="20115"/>
    <cellStyle name="RowTitles1-Detail 4 3 4 6 2 3 2" xfId="20116"/>
    <cellStyle name="RowTitles1-Detail 4 3 4 6 2 3 2 2" xfId="20117"/>
    <cellStyle name="RowTitles1-Detail 4 3 4 6 2 4" xfId="20118"/>
    <cellStyle name="RowTitles1-Detail 4 3 4 6 2 4 2" xfId="20119"/>
    <cellStyle name="RowTitles1-Detail 4 3 4 6 2 5" xfId="20120"/>
    <cellStyle name="RowTitles1-Detail 4 3 4 6 3" xfId="20121"/>
    <cellStyle name="RowTitles1-Detail 4 3 4 6 3 2" xfId="20122"/>
    <cellStyle name="RowTitles1-Detail 4 3 4 6 3 2 2" xfId="20123"/>
    <cellStyle name="RowTitles1-Detail 4 3 4 6 3 2 2 2" xfId="20124"/>
    <cellStyle name="RowTitles1-Detail 4 3 4 6 3 2 3" xfId="20125"/>
    <cellStyle name="RowTitles1-Detail 4 3 4 6 3 3" xfId="20126"/>
    <cellStyle name="RowTitles1-Detail 4 3 4 6 3 3 2" xfId="20127"/>
    <cellStyle name="RowTitles1-Detail 4 3 4 6 3 3 2 2" xfId="20128"/>
    <cellStyle name="RowTitles1-Detail 4 3 4 6 3 4" xfId="20129"/>
    <cellStyle name="RowTitles1-Detail 4 3 4 6 3 4 2" xfId="20130"/>
    <cellStyle name="RowTitles1-Detail 4 3 4 6 3 5" xfId="20131"/>
    <cellStyle name="RowTitles1-Detail 4 3 4 6 4" xfId="20132"/>
    <cellStyle name="RowTitles1-Detail 4 3 4 6 4 2" xfId="20133"/>
    <cellStyle name="RowTitles1-Detail 4 3 4 6 4 2 2" xfId="20134"/>
    <cellStyle name="RowTitles1-Detail 4 3 4 6 4 3" xfId="20135"/>
    <cellStyle name="RowTitles1-Detail 4 3 4 6 5" xfId="20136"/>
    <cellStyle name="RowTitles1-Detail 4 3 4 6 5 2" xfId="20137"/>
    <cellStyle name="RowTitles1-Detail 4 3 4 6 5 2 2" xfId="20138"/>
    <cellStyle name="RowTitles1-Detail 4 3 4 6 6" xfId="20139"/>
    <cellStyle name="RowTitles1-Detail 4 3 4 6 6 2" xfId="20140"/>
    <cellStyle name="RowTitles1-Detail 4 3 4 6 7" xfId="20141"/>
    <cellStyle name="RowTitles1-Detail 4 3 4 7" xfId="20142"/>
    <cellStyle name="RowTitles1-Detail 4 3 4 7 2" xfId="20143"/>
    <cellStyle name="RowTitles1-Detail 4 3 4 7 2 2" xfId="20144"/>
    <cellStyle name="RowTitles1-Detail 4 3 4 7 2 2 2" xfId="20145"/>
    <cellStyle name="RowTitles1-Detail 4 3 4 7 2 3" xfId="20146"/>
    <cellStyle name="RowTitles1-Detail 4 3 4 7 3" xfId="20147"/>
    <cellStyle name="RowTitles1-Detail 4 3 4 7 3 2" xfId="20148"/>
    <cellStyle name="RowTitles1-Detail 4 3 4 7 3 2 2" xfId="20149"/>
    <cellStyle name="RowTitles1-Detail 4 3 4 7 4" xfId="20150"/>
    <cellStyle name="RowTitles1-Detail 4 3 4 7 4 2" xfId="20151"/>
    <cellStyle name="RowTitles1-Detail 4 3 4 7 5" xfId="20152"/>
    <cellStyle name="RowTitles1-Detail 4 3 4 8" xfId="20153"/>
    <cellStyle name="RowTitles1-Detail 4 3 4 8 2" xfId="20154"/>
    <cellStyle name="RowTitles1-Detail 4 3 4 9" xfId="20155"/>
    <cellStyle name="RowTitles1-Detail 4 3 4 9 2" xfId="20156"/>
    <cellStyle name="RowTitles1-Detail 4 3 4 9 2 2" xfId="20157"/>
    <cellStyle name="RowTitles1-Detail 4 3 4_STUD aligned by INSTIT" xfId="20158"/>
    <cellStyle name="RowTitles1-Detail 4 3 5" xfId="20159"/>
    <cellStyle name="RowTitles1-Detail 4 3 5 2" xfId="20160"/>
    <cellStyle name="RowTitles1-Detail 4 3 5 2 2" xfId="20161"/>
    <cellStyle name="RowTitles1-Detail 4 3 5 2 2 2" xfId="20162"/>
    <cellStyle name="RowTitles1-Detail 4 3 5 2 2 2 2" xfId="20163"/>
    <cellStyle name="RowTitles1-Detail 4 3 5 2 2 3" xfId="20164"/>
    <cellStyle name="RowTitles1-Detail 4 3 5 2 3" xfId="20165"/>
    <cellStyle name="RowTitles1-Detail 4 3 5 2 3 2" xfId="20166"/>
    <cellStyle name="RowTitles1-Detail 4 3 5 2 3 2 2" xfId="20167"/>
    <cellStyle name="RowTitles1-Detail 4 3 5 2 4" xfId="20168"/>
    <cellStyle name="RowTitles1-Detail 4 3 5 2 4 2" xfId="20169"/>
    <cellStyle name="RowTitles1-Detail 4 3 5 2 5" xfId="20170"/>
    <cellStyle name="RowTitles1-Detail 4 3 5 3" xfId="20171"/>
    <cellStyle name="RowTitles1-Detail 4 3 5 3 2" xfId="20172"/>
    <cellStyle name="RowTitles1-Detail 4 3 5 3 2 2" xfId="20173"/>
    <cellStyle name="RowTitles1-Detail 4 3 5 3 2 2 2" xfId="20174"/>
    <cellStyle name="RowTitles1-Detail 4 3 5 3 2 3" xfId="20175"/>
    <cellStyle name="RowTitles1-Detail 4 3 5 3 3" xfId="20176"/>
    <cellStyle name="RowTitles1-Detail 4 3 5 3 3 2" xfId="20177"/>
    <cellStyle name="RowTitles1-Detail 4 3 5 3 3 2 2" xfId="20178"/>
    <cellStyle name="RowTitles1-Detail 4 3 5 3 4" xfId="20179"/>
    <cellStyle name="RowTitles1-Detail 4 3 5 3 4 2" xfId="20180"/>
    <cellStyle name="RowTitles1-Detail 4 3 5 3 5" xfId="20181"/>
    <cellStyle name="RowTitles1-Detail 4 3 5 4" xfId="20182"/>
    <cellStyle name="RowTitles1-Detail 4 3 5 4 2" xfId="20183"/>
    <cellStyle name="RowTitles1-Detail 4 3 5 5" xfId="20184"/>
    <cellStyle name="RowTitles1-Detail 4 3 5 5 2" xfId="20185"/>
    <cellStyle name="RowTitles1-Detail 4 3 5 5 2 2" xfId="20186"/>
    <cellStyle name="RowTitles1-Detail 4 3 5 5 3" xfId="20187"/>
    <cellStyle name="RowTitles1-Detail 4 3 5 6" xfId="20188"/>
    <cellStyle name="RowTitles1-Detail 4 3 5 6 2" xfId="20189"/>
    <cellStyle name="RowTitles1-Detail 4 3 5 6 2 2" xfId="20190"/>
    <cellStyle name="RowTitles1-Detail 4 3 6" xfId="20191"/>
    <cellStyle name="RowTitles1-Detail 4 3 6 2" xfId="20192"/>
    <cellStyle name="RowTitles1-Detail 4 3 6 2 2" xfId="20193"/>
    <cellStyle name="RowTitles1-Detail 4 3 6 2 2 2" xfId="20194"/>
    <cellStyle name="RowTitles1-Detail 4 3 6 2 2 2 2" xfId="20195"/>
    <cellStyle name="RowTitles1-Detail 4 3 6 2 2 3" xfId="20196"/>
    <cellStyle name="RowTitles1-Detail 4 3 6 2 3" xfId="20197"/>
    <cellStyle name="RowTitles1-Detail 4 3 6 2 3 2" xfId="20198"/>
    <cellStyle name="RowTitles1-Detail 4 3 6 2 3 2 2" xfId="20199"/>
    <cellStyle name="RowTitles1-Detail 4 3 6 2 4" xfId="20200"/>
    <cellStyle name="RowTitles1-Detail 4 3 6 2 4 2" xfId="20201"/>
    <cellStyle name="RowTitles1-Detail 4 3 6 2 5" xfId="20202"/>
    <cellStyle name="RowTitles1-Detail 4 3 6 3" xfId="20203"/>
    <cellStyle name="RowTitles1-Detail 4 3 6 3 2" xfId="20204"/>
    <cellStyle name="RowTitles1-Detail 4 3 6 3 2 2" xfId="20205"/>
    <cellStyle name="RowTitles1-Detail 4 3 6 3 2 2 2" xfId="20206"/>
    <cellStyle name="RowTitles1-Detail 4 3 6 3 2 3" xfId="20207"/>
    <cellStyle name="RowTitles1-Detail 4 3 6 3 3" xfId="20208"/>
    <cellStyle name="RowTitles1-Detail 4 3 6 3 3 2" xfId="20209"/>
    <cellStyle name="RowTitles1-Detail 4 3 6 3 3 2 2" xfId="20210"/>
    <cellStyle name="RowTitles1-Detail 4 3 6 3 4" xfId="20211"/>
    <cellStyle name="RowTitles1-Detail 4 3 6 3 4 2" xfId="20212"/>
    <cellStyle name="RowTitles1-Detail 4 3 6 3 5" xfId="20213"/>
    <cellStyle name="RowTitles1-Detail 4 3 6 4" xfId="20214"/>
    <cellStyle name="RowTitles1-Detail 4 3 6 4 2" xfId="20215"/>
    <cellStyle name="RowTitles1-Detail 4 3 6 5" xfId="20216"/>
    <cellStyle name="RowTitles1-Detail 4 3 6 5 2" xfId="20217"/>
    <cellStyle name="RowTitles1-Detail 4 3 6 5 2 2" xfId="20218"/>
    <cellStyle name="RowTitles1-Detail 4 3 6 6" xfId="20219"/>
    <cellStyle name="RowTitles1-Detail 4 3 6 6 2" xfId="20220"/>
    <cellStyle name="RowTitles1-Detail 4 3 6 7" xfId="20221"/>
    <cellStyle name="RowTitles1-Detail 4 3 7" xfId="20222"/>
    <cellStyle name="RowTitles1-Detail 4 3 7 2" xfId="20223"/>
    <cellStyle name="RowTitles1-Detail 4 3 7 2 2" xfId="20224"/>
    <cellStyle name="RowTitles1-Detail 4 3 7 2 2 2" xfId="20225"/>
    <cellStyle name="RowTitles1-Detail 4 3 7 2 2 2 2" xfId="20226"/>
    <cellStyle name="RowTitles1-Detail 4 3 7 2 2 3" xfId="20227"/>
    <cellStyle name="RowTitles1-Detail 4 3 7 2 3" xfId="20228"/>
    <cellStyle name="RowTitles1-Detail 4 3 7 2 3 2" xfId="20229"/>
    <cellStyle name="RowTitles1-Detail 4 3 7 2 3 2 2" xfId="20230"/>
    <cellStyle name="RowTitles1-Detail 4 3 7 2 4" xfId="20231"/>
    <cellStyle name="RowTitles1-Detail 4 3 7 2 4 2" xfId="20232"/>
    <cellStyle name="RowTitles1-Detail 4 3 7 2 5" xfId="20233"/>
    <cellStyle name="RowTitles1-Detail 4 3 7 3" xfId="20234"/>
    <cellStyle name="RowTitles1-Detail 4 3 7 3 2" xfId="20235"/>
    <cellStyle name="RowTitles1-Detail 4 3 7 3 2 2" xfId="20236"/>
    <cellStyle name="RowTitles1-Detail 4 3 7 3 2 2 2" xfId="20237"/>
    <cellStyle name="RowTitles1-Detail 4 3 7 3 2 3" xfId="20238"/>
    <cellStyle name="RowTitles1-Detail 4 3 7 3 3" xfId="20239"/>
    <cellStyle name="RowTitles1-Detail 4 3 7 3 3 2" xfId="20240"/>
    <cellStyle name="RowTitles1-Detail 4 3 7 3 3 2 2" xfId="20241"/>
    <cellStyle name="RowTitles1-Detail 4 3 7 3 4" xfId="20242"/>
    <cellStyle name="RowTitles1-Detail 4 3 7 3 4 2" xfId="20243"/>
    <cellStyle name="RowTitles1-Detail 4 3 7 3 5" xfId="20244"/>
    <cellStyle name="RowTitles1-Detail 4 3 7 4" xfId="20245"/>
    <cellStyle name="RowTitles1-Detail 4 3 7 4 2" xfId="20246"/>
    <cellStyle name="RowTitles1-Detail 4 3 7 5" xfId="20247"/>
    <cellStyle name="RowTitles1-Detail 4 3 7 5 2" xfId="20248"/>
    <cellStyle name="RowTitles1-Detail 4 3 7 5 2 2" xfId="20249"/>
    <cellStyle name="RowTitles1-Detail 4 3 7 5 3" xfId="20250"/>
    <cellStyle name="RowTitles1-Detail 4 3 7 6" xfId="20251"/>
    <cellStyle name="RowTitles1-Detail 4 3 7 6 2" xfId="20252"/>
    <cellStyle name="RowTitles1-Detail 4 3 7 6 2 2" xfId="20253"/>
    <cellStyle name="RowTitles1-Detail 4 3 7 7" xfId="20254"/>
    <cellStyle name="RowTitles1-Detail 4 3 7 7 2" xfId="20255"/>
    <cellStyle name="RowTitles1-Detail 4 3 7 8" xfId="20256"/>
    <cellStyle name="RowTitles1-Detail 4 3 8" xfId="20257"/>
    <cellStyle name="RowTitles1-Detail 4 3 8 2" xfId="20258"/>
    <cellStyle name="RowTitles1-Detail 4 3 8 2 2" xfId="20259"/>
    <cellStyle name="RowTitles1-Detail 4 3 8 2 2 2" xfId="20260"/>
    <cellStyle name="RowTitles1-Detail 4 3 8 2 2 2 2" xfId="20261"/>
    <cellStyle name="RowTitles1-Detail 4 3 8 2 2 3" xfId="20262"/>
    <cellStyle name="RowTitles1-Detail 4 3 8 2 3" xfId="20263"/>
    <cellStyle name="RowTitles1-Detail 4 3 8 2 3 2" xfId="20264"/>
    <cellStyle name="RowTitles1-Detail 4 3 8 2 3 2 2" xfId="20265"/>
    <cellStyle name="RowTitles1-Detail 4 3 8 2 4" xfId="20266"/>
    <cellStyle name="RowTitles1-Detail 4 3 8 2 4 2" xfId="20267"/>
    <cellStyle name="RowTitles1-Detail 4 3 8 2 5" xfId="20268"/>
    <cellStyle name="RowTitles1-Detail 4 3 8 3" xfId="20269"/>
    <cellStyle name="RowTitles1-Detail 4 3 8 3 2" xfId="20270"/>
    <cellStyle name="RowTitles1-Detail 4 3 8 3 2 2" xfId="20271"/>
    <cellStyle name="RowTitles1-Detail 4 3 8 3 2 2 2" xfId="20272"/>
    <cellStyle name="RowTitles1-Detail 4 3 8 3 2 3" xfId="20273"/>
    <cellStyle name="RowTitles1-Detail 4 3 8 3 3" xfId="20274"/>
    <cellStyle name="RowTitles1-Detail 4 3 8 3 3 2" xfId="20275"/>
    <cellStyle name="RowTitles1-Detail 4 3 8 3 3 2 2" xfId="20276"/>
    <cellStyle name="RowTitles1-Detail 4 3 8 3 4" xfId="20277"/>
    <cellStyle name="RowTitles1-Detail 4 3 8 3 4 2" xfId="20278"/>
    <cellStyle name="RowTitles1-Detail 4 3 8 3 5" xfId="20279"/>
    <cellStyle name="RowTitles1-Detail 4 3 8 4" xfId="20280"/>
    <cellStyle name="RowTitles1-Detail 4 3 8 4 2" xfId="20281"/>
    <cellStyle name="RowTitles1-Detail 4 3 8 4 2 2" xfId="20282"/>
    <cellStyle name="RowTitles1-Detail 4 3 8 4 3" xfId="20283"/>
    <cellStyle name="RowTitles1-Detail 4 3 8 5" xfId="20284"/>
    <cellStyle name="RowTitles1-Detail 4 3 8 5 2" xfId="20285"/>
    <cellStyle name="RowTitles1-Detail 4 3 8 5 2 2" xfId="20286"/>
    <cellStyle name="RowTitles1-Detail 4 3 8 6" xfId="20287"/>
    <cellStyle name="RowTitles1-Detail 4 3 8 6 2" xfId="20288"/>
    <cellStyle name="RowTitles1-Detail 4 3 8 7" xfId="20289"/>
    <cellStyle name="RowTitles1-Detail 4 3 9" xfId="20290"/>
    <cellStyle name="RowTitles1-Detail 4 3 9 2" xfId="20291"/>
    <cellStyle name="RowTitles1-Detail 4 3 9 2 2" xfId="20292"/>
    <cellStyle name="RowTitles1-Detail 4 3 9 2 2 2" xfId="20293"/>
    <cellStyle name="RowTitles1-Detail 4 3 9 2 2 2 2" xfId="20294"/>
    <cellStyle name="RowTitles1-Detail 4 3 9 2 2 3" xfId="20295"/>
    <cellStyle name="RowTitles1-Detail 4 3 9 2 3" xfId="20296"/>
    <cellStyle name="RowTitles1-Detail 4 3 9 2 3 2" xfId="20297"/>
    <cellStyle name="RowTitles1-Detail 4 3 9 2 3 2 2" xfId="20298"/>
    <cellStyle name="RowTitles1-Detail 4 3 9 2 4" xfId="20299"/>
    <cellStyle name="RowTitles1-Detail 4 3 9 2 4 2" xfId="20300"/>
    <cellStyle name="RowTitles1-Detail 4 3 9 2 5" xfId="20301"/>
    <cellStyle name="RowTitles1-Detail 4 3 9 3" xfId="20302"/>
    <cellStyle name="RowTitles1-Detail 4 3 9 3 2" xfId="20303"/>
    <cellStyle name="RowTitles1-Detail 4 3 9 3 2 2" xfId="20304"/>
    <cellStyle name="RowTitles1-Detail 4 3 9 3 2 2 2" xfId="20305"/>
    <cellStyle name="RowTitles1-Detail 4 3 9 3 2 3" xfId="20306"/>
    <cellStyle name="RowTitles1-Detail 4 3 9 3 3" xfId="20307"/>
    <cellStyle name="RowTitles1-Detail 4 3 9 3 3 2" xfId="20308"/>
    <cellStyle name="RowTitles1-Detail 4 3 9 3 3 2 2" xfId="20309"/>
    <cellStyle name="RowTitles1-Detail 4 3 9 3 4" xfId="20310"/>
    <cellStyle name="RowTitles1-Detail 4 3 9 3 4 2" xfId="20311"/>
    <cellStyle name="RowTitles1-Detail 4 3 9 3 5" xfId="20312"/>
    <cellStyle name="RowTitles1-Detail 4 3 9 4" xfId="20313"/>
    <cellStyle name="RowTitles1-Detail 4 3 9 4 2" xfId="20314"/>
    <cellStyle name="RowTitles1-Detail 4 3 9 4 2 2" xfId="20315"/>
    <cellStyle name="RowTitles1-Detail 4 3 9 4 3" xfId="20316"/>
    <cellStyle name="RowTitles1-Detail 4 3 9 5" xfId="20317"/>
    <cellStyle name="RowTitles1-Detail 4 3 9 5 2" xfId="20318"/>
    <cellStyle name="RowTitles1-Detail 4 3 9 5 2 2" xfId="20319"/>
    <cellStyle name="RowTitles1-Detail 4 3 9 6" xfId="20320"/>
    <cellStyle name="RowTitles1-Detail 4 3 9 6 2" xfId="20321"/>
    <cellStyle name="RowTitles1-Detail 4 3 9 7" xfId="20322"/>
    <cellStyle name="RowTitles1-Detail 4 3_STUD aligned by INSTIT" xfId="20323"/>
    <cellStyle name="RowTitles1-Detail 4 4" xfId="20324"/>
    <cellStyle name="RowTitles1-Detail 4 4 2" xfId="20325"/>
    <cellStyle name="RowTitles1-Detail 4 4 2 2" xfId="20326"/>
    <cellStyle name="RowTitles1-Detail 4 4 2 2 2" xfId="20327"/>
    <cellStyle name="RowTitles1-Detail 4 4 2 2 2 2" xfId="20328"/>
    <cellStyle name="RowTitles1-Detail 4 4 2 2 2 2 2" xfId="20329"/>
    <cellStyle name="RowTitles1-Detail 4 4 2 2 2 3" xfId="20330"/>
    <cellStyle name="RowTitles1-Detail 4 4 2 2 3" xfId="20331"/>
    <cellStyle name="RowTitles1-Detail 4 4 2 2 3 2" xfId="20332"/>
    <cellStyle name="RowTitles1-Detail 4 4 2 2 3 2 2" xfId="20333"/>
    <cellStyle name="RowTitles1-Detail 4 4 2 2 4" xfId="20334"/>
    <cellStyle name="RowTitles1-Detail 4 4 2 2 4 2" xfId="20335"/>
    <cellStyle name="RowTitles1-Detail 4 4 2 2 5" xfId="20336"/>
    <cellStyle name="RowTitles1-Detail 4 4 2 3" xfId="20337"/>
    <cellStyle name="RowTitles1-Detail 4 4 2 3 2" xfId="20338"/>
    <cellStyle name="RowTitles1-Detail 4 4 2 3 2 2" xfId="20339"/>
    <cellStyle name="RowTitles1-Detail 4 4 2 3 2 2 2" xfId="20340"/>
    <cellStyle name="RowTitles1-Detail 4 4 2 3 2 3" xfId="20341"/>
    <cellStyle name="RowTitles1-Detail 4 4 2 3 3" xfId="20342"/>
    <cellStyle name="RowTitles1-Detail 4 4 2 3 3 2" xfId="20343"/>
    <cellStyle name="RowTitles1-Detail 4 4 2 3 3 2 2" xfId="20344"/>
    <cellStyle name="RowTitles1-Detail 4 4 2 3 4" xfId="20345"/>
    <cellStyle name="RowTitles1-Detail 4 4 2 3 4 2" xfId="20346"/>
    <cellStyle name="RowTitles1-Detail 4 4 2 3 5" xfId="20347"/>
    <cellStyle name="RowTitles1-Detail 4 4 2 4" xfId="20348"/>
    <cellStyle name="RowTitles1-Detail 4 4 2 4 2" xfId="20349"/>
    <cellStyle name="RowTitles1-Detail 4 4 2 5" xfId="20350"/>
    <cellStyle name="RowTitles1-Detail 4 4 2 5 2" xfId="20351"/>
    <cellStyle name="RowTitles1-Detail 4 4 2 5 2 2" xfId="20352"/>
    <cellStyle name="RowTitles1-Detail 4 4 3" xfId="20353"/>
    <cellStyle name="RowTitles1-Detail 4 4 3 2" xfId="20354"/>
    <cellStyle name="RowTitles1-Detail 4 4 3 2 2" xfId="20355"/>
    <cellStyle name="RowTitles1-Detail 4 4 3 2 2 2" xfId="20356"/>
    <cellStyle name="RowTitles1-Detail 4 4 3 2 2 2 2" xfId="20357"/>
    <cellStyle name="RowTitles1-Detail 4 4 3 2 2 3" xfId="20358"/>
    <cellStyle name="RowTitles1-Detail 4 4 3 2 3" xfId="20359"/>
    <cellStyle name="RowTitles1-Detail 4 4 3 2 3 2" xfId="20360"/>
    <cellStyle name="RowTitles1-Detail 4 4 3 2 3 2 2" xfId="20361"/>
    <cellStyle name="RowTitles1-Detail 4 4 3 2 4" xfId="20362"/>
    <cellStyle name="RowTitles1-Detail 4 4 3 2 4 2" xfId="20363"/>
    <cellStyle name="RowTitles1-Detail 4 4 3 2 5" xfId="20364"/>
    <cellStyle name="RowTitles1-Detail 4 4 3 3" xfId="20365"/>
    <cellStyle name="RowTitles1-Detail 4 4 3 3 2" xfId="20366"/>
    <cellStyle name="RowTitles1-Detail 4 4 3 3 2 2" xfId="20367"/>
    <cellStyle name="RowTitles1-Detail 4 4 3 3 2 2 2" xfId="20368"/>
    <cellStyle name="RowTitles1-Detail 4 4 3 3 2 3" xfId="20369"/>
    <cellStyle name="RowTitles1-Detail 4 4 3 3 3" xfId="20370"/>
    <cellStyle name="RowTitles1-Detail 4 4 3 3 3 2" xfId="20371"/>
    <cellStyle name="RowTitles1-Detail 4 4 3 3 3 2 2" xfId="20372"/>
    <cellStyle name="RowTitles1-Detail 4 4 3 3 4" xfId="20373"/>
    <cellStyle name="RowTitles1-Detail 4 4 3 3 4 2" xfId="20374"/>
    <cellStyle name="RowTitles1-Detail 4 4 3 3 5" xfId="20375"/>
    <cellStyle name="RowTitles1-Detail 4 4 3 4" xfId="20376"/>
    <cellStyle name="RowTitles1-Detail 4 4 3 4 2" xfId="20377"/>
    <cellStyle name="RowTitles1-Detail 4 4 3 5" xfId="20378"/>
    <cellStyle name="RowTitles1-Detail 4 4 3 5 2" xfId="20379"/>
    <cellStyle name="RowTitles1-Detail 4 4 3 5 2 2" xfId="20380"/>
    <cellStyle name="RowTitles1-Detail 4 4 3 5 3" xfId="20381"/>
    <cellStyle name="RowTitles1-Detail 4 4 3 6" xfId="20382"/>
    <cellStyle name="RowTitles1-Detail 4 4 3 6 2" xfId="20383"/>
    <cellStyle name="RowTitles1-Detail 4 4 3 6 2 2" xfId="20384"/>
    <cellStyle name="RowTitles1-Detail 4 4 3 7" xfId="20385"/>
    <cellStyle name="RowTitles1-Detail 4 4 3 7 2" xfId="20386"/>
    <cellStyle name="RowTitles1-Detail 4 4 3 8" xfId="20387"/>
    <cellStyle name="RowTitles1-Detail 4 4 4" xfId="20388"/>
    <cellStyle name="RowTitles1-Detail 4 4 4 2" xfId="20389"/>
    <cellStyle name="RowTitles1-Detail 4 4 4 2 2" xfId="20390"/>
    <cellStyle name="RowTitles1-Detail 4 4 4 2 2 2" xfId="20391"/>
    <cellStyle name="RowTitles1-Detail 4 4 4 2 2 2 2" xfId="20392"/>
    <cellStyle name="RowTitles1-Detail 4 4 4 2 2 3" xfId="20393"/>
    <cellStyle name="RowTitles1-Detail 4 4 4 2 3" xfId="20394"/>
    <cellStyle name="RowTitles1-Detail 4 4 4 2 3 2" xfId="20395"/>
    <cellStyle name="RowTitles1-Detail 4 4 4 2 3 2 2" xfId="20396"/>
    <cellStyle name="RowTitles1-Detail 4 4 4 2 4" xfId="20397"/>
    <cellStyle name="RowTitles1-Detail 4 4 4 2 4 2" xfId="20398"/>
    <cellStyle name="RowTitles1-Detail 4 4 4 2 5" xfId="20399"/>
    <cellStyle name="RowTitles1-Detail 4 4 4 3" xfId="20400"/>
    <cellStyle name="RowTitles1-Detail 4 4 4 3 2" xfId="20401"/>
    <cellStyle name="RowTitles1-Detail 4 4 4 3 2 2" xfId="20402"/>
    <cellStyle name="RowTitles1-Detail 4 4 4 3 2 2 2" xfId="20403"/>
    <cellStyle name="RowTitles1-Detail 4 4 4 3 2 3" xfId="20404"/>
    <cellStyle name="RowTitles1-Detail 4 4 4 3 3" xfId="20405"/>
    <cellStyle name="RowTitles1-Detail 4 4 4 3 3 2" xfId="20406"/>
    <cellStyle name="RowTitles1-Detail 4 4 4 3 3 2 2" xfId="20407"/>
    <cellStyle name="RowTitles1-Detail 4 4 4 3 4" xfId="20408"/>
    <cellStyle name="RowTitles1-Detail 4 4 4 3 4 2" xfId="20409"/>
    <cellStyle name="RowTitles1-Detail 4 4 4 3 5" xfId="20410"/>
    <cellStyle name="RowTitles1-Detail 4 4 4 4" xfId="20411"/>
    <cellStyle name="RowTitles1-Detail 4 4 4 4 2" xfId="20412"/>
    <cellStyle name="RowTitles1-Detail 4 4 4 4 2 2" xfId="20413"/>
    <cellStyle name="RowTitles1-Detail 4 4 4 4 3" xfId="20414"/>
    <cellStyle name="RowTitles1-Detail 4 4 4 5" xfId="20415"/>
    <cellStyle name="RowTitles1-Detail 4 4 4 5 2" xfId="20416"/>
    <cellStyle name="RowTitles1-Detail 4 4 4 5 2 2" xfId="20417"/>
    <cellStyle name="RowTitles1-Detail 4 4 4 6" xfId="20418"/>
    <cellStyle name="RowTitles1-Detail 4 4 4 6 2" xfId="20419"/>
    <cellStyle name="RowTitles1-Detail 4 4 4 7" xfId="20420"/>
    <cellStyle name="RowTitles1-Detail 4 4 5" xfId="20421"/>
    <cellStyle name="RowTitles1-Detail 4 4 5 2" xfId="20422"/>
    <cellStyle name="RowTitles1-Detail 4 4 5 2 2" xfId="20423"/>
    <cellStyle name="RowTitles1-Detail 4 4 5 2 2 2" xfId="20424"/>
    <cellStyle name="RowTitles1-Detail 4 4 5 2 2 2 2" xfId="20425"/>
    <cellStyle name="RowTitles1-Detail 4 4 5 2 2 3" xfId="20426"/>
    <cellStyle name="RowTitles1-Detail 4 4 5 2 3" xfId="20427"/>
    <cellStyle name="RowTitles1-Detail 4 4 5 2 3 2" xfId="20428"/>
    <cellStyle name="RowTitles1-Detail 4 4 5 2 3 2 2" xfId="20429"/>
    <cellStyle name="RowTitles1-Detail 4 4 5 2 4" xfId="20430"/>
    <cellStyle name="RowTitles1-Detail 4 4 5 2 4 2" xfId="20431"/>
    <cellStyle name="RowTitles1-Detail 4 4 5 2 5" xfId="20432"/>
    <cellStyle name="RowTitles1-Detail 4 4 5 3" xfId="20433"/>
    <cellStyle name="RowTitles1-Detail 4 4 5 3 2" xfId="20434"/>
    <cellStyle name="RowTitles1-Detail 4 4 5 3 2 2" xfId="20435"/>
    <cellStyle name="RowTitles1-Detail 4 4 5 3 2 2 2" xfId="20436"/>
    <cellStyle name="RowTitles1-Detail 4 4 5 3 2 3" xfId="20437"/>
    <cellStyle name="RowTitles1-Detail 4 4 5 3 3" xfId="20438"/>
    <cellStyle name="RowTitles1-Detail 4 4 5 3 3 2" xfId="20439"/>
    <cellStyle name="RowTitles1-Detail 4 4 5 3 3 2 2" xfId="20440"/>
    <cellStyle name="RowTitles1-Detail 4 4 5 3 4" xfId="20441"/>
    <cellStyle name="RowTitles1-Detail 4 4 5 3 4 2" xfId="20442"/>
    <cellStyle name="RowTitles1-Detail 4 4 5 3 5" xfId="20443"/>
    <cellStyle name="RowTitles1-Detail 4 4 5 4" xfId="20444"/>
    <cellStyle name="RowTitles1-Detail 4 4 5 4 2" xfId="20445"/>
    <cellStyle name="RowTitles1-Detail 4 4 5 4 2 2" xfId="20446"/>
    <cellStyle name="RowTitles1-Detail 4 4 5 4 3" xfId="20447"/>
    <cellStyle name="RowTitles1-Detail 4 4 5 5" xfId="20448"/>
    <cellStyle name="RowTitles1-Detail 4 4 5 5 2" xfId="20449"/>
    <cellStyle name="RowTitles1-Detail 4 4 5 5 2 2" xfId="20450"/>
    <cellStyle name="RowTitles1-Detail 4 4 5 6" xfId="20451"/>
    <cellStyle name="RowTitles1-Detail 4 4 5 6 2" xfId="20452"/>
    <cellStyle name="RowTitles1-Detail 4 4 5 7" xfId="20453"/>
    <cellStyle name="RowTitles1-Detail 4 4 6" xfId="20454"/>
    <cellStyle name="RowTitles1-Detail 4 4 6 2" xfId="20455"/>
    <cellStyle name="RowTitles1-Detail 4 4 6 2 2" xfId="20456"/>
    <cellStyle name="RowTitles1-Detail 4 4 6 2 2 2" xfId="20457"/>
    <cellStyle name="RowTitles1-Detail 4 4 6 2 2 2 2" xfId="20458"/>
    <cellStyle name="RowTitles1-Detail 4 4 6 2 2 3" xfId="20459"/>
    <cellStyle name="RowTitles1-Detail 4 4 6 2 3" xfId="20460"/>
    <cellStyle name="RowTitles1-Detail 4 4 6 2 3 2" xfId="20461"/>
    <cellStyle name="RowTitles1-Detail 4 4 6 2 3 2 2" xfId="20462"/>
    <cellStyle name="RowTitles1-Detail 4 4 6 2 4" xfId="20463"/>
    <cellStyle name="RowTitles1-Detail 4 4 6 2 4 2" xfId="20464"/>
    <cellStyle name="RowTitles1-Detail 4 4 6 2 5" xfId="20465"/>
    <cellStyle name="RowTitles1-Detail 4 4 6 3" xfId="20466"/>
    <cellStyle name="RowTitles1-Detail 4 4 6 3 2" xfId="20467"/>
    <cellStyle name="RowTitles1-Detail 4 4 6 3 2 2" xfId="20468"/>
    <cellStyle name="RowTitles1-Detail 4 4 6 3 2 2 2" xfId="20469"/>
    <cellStyle name="RowTitles1-Detail 4 4 6 3 2 3" xfId="20470"/>
    <cellStyle name="RowTitles1-Detail 4 4 6 3 3" xfId="20471"/>
    <cellStyle name="RowTitles1-Detail 4 4 6 3 3 2" xfId="20472"/>
    <cellStyle name="RowTitles1-Detail 4 4 6 3 3 2 2" xfId="20473"/>
    <cellStyle name="RowTitles1-Detail 4 4 6 3 4" xfId="20474"/>
    <cellStyle name="RowTitles1-Detail 4 4 6 3 4 2" xfId="20475"/>
    <cellStyle name="RowTitles1-Detail 4 4 6 3 5" xfId="20476"/>
    <cellStyle name="RowTitles1-Detail 4 4 6 4" xfId="20477"/>
    <cellStyle name="RowTitles1-Detail 4 4 6 4 2" xfId="20478"/>
    <cellStyle name="RowTitles1-Detail 4 4 6 4 2 2" xfId="20479"/>
    <cellStyle name="RowTitles1-Detail 4 4 6 4 3" xfId="20480"/>
    <cellStyle name="RowTitles1-Detail 4 4 6 5" xfId="20481"/>
    <cellStyle name="RowTitles1-Detail 4 4 6 5 2" xfId="20482"/>
    <cellStyle name="RowTitles1-Detail 4 4 6 5 2 2" xfId="20483"/>
    <cellStyle name="RowTitles1-Detail 4 4 6 6" xfId="20484"/>
    <cellStyle name="RowTitles1-Detail 4 4 6 6 2" xfId="20485"/>
    <cellStyle name="RowTitles1-Detail 4 4 6 7" xfId="20486"/>
    <cellStyle name="RowTitles1-Detail 4 4 7" xfId="20487"/>
    <cellStyle name="RowTitles1-Detail 4 4 7 2" xfId="20488"/>
    <cellStyle name="RowTitles1-Detail 4 4 7 2 2" xfId="20489"/>
    <cellStyle name="RowTitles1-Detail 4 4 7 2 2 2" xfId="20490"/>
    <cellStyle name="RowTitles1-Detail 4 4 7 2 3" xfId="20491"/>
    <cellStyle name="RowTitles1-Detail 4 4 7 3" xfId="20492"/>
    <cellStyle name="RowTitles1-Detail 4 4 7 3 2" xfId="20493"/>
    <cellStyle name="RowTitles1-Detail 4 4 7 3 2 2" xfId="20494"/>
    <cellStyle name="RowTitles1-Detail 4 4 7 4" xfId="20495"/>
    <cellStyle name="RowTitles1-Detail 4 4 7 4 2" xfId="20496"/>
    <cellStyle name="RowTitles1-Detail 4 4 7 5" xfId="20497"/>
    <cellStyle name="RowTitles1-Detail 4 4 8" xfId="20498"/>
    <cellStyle name="RowTitles1-Detail 4 4 8 2" xfId="20499"/>
    <cellStyle name="RowTitles1-Detail 4 4 9" xfId="20500"/>
    <cellStyle name="RowTitles1-Detail 4 4 9 2" xfId="20501"/>
    <cellStyle name="RowTitles1-Detail 4 4 9 2 2" xfId="20502"/>
    <cellStyle name="RowTitles1-Detail 4 4_STUD aligned by INSTIT" xfId="20503"/>
    <cellStyle name="RowTitles1-Detail 4 5" xfId="20504"/>
    <cellStyle name="RowTitles1-Detail 4 5 2" xfId="20505"/>
    <cellStyle name="RowTitles1-Detail 4 5 2 2" xfId="20506"/>
    <cellStyle name="RowTitles1-Detail 4 5 2 2 2" xfId="20507"/>
    <cellStyle name="RowTitles1-Detail 4 5 2 2 2 2" xfId="20508"/>
    <cellStyle name="RowTitles1-Detail 4 5 2 2 2 2 2" xfId="20509"/>
    <cellStyle name="RowTitles1-Detail 4 5 2 2 2 3" xfId="20510"/>
    <cellStyle name="RowTitles1-Detail 4 5 2 2 3" xfId="20511"/>
    <cellStyle name="RowTitles1-Detail 4 5 2 2 3 2" xfId="20512"/>
    <cellStyle name="RowTitles1-Detail 4 5 2 2 3 2 2" xfId="20513"/>
    <cellStyle name="RowTitles1-Detail 4 5 2 2 4" xfId="20514"/>
    <cellStyle name="RowTitles1-Detail 4 5 2 2 4 2" xfId="20515"/>
    <cellStyle name="RowTitles1-Detail 4 5 2 2 5" xfId="20516"/>
    <cellStyle name="RowTitles1-Detail 4 5 2 3" xfId="20517"/>
    <cellStyle name="RowTitles1-Detail 4 5 2 3 2" xfId="20518"/>
    <cellStyle name="RowTitles1-Detail 4 5 2 3 2 2" xfId="20519"/>
    <cellStyle name="RowTitles1-Detail 4 5 2 3 2 2 2" xfId="20520"/>
    <cellStyle name="RowTitles1-Detail 4 5 2 3 2 3" xfId="20521"/>
    <cellStyle name="RowTitles1-Detail 4 5 2 3 3" xfId="20522"/>
    <cellStyle name="RowTitles1-Detail 4 5 2 3 3 2" xfId="20523"/>
    <cellStyle name="RowTitles1-Detail 4 5 2 3 3 2 2" xfId="20524"/>
    <cellStyle name="RowTitles1-Detail 4 5 2 3 4" xfId="20525"/>
    <cellStyle name="RowTitles1-Detail 4 5 2 3 4 2" xfId="20526"/>
    <cellStyle name="RowTitles1-Detail 4 5 2 3 5" xfId="20527"/>
    <cellStyle name="RowTitles1-Detail 4 5 2 4" xfId="20528"/>
    <cellStyle name="RowTitles1-Detail 4 5 2 4 2" xfId="20529"/>
    <cellStyle name="RowTitles1-Detail 4 5 2 5" xfId="20530"/>
    <cellStyle name="RowTitles1-Detail 4 5 2 5 2" xfId="20531"/>
    <cellStyle name="RowTitles1-Detail 4 5 2 5 2 2" xfId="20532"/>
    <cellStyle name="RowTitles1-Detail 4 5 2 5 3" xfId="20533"/>
    <cellStyle name="RowTitles1-Detail 4 5 2 6" xfId="20534"/>
    <cellStyle name="RowTitles1-Detail 4 5 2 6 2" xfId="20535"/>
    <cellStyle name="RowTitles1-Detail 4 5 2 6 2 2" xfId="20536"/>
    <cellStyle name="RowTitles1-Detail 4 5 2 7" xfId="20537"/>
    <cellStyle name="RowTitles1-Detail 4 5 2 7 2" xfId="20538"/>
    <cellStyle name="RowTitles1-Detail 4 5 2 8" xfId="20539"/>
    <cellStyle name="RowTitles1-Detail 4 5 3" xfId="20540"/>
    <cellStyle name="RowTitles1-Detail 4 5 3 2" xfId="20541"/>
    <cellStyle name="RowTitles1-Detail 4 5 3 2 2" xfId="20542"/>
    <cellStyle name="RowTitles1-Detail 4 5 3 2 2 2" xfId="20543"/>
    <cellStyle name="RowTitles1-Detail 4 5 3 2 2 2 2" xfId="20544"/>
    <cellStyle name="RowTitles1-Detail 4 5 3 2 2 3" xfId="20545"/>
    <cellStyle name="RowTitles1-Detail 4 5 3 2 3" xfId="20546"/>
    <cellStyle name="RowTitles1-Detail 4 5 3 2 3 2" xfId="20547"/>
    <cellStyle name="RowTitles1-Detail 4 5 3 2 3 2 2" xfId="20548"/>
    <cellStyle name="RowTitles1-Detail 4 5 3 2 4" xfId="20549"/>
    <cellStyle name="RowTitles1-Detail 4 5 3 2 4 2" xfId="20550"/>
    <cellStyle name="RowTitles1-Detail 4 5 3 2 5" xfId="20551"/>
    <cellStyle name="RowTitles1-Detail 4 5 3 3" xfId="20552"/>
    <cellStyle name="RowTitles1-Detail 4 5 3 3 2" xfId="20553"/>
    <cellStyle name="RowTitles1-Detail 4 5 3 3 2 2" xfId="20554"/>
    <cellStyle name="RowTitles1-Detail 4 5 3 3 2 2 2" xfId="20555"/>
    <cellStyle name="RowTitles1-Detail 4 5 3 3 2 3" xfId="20556"/>
    <cellStyle name="RowTitles1-Detail 4 5 3 3 3" xfId="20557"/>
    <cellStyle name="RowTitles1-Detail 4 5 3 3 3 2" xfId="20558"/>
    <cellStyle name="RowTitles1-Detail 4 5 3 3 3 2 2" xfId="20559"/>
    <cellStyle name="RowTitles1-Detail 4 5 3 3 4" xfId="20560"/>
    <cellStyle name="RowTitles1-Detail 4 5 3 3 4 2" xfId="20561"/>
    <cellStyle name="RowTitles1-Detail 4 5 3 3 5" xfId="20562"/>
    <cellStyle name="RowTitles1-Detail 4 5 3 4" xfId="20563"/>
    <cellStyle name="RowTitles1-Detail 4 5 3 4 2" xfId="20564"/>
    <cellStyle name="RowTitles1-Detail 4 5 3 5" xfId="20565"/>
    <cellStyle name="RowTitles1-Detail 4 5 3 5 2" xfId="20566"/>
    <cellStyle name="RowTitles1-Detail 4 5 3 5 2 2" xfId="20567"/>
    <cellStyle name="RowTitles1-Detail 4 5 4" xfId="20568"/>
    <cellStyle name="RowTitles1-Detail 4 5 4 2" xfId="20569"/>
    <cellStyle name="RowTitles1-Detail 4 5 4 2 2" xfId="20570"/>
    <cellStyle name="RowTitles1-Detail 4 5 4 2 2 2" xfId="20571"/>
    <cellStyle name="RowTitles1-Detail 4 5 4 2 2 2 2" xfId="20572"/>
    <cellStyle name="RowTitles1-Detail 4 5 4 2 2 3" xfId="20573"/>
    <cellStyle name="RowTitles1-Detail 4 5 4 2 3" xfId="20574"/>
    <cellStyle name="RowTitles1-Detail 4 5 4 2 3 2" xfId="20575"/>
    <cellStyle name="RowTitles1-Detail 4 5 4 2 3 2 2" xfId="20576"/>
    <cellStyle name="RowTitles1-Detail 4 5 4 2 4" xfId="20577"/>
    <cellStyle name="RowTitles1-Detail 4 5 4 2 4 2" xfId="20578"/>
    <cellStyle name="RowTitles1-Detail 4 5 4 2 5" xfId="20579"/>
    <cellStyle name="RowTitles1-Detail 4 5 4 3" xfId="20580"/>
    <cellStyle name="RowTitles1-Detail 4 5 4 3 2" xfId="20581"/>
    <cellStyle name="RowTitles1-Detail 4 5 4 3 2 2" xfId="20582"/>
    <cellStyle name="RowTitles1-Detail 4 5 4 3 2 2 2" xfId="20583"/>
    <cellStyle name="RowTitles1-Detail 4 5 4 3 2 3" xfId="20584"/>
    <cellStyle name="RowTitles1-Detail 4 5 4 3 3" xfId="20585"/>
    <cellStyle name="RowTitles1-Detail 4 5 4 3 3 2" xfId="20586"/>
    <cellStyle name="RowTitles1-Detail 4 5 4 3 3 2 2" xfId="20587"/>
    <cellStyle name="RowTitles1-Detail 4 5 4 3 4" xfId="20588"/>
    <cellStyle name="RowTitles1-Detail 4 5 4 3 4 2" xfId="20589"/>
    <cellStyle name="RowTitles1-Detail 4 5 4 3 5" xfId="20590"/>
    <cellStyle name="RowTitles1-Detail 4 5 4 4" xfId="20591"/>
    <cellStyle name="RowTitles1-Detail 4 5 4 4 2" xfId="20592"/>
    <cellStyle name="RowTitles1-Detail 4 5 4 4 2 2" xfId="20593"/>
    <cellStyle name="RowTitles1-Detail 4 5 4 4 3" xfId="20594"/>
    <cellStyle name="RowTitles1-Detail 4 5 4 5" xfId="20595"/>
    <cellStyle name="RowTitles1-Detail 4 5 4 5 2" xfId="20596"/>
    <cellStyle name="RowTitles1-Detail 4 5 4 5 2 2" xfId="20597"/>
    <cellStyle name="RowTitles1-Detail 4 5 4 6" xfId="20598"/>
    <cellStyle name="RowTitles1-Detail 4 5 4 6 2" xfId="20599"/>
    <cellStyle name="RowTitles1-Detail 4 5 4 7" xfId="20600"/>
    <cellStyle name="RowTitles1-Detail 4 5 5" xfId="20601"/>
    <cellStyle name="RowTitles1-Detail 4 5 5 2" xfId="20602"/>
    <cellStyle name="RowTitles1-Detail 4 5 5 2 2" xfId="20603"/>
    <cellStyle name="RowTitles1-Detail 4 5 5 2 2 2" xfId="20604"/>
    <cellStyle name="RowTitles1-Detail 4 5 5 2 2 2 2" xfId="20605"/>
    <cellStyle name="RowTitles1-Detail 4 5 5 2 2 3" xfId="20606"/>
    <cellStyle name="RowTitles1-Detail 4 5 5 2 3" xfId="20607"/>
    <cellStyle name="RowTitles1-Detail 4 5 5 2 3 2" xfId="20608"/>
    <cellStyle name="RowTitles1-Detail 4 5 5 2 3 2 2" xfId="20609"/>
    <cellStyle name="RowTitles1-Detail 4 5 5 2 4" xfId="20610"/>
    <cellStyle name="RowTitles1-Detail 4 5 5 2 4 2" xfId="20611"/>
    <cellStyle name="RowTitles1-Detail 4 5 5 2 5" xfId="20612"/>
    <cellStyle name="RowTitles1-Detail 4 5 5 3" xfId="20613"/>
    <cellStyle name="RowTitles1-Detail 4 5 5 3 2" xfId="20614"/>
    <cellStyle name="RowTitles1-Detail 4 5 5 3 2 2" xfId="20615"/>
    <cellStyle name="RowTitles1-Detail 4 5 5 3 2 2 2" xfId="20616"/>
    <cellStyle name="RowTitles1-Detail 4 5 5 3 2 3" xfId="20617"/>
    <cellStyle name="RowTitles1-Detail 4 5 5 3 3" xfId="20618"/>
    <cellStyle name="RowTitles1-Detail 4 5 5 3 3 2" xfId="20619"/>
    <cellStyle name="RowTitles1-Detail 4 5 5 3 3 2 2" xfId="20620"/>
    <cellStyle name="RowTitles1-Detail 4 5 5 3 4" xfId="20621"/>
    <cellStyle name="RowTitles1-Detail 4 5 5 3 4 2" xfId="20622"/>
    <cellStyle name="RowTitles1-Detail 4 5 5 3 5" xfId="20623"/>
    <cellStyle name="RowTitles1-Detail 4 5 5 4" xfId="20624"/>
    <cellStyle name="RowTitles1-Detail 4 5 5 4 2" xfId="20625"/>
    <cellStyle name="RowTitles1-Detail 4 5 5 4 2 2" xfId="20626"/>
    <cellStyle name="RowTitles1-Detail 4 5 5 4 3" xfId="20627"/>
    <cellStyle name="RowTitles1-Detail 4 5 5 5" xfId="20628"/>
    <cellStyle name="RowTitles1-Detail 4 5 5 5 2" xfId="20629"/>
    <cellStyle name="RowTitles1-Detail 4 5 5 5 2 2" xfId="20630"/>
    <cellStyle name="RowTitles1-Detail 4 5 5 6" xfId="20631"/>
    <cellStyle name="RowTitles1-Detail 4 5 5 6 2" xfId="20632"/>
    <cellStyle name="RowTitles1-Detail 4 5 5 7" xfId="20633"/>
    <cellStyle name="RowTitles1-Detail 4 5 6" xfId="20634"/>
    <cellStyle name="RowTitles1-Detail 4 5 6 2" xfId="20635"/>
    <cellStyle name="RowTitles1-Detail 4 5 6 2 2" xfId="20636"/>
    <cellStyle name="RowTitles1-Detail 4 5 6 2 2 2" xfId="20637"/>
    <cellStyle name="RowTitles1-Detail 4 5 6 2 2 2 2" xfId="20638"/>
    <cellStyle name="RowTitles1-Detail 4 5 6 2 2 3" xfId="20639"/>
    <cellStyle name="RowTitles1-Detail 4 5 6 2 3" xfId="20640"/>
    <cellStyle name="RowTitles1-Detail 4 5 6 2 3 2" xfId="20641"/>
    <cellStyle name="RowTitles1-Detail 4 5 6 2 3 2 2" xfId="20642"/>
    <cellStyle name="RowTitles1-Detail 4 5 6 2 4" xfId="20643"/>
    <cellStyle name="RowTitles1-Detail 4 5 6 2 4 2" xfId="20644"/>
    <cellStyle name="RowTitles1-Detail 4 5 6 2 5" xfId="20645"/>
    <cellStyle name="RowTitles1-Detail 4 5 6 3" xfId="20646"/>
    <cellStyle name="RowTitles1-Detail 4 5 6 3 2" xfId="20647"/>
    <cellStyle name="RowTitles1-Detail 4 5 6 3 2 2" xfId="20648"/>
    <cellStyle name="RowTitles1-Detail 4 5 6 3 2 2 2" xfId="20649"/>
    <cellStyle name="RowTitles1-Detail 4 5 6 3 2 3" xfId="20650"/>
    <cellStyle name="RowTitles1-Detail 4 5 6 3 3" xfId="20651"/>
    <cellStyle name="RowTitles1-Detail 4 5 6 3 3 2" xfId="20652"/>
    <cellStyle name="RowTitles1-Detail 4 5 6 3 3 2 2" xfId="20653"/>
    <cellStyle name="RowTitles1-Detail 4 5 6 3 4" xfId="20654"/>
    <cellStyle name="RowTitles1-Detail 4 5 6 3 4 2" xfId="20655"/>
    <cellStyle name="RowTitles1-Detail 4 5 6 3 5" xfId="20656"/>
    <cellStyle name="RowTitles1-Detail 4 5 6 4" xfId="20657"/>
    <cellStyle name="RowTitles1-Detail 4 5 6 4 2" xfId="20658"/>
    <cellStyle name="RowTitles1-Detail 4 5 6 4 2 2" xfId="20659"/>
    <cellStyle name="RowTitles1-Detail 4 5 6 4 3" xfId="20660"/>
    <cellStyle name="RowTitles1-Detail 4 5 6 5" xfId="20661"/>
    <cellStyle name="RowTitles1-Detail 4 5 6 5 2" xfId="20662"/>
    <cellStyle name="RowTitles1-Detail 4 5 6 5 2 2" xfId="20663"/>
    <cellStyle name="RowTitles1-Detail 4 5 6 6" xfId="20664"/>
    <cellStyle name="RowTitles1-Detail 4 5 6 6 2" xfId="20665"/>
    <cellStyle name="RowTitles1-Detail 4 5 6 7" xfId="20666"/>
    <cellStyle name="RowTitles1-Detail 4 5 7" xfId="20667"/>
    <cellStyle name="RowTitles1-Detail 4 5 7 2" xfId="20668"/>
    <cellStyle name="RowTitles1-Detail 4 5 7 2 2" xfId="20669"/>
    <cellStyle name="RowTitles1-Detail 4 5 7 2 2 2" xfId="20670"/>
    <cellStyle name="RowTitles1-Detail 4 5 7 2 3" xfId="20671"/>
    <cellStyle name="RowTitles1-Detail 4 5 7 3" xfId="20672"/>
    <cellStyle name="RowTitles1-Detail 4 5 7 3 2" xfId="20673"/>
    <cellStyle name="RowTitles1-Detail 4 5 7 3 2 2" xfId="20674"/>
    <cellStyle name="RowTitles1-Detail 4 5 7 4" xfId="20675"/>
    <cellStyle name="RowTitles1-Detail 4 5 7 4 2" xfId="20676"/>
    <cellStyle name="RowTitles1-Detail 4 5 7 5" xfId="20677"/>
    <cellStyle name="RowTitles1-Detail 4 5 8" xfId="20678"/>
    <cellStyle name="RowTitles1-Detail 4 5 8 2" xfId="20679"/>
    <cellStyle name="RowTitles1-Detail 4 5 8 2 2" xfId="20680"/>
    <cellStyle name="RowTitles1-Detail 4 5 8 2 2 2" xfId="20681"/>
    <cellStyle name="RowTitles1-Detail 4 5 8 2 3" xfId="20682"/>
    <cellStyle name="RowTitles1-Detail 4 5 8 3" xfId="20683"/>
    <cellStyle name="RowTitles1-Detail 4 5 8 3 2" xfId="20684"/>
    <cellStyle name="RowTitles1-Detail 4 5 8 3 2 2" xfId="20685"/>
    <cellStyle name="RowTitles1-Detail 4 5 8 4" xfId="20686"/>
    <cellStyle name="RowTitles1-Detail 4 5 8 4 2" xfId="20687"/>
    <cellStyle name="RowTitles1-Detail 4 5 8 5" xfId="20688"/>
    <cellStyle name="RowTitles1-Detail 4 5 9" xfId="20689"/>
    <cellStyle name="RowTitles1-Detail 4 5 9 2" xfId="20690"/>
    <cellStyle name="RowTitles1-Detail 4 5 9 2 2" xfId="20691"/>
    <cellStyle name="RowTitles1-Detail 4 5_STUD aligned by INSTIT" xfId="20692"/>
    <cellStyle name="RowTitles1-Detail 4 6" xfId="20693"/>
    <cellStyle name="RowTitles1-Detail 4 6 2" xfId="20694"/>
    <cellStyle name="RowTitles1-Detail 4 6 2 2" xfId="20695"/>
    <cellStyle name="RowTitles1-Detail 4 6 2 2 2" xfId="20696"/>
    <cellStyle name="RowTitles1-Detail 4 6 2 2 2 2" xfId="20697"/>
    <cellStyle name="RowTitles1-Detail 4 6 2 2 2 2 2" xfId="20698"/>
    <cellStyle name="RowTitles1-Detail 4 6 2 2 2 3" xfId="20699"/>
    <cellStyle name="RowTitles1-Detail 4 6 2 2 3" xfId="20700"/>
    <cellStyle name="RowTitles1-Detail 4 6 2 2 3 2" xfId="20701"/>
    <cellStyle name="RowTitles1-Detail 4 6 2 2 3 2 2" xfId="20702"/>
    <cellStyle name="RowTitles1-Detail 4 6 2 2 4" xfId="20703"/>
    <cellStyle name="RowTitles1-Detail 4 6 2 2 4 2" xfId="20704"/>
    <cellStyle name="RowTitles1-Detail 4 6 2 2 5" xfId="20705"/>
    <cellStyle name="RowTitles1-Detail 4 6 2 3" xfId="20706"/>
    <cellStyle name="RowTitles1-Detail 4 6 2 3 2" xfId="20707"/>
    <cellStyle name="RowTitles1-Detail 4 6 2 3 2 2" xfId="20708"/>
    <cellStyle name="RowTitles1-Detail 4 6 2 3 2 2 2" xfId="20709"/>
    <cellStyle name="RowTitles1-Detail 4 6 2 3 2 3" xfId="20710"/>
    <cellStyle name="RowTitles1-Detail 4 6 2 3 3" xfId="20711"/>
    <cellStyle name="RowTitles1-Detail 4 6 2 3 3 2" xfId="20712"/>
    <cellStyle name="RowTitles1-Detail 4 6 2 3 3 2 2" xfId="20713"/>
    <cellStyle name="RowTitles1-Detail 4 6 2 3 4" xfId="20714"/>
    <cellStyle name="RowTitles1-Detail 4 6 2 3 4 2" xfId="20715"/>
    <cellStyle name="RowTitles1-Detail 4 6 2 3 5" xfId="20716"/>
    <cellStyle name="RowTitles1-Detail 4 6 2 4" xfId="20717"/>
    <cellStyle name="RowTitles1-Detail 4 6 2 4 2" xfId="20718"/>
    <cellStyle name="RowTitles1-Detail 4 6 2 5" xfId="20719"/>
    <cellStyle name="RowTitles1-Detail 4 6 2 5 2" xfId="20720"/>
    <cellStyle name="RowTitles1-Detail 4 6 2 5 2 2" xfId="20721"/>
    <cellStyle name="RowTitles1-Detail 4 6 2 5 3" xfId="20722"/>
    <cellStyle name="RowTitles1-Detail 4 6 2 6" xfId="20723"/>
    <cellStyle name="RowTitles1-Detail 4 6 2 6 2" xfId="20724"/>
    <cellStyle name="RowTitles1-Detail 4 6 2 6 2 2" xfId="20725"/>
    <cellStyle name="RowTitles1-Detail 4 6 3" xfId="20726"/>
    <cellStyle name="RowTitles1-Detail 4 6 3 2" xfId="20727"/>
    <cellStyle name="RowTitles1-Detail 4 6 3 2 2" xfId="20728"/>
    <cellStyle name="RowTitles1-Detail 4 6 3 2 2 2" xfId="20729"/>
    <cellStyle name="RowTitles1-Detail 4 6 3 2 2 2 2" xfId="20730"/>
    <cellStyle name="RowTitles1-Detail 4 6 3 2 2 3" xfId="20731"/>
    <cellStyle name="RowTitles1-Detail 4 6 3 2 3" xfId="20732"/>
    <cellStyle name="RowTitles1-Detail 4 6 3 2 3 2" xfId="20733"/>
    <cellStyle name="RowTitles1-Detail 4 6 3 2 3 2 2" xfId="20734"/>
    <cellStyle name="RowTitles1-Detail 4 6 3 2 4" xfId="20735"/>
    <cellStyle name="RowTitles1-Detail 4 6 3 2 4 2" xfId="20736"/>
    <cellStyle name="RowTitles1-Detail 4 6 3 2 5" xfId="20737"/>
    <cellStyle name="RowTitles1-Detail 4 6 3 3" xfId="20738"/>
    <cellStyle name="RowTitles1-Detail 4 6 3 3 2" xfId="20739"/>
    <cellStyle name="RowTitles1-Detail 4 6 3 3 2 2" xfId="20740"/>
    <cellStyle name="RowTitles1-Detail 4 6 3 3 2 2 2" xfId="20741"/>
    <cellStyle name="RowTitles1-Detail 4 6 3 3 2 3" xfId="20742"/>
    <cellStyle name="RowTitles1-Detail 4 6 3 3 3" xfId="20743"/>
    <cellStyle name="RowTitles1-Detail 4 6 3 3 3 2" xfId="20744"/>
    <cellStyle name="RowTitles1-Detail 4 6 3 3 3 2 2" xfId="20745"/>
    <cellStyle name="RowTitles1-Detail 4 6 3 3 4" xfId="20746"/>
    <cellStyle name="RowTitles1-Detail 4 6 3 3 4 2" xfId="20747"/>
    <cellStyle name="RowTitles1-Detail 4 6 3 3 5" xfId="20748"/>
    <cellStyle name="RowTitles1-Detail 4 6 3 4" xfId="20749"/>
    <cellStyle name="RowTitles1-Detail 4 6 3 4 2" xfId="20750"/>
    <cellStyle name="RowTitles1-Detail 4 6 3 5" xfId="20751"/>
    <cellStyle name="RowTitles1-Detail 4 6 3 5 2" xfId="20752"/>
    <cellStyle name="RowTitles1-Detail 4 6 3 5 2 2" xfId="20753"/>
    <cellStyle name="RowTitles1-Detail 4 6 3 6" xfId="20754"/>
    <cellStyle name="RowTitles1-Detail 4 6 3 6 2" xfId="20755"/>
    <cellStyle name="RowTitles1-Detail 4 6 3 7" xfId="20756"/>
    <cellStyle name="RowTitles1-Detail 4 6 4" xfId="20757"/>
    <cellStyle name="RowTitles1-Detail 4 6 4 2" xfId="20758"/>
    <cellStyle name="RowTitles1-Detail 4 6 4 2 2" xfId="20759"/>
    <cellStyle name="RowTitles1-Detail 4 6 4 2 2 2" xfId="20760"/>
    <cellStyle name="RowTitles1-Detail 4 6 4 2 2 2 2" xfId="20761"/>
    <cellStyle name="RowTitles1-Detail 4 6 4 2 2 3" xfId="20762"/>
    <cellStyle name="RowTitles1-Detail 4 6 4 2 3" xfId="20763"/>
    <cellStyle name="RowTitles1-Detail 4 6 4 2 3 2" xfId="20764"/>
    <cellStyle name="RowTitles1-Detail 4 6 4 2 3 2 2" xfId="20765"/>
    <cellStyle name="RowTitles1-Detail 4 6 4 2 4" xfId="20766"/>
    <cellStyle name="RowTitles1-Detail 4 6 4 2 4 2" xfId="20767"/>
    <cellStyle name="RowTitles1-Detail 4 6 4 2 5" xfId="20768"/>
    <cellStyle name="RowTitles1-Detail 4 6 4 3" xfId="20769"/>
    <cellStyle name="RowTitles1-Detail 4 6 4 3 2" xfId="20770"/>
    <cellStyle name="RowTitles1-Detail 4 6 4 3 2 2" xfId="20771"/>
    <cellStyle name="RowTitles1-Detail 4 6 4 3 2 2 2" xfId="20772"/>
    <cellStyle name="RowTitles1-Detail 4 6 4 3 2 3" xfId="20773"/>
    <cellStyle name="RowTitles1-Detail 4 6 4 3 3" xfId="20774"/>
    <cellStyle name="RowTitles1-Detail 4 6 4 3 3 2" xfId="20775"/>
    <cellStyle name="RowTitles1-Detail 4 6 4 3 3 2 2" xfId="20776"/>
    <cellStyle name="RowTitles1-Detail 4 6 4 3 4" xfId="20777"/>
    <cellStyle name="RowTitles1-Detail 4 6 4 3 4 2" xfId="20778"/>
    <cellStyle name="RowTitles1-Detail 4 6 4 3 5" xfId="20779"/>
    <cellStyle name="RowTitles1-Detail 4 6 4 4" xfId="20780"/>
    <cellStyle name="RowTitles1-Detail 4 6 4 4 2" xfId="20781"/>
    <cellStyle name="RowTitles1-Detail 4 6 4 5" xfId="20782"/>
    <cellStyle name="RowTitles1-Detail 4 6 4 5 2" xfId="20783"/>
    <cellStyle name="RowTitles1-Detail 4 6 4 5 2 2" xfId="20784"/>
    <cellStyle name="RowTitles1-Detail 4 6 4 5 3" xfId="20785"/>
    <cellStyle name="RowTitles1-Detail 4 6 4 6" xfId="20786"/>
    <cellStyle name="RowTitles1-Detail 4 6 4 6 2" xfId="20787"/>
    <cellStyle name="RowTitles1-Detail 4 6 4 6 2 2" xfId="20788"/>
    <cellStyle name="RowTitles1-Detail 4 6 4 7" xfId="20789"/>
    <cellStyle name="RowTitles1-Detail 4 6 4 7 2" xfId="20790"/>
    <cellStyle name="RowTitles1-Detail 4 6 4 8" xfId="20791"/>
    <cellStyle name="RowTitles1-Detail 4 6 5" xfId="20792"/>
    <cellStyle name="RowTitles1-Detail 4 6 5 2" xfId="20793"/>
    <cellStyle name="RowTitles1-Detail 4 6 5 2 2" xfId="20794"/>
    <cellStyle name="RowTitles1-Detail 4 6 5 2 2 2" xfId="20795"/>
    <cellStyle name="RowTitles1-Detail 4 6 5 2 2 2 2" xfId="20796"/>
    <cellStyle name="RowTitles1-Detail 4 6 5 2 2 3" xfId="20797"/>
    <cellStyle name="RowTitles1-Detail 4 6 5 2 3" xfId="20798"/>
    <cellStyle name="RowTitles1-Detail 4 6 5 2 3 2" xfId="20799"/>
    <cellStyle name="RowTitles1-Detail 4 6 5 2 3 2 2" xfId="20800"/>
    <cellStyle name="RowTitles1-Detail 4 6 5 2 4" xfId="20801"/>
    <cellStyle name="RowTitles1-Detail 4 6 5 2 4 2" xfId="20802"/>
    <cellStyle name="RowTitles1-Detail 4 6 5 2 5" xfId="20803"/>
    <cellStyle name="RowTitles1-Detail 4 6 5 3" xfId="20804"/>
    <cellStyle name="RowTitles1-Detail 4 6 5 3 2" xfId="20805"/>
    <cellStyle name="RowTitles1-Detail 4 6 5 3 2 2" xfId="20806"/>
    <cellStyle name="RowTitles1-Detail 4 6 5 3 2 2 2" xfId="20807"/>
    <cellStyle name="RowTitles1-Detail 4 6 5 3 2 3" xfId="20808"/>
    <cellStyle name="RowTitles1-Detail 4 6 5 3 3" xfId="20809"/>
    <cellStyle name="RowTitles1-Detail 4 6 5 3 3 2" xfId="20810"/>
    <cellStyle name="RowTitles1-Detail 4 6 5 3 3 2 2" xfId="20811"/>
    <cellStyle name="RowTitles1-Detail 4 6 5 3 4" xfId="20812"/>
    <cellStyle name="RowTitles1-Detail 4 6 5 3 4 2" xfId="20813"/>
    <cellStyle name="RowTitles1-Detail 4 6 5 3 5" xfId="20814"/>
    <cellStyle name="RowTitles1-Detail 4 6 5 4" xfId="20815"/>
    <cellStyle name="RowTitles1-Detail 4 6 5 4 2" xfId="20816"/>
    <cellStyle name="RowTitles1-Detail 4 6 5 4 2 2" xfId="20817"/>
    <cellStyle name="RowTitles1-Detail 4 6 5 4 3" xfId="20818"/>
    <cellStyle name="RowTitles1-Detail 4 6 5 5" xfId="20819"/>
    <cellStyle name="RowTitles1-Detail 4 6 5 5 2" xfId="20820"/>
    <cellStyle name="RowTitles1-Detail 4 6 5 5 2 2" xfId="20821"/>
    <cellStyle name="RowTitles1-Detail 4 6 5 6" xfId="20822"/>
    <cellStyle name="RowTitles1-Detail 4 6 5 6 2" xfId="20823"/>
    <cellStyle name="RowTitles1-Detail 4 6 5 7" xfId="20824"/>
    <cellStyle name="RowTitles1-Detail 4 6 6" xfId="20825"/>
    <cellStyle name="RowTitles1-Detail 4 6 6 2" xfId="20826"/>
    <cellStyle name="RowTitles1-Detail 4 6 6 2 2" xfId="20827"/>
    <cellStyle name="RowTitles1-Detail 4 6 6 2 2 2" xfId="20828"/>
    <cellStyle name="RowTitles1-Detail 4 6 6 2 2 2 2" xfId="20829"/>
    <cellStyle name="RowTitles1-Detail 4 6 6 2 2 3" xfId="20830"/>
    <cellStyle name="RowTitles1-Detail 4 6 6 2 3" xfId="20831"/>
    <cellStyle name="RowTitles1-Detail 4 6 6 2 3 2" xfId="20832"/>
    <cellStyle name="RowTitles1-Detail 4 6 6 2 3 2 2" xfId="20833"/>
    <cellStyle name="RowTitles1-Detail 4 6 6 2 4" xfId="20834"/>
    <cellStyle name="RowTitles1-Detail 4 6 6 2 4 2" xfId="20835"/>
    <cellStyle name="RowTitles1-Detail 4 6 6 2 5" xfId="20836"/>
    <cellStyle name="RowTitles1-Detail 4 6 6 3" xfId="20837"/>
    <cellStyle name="RowTitles1-Detail 4 6 6 3 2" xfId="20838"/>
    <cellStyle name="RowTitles1-Detail 4 6 6 3 2 2" xfId="20839"/>
    <cellStyle name="RowTitles1-Detail 4 6 6 3 2 2 2" xfId="20840"/>
    <cellStyle name="RowTitles1-Detail 4 6 6 3 2 3" xfId="20841"/>
    <cellStyle name="RowTitles1-Detail 4 6 6 3 3" xfId="20842"/>
    <cellStyle name="RowTitles1-Detail 4 6 6 3 3 2" xfId="20843"/>
    <cellStyle name="RowTitles1-Detail 4 6 6 3 3 2 2" xfId="20844"/>
    <cellStyle name="RowTitles1-Detail 4 6 6 3 4" xfId="20845"/>
    <cellStyle name="RowTitles1-Detail 4 6 6 3 4 2" xfId="20846"/>
    <cellStyle name="RowTitles1-Detail 4 6 6 3 5" xfId="20847"/>
    <cellStyle name="RowTitles1-Detail 4 6 6 4" xfId="20848"/>
    <cellStyle name="RowTitles1-Detail 4 6 6 4 2" xfId="20849"/>
    <cellStyle name="RowTitles1-Detail 4 6 6 4 2 2" xfId="20850"/>
    <cellStyle name="RowTitles1-Detail 4 6 6 4 3" xfId="20851"/>
    <cellStyle name="RowTitles1-Detail 4 6 6 5" xfId="20852"/>
    <cellStyle name="RowTitles1-Detail 4 6 6 5 2" xfId="20853"/>
    <cellStyle name="RowTitles1-Detail 4 6 6 5 2 2" xfId="20854"/>
    <cellStyle name="RowTitles1-Detail 4 6 6 6" xfId="20855"/>
    <cellStyle name="RowTitles1-Detail 4 6 6 6 2" xfId="20856"/>
    <cellStyle name="RowTitles1-Detail 4 6 6 7" xfId="20857"/>
    <cellStyle name="RowTitles1-Detail 4 6 7" xfId="20858"/>
    <cellStyle name="RowTitles1-Detail 4 6 7 2" xfId="20859"/>
    <cellStyle name="RowTitles1-Detail 4 6 7 2 2" xfId="20860"/>
    <cellStyle name="RowTitles1-Detail 4 6 7 2 2 2" xfId="20861"/>
    <cellStyle name="RowTitles1-Detail 4 6 7 2 3" xfId="20862"/>
    <cellStyle name="RowTitles1-Detail 4 6 7 3" xfId="20863"/>
    <cellStyle name="RowTitles1-Detail 4 6 7 3 2" xfId="20864"/>
    <cellStyle name="RowTitles1-Detail 4 6 7 3 2 2" xfId="20865"/>
    <cellStyle name="RowTitles1-Detail 4 6 7 4" xfId="20866"/>
    <cellStyle name="RowTitles1-Detail 4 6 7 4 2" xfId="20867"/>
    <cellStyle name="RowTitles1-Detail 4 6 7 5" xfId="20868"/>
    <cellStyle name="RowTitles1-Detail 4 6 8" xfId="20869"/>
    <cellStyle name="RowTitles1-Detail 4 6 8 2" xfId="20870"/>
    <cellStyle name="RowTitles1-Detail 4 6 9" xfId="20871"/>
    <cellStyle name="RowTitles1-Detail 4 6 9 2" xfId="20872"/>
    <cellStyle name="RowTitles1-Detail 4 6 9 2 2" xfId="20873"/>
    <cellStyle name="RowTitles1-Detail 4 6_STUD aligned by INSTIT" xfId="20874"/>
    <cellStyle name="RowTitles1-Detail 4 7" xfId="20875"/>
    <cellStyle name="RowTitles1-Detail 4 7 2" xfId="20876"/>
    <cellStyle name="RowTitles1-Detail 4 7 2 2" xfId="20877"/>
    <cellStyle name="RowTitles1-Detail 4 7 2 2 2" xfId="20878"/>
    <cellStyle name="RowTitles1-Detail 4 7 2 2 2 2" xfId="20879"/>
    <cellStyle name="RowTitles1-Detail 4 7 2 2 3" xfId="20880"/>
    <cellStyle name="RowTitles1-Detail 4 7 2 3" xfId="20881"/>
    <cellStyle name="RowTitles1-Detail 4 7 2 3 2" xfId="20882"/>
    <cellStyle name="RowTitles1-Detail 4 7 2 3 2 2" xfId="20883"/>
    <cellStyle name="RowTitles1-Detail 4 7 2 4" xfId="20884"/>
    <cellStyle name="RowTitles1-Detail 4 7 2 4 2" xfId="20885"/>
    <cellStyle name="RowTitles1-Detail 4 7 2 5" xfId="20886"/>
    <cellStyle name="RowTitles1-Detail 4 7 3" xfId="20887"/>
    <cellStyle name="RowTitles1-Detail 4 7 3 2" xfId="20888"/>
    <cellStyle name="RowTitles1-Detail 4 7 3 2 2" xfId="20889"/>
    <cellStyle name="RowTitles1-Detail 4 7 3 2 2 2" xfId="20890"/>
    <cellStyle name="RowTitles1-Detail 4 7 3 2 3" xfId="20891"/>
    <cellStyle name="RowTitles1-Detail 4 7 3 3" xfId="20892"/>
    <cellStyle name="RowTitles1-Detail 4 7 3 3 2" xfId="20893"/>
    <cellStyle name="RowTitles1-Detail 4 7 3 3 2 2" xfId="20894"/>
    <cellStyle name="RowTitles1-Detail 4 7 3 4" xfId="20895"/>
    <cellStyle name="RowTitles1-Detail 4 7 3 4 2" xfId="20896"/>
    <cellStyle name="RowTitles1-Detail 4 7 3 5" xfId="20897"/>
    <cellStyle name="RowTitles1-Detail 4 7 4" xfId="20898"/>
    <cellStyle name="RowTitles1-Detail 4 7 4 2" xfId="20899"/>
    <cellStyle name="RowTitles1-Detail 4 7 5" xfId="20900"/>
    <cellStyle name="RowTitles1-Detail 4 7 5 2" xfId="20901"/>
    <cellStyle name="RowTitles1-Detail 4 7 5 2 2" xfId="20902"/>
    <cellStyle name="RowTitles1-Detail 4 7 5 3" xfId="20903"/>
    <cellStyle name="RowTitles1-Detail 4 7 6" xfId="20904"/>
    <cellStyle name="RowTitles1-Detail 4 7 6 2" xfId="20905"/>
    <cellStyle name="RowTitles1-Detail 4 7 6 2 2" xfId="20906"/>
    <cellStyle name="RowTitles1-Detail 4 8" xfId="20907"/>
    <cellStyle name="RowTitles1-Detail 4 8 2" xfId="20908"/>
    <cellStyle name="RowTitles1-Detail 4 8 2 2" xfId="20909"/>
    <cellStyle name="RowTitles1-Detail 4 8 2 2 2" xfId="20910"/>
    <cellStyle name="RowTitles1-Detail 4 8 2 2 2 2" xfId="20911"/>
    <cellStyle name="RowTitles1-Detail 4 8 2 2 3" xfId="20912"/>
    <cellStyle name="RowTitles1-Detail 4 8 2 3" xfId="20913"/>
    <cellStyle name="RowTitles1-Detail 4 8 2 3 2" xfId="20914"/>
    <cellStyle name="RowTitles1-Detail 4 8 2 3 2 2" xfId="20915"/>
    <cellStyle name="RowTitles1-Detail 4 8 2 4" xfId="20916"/>
    <cellStyle name="RowTitles1-Detail 4 8 2 4 2" xfId="20917"/>
    <cellStyle name="RowTitles1-Detail 4 8 2 5" xfId="20918"/>
    <cellStyle name="RowTitles1-Detail 4 8 3" xfId="20919"/>
    <cellStyle name="RowTitles1-Detail 4 8 3 2" xfId="20920"/>
    <cellStyle name="RowTitles1-Detail 4 8 3 2 2" xfId="20921"/>
    <cellStyle name="RowTitles1-Detail 4 8 3 2 2 2" xfId="20922"/>
    <cellStyle name="RowTitles1-Detail 4 8 3 2 3" xfId="20923"/>
    <cellStyle name="RowTitles1-Detail 4 8 3 3" xfId="20924"/>
    <cellStyle name="RowTitles1-Detail 4 8 3 3 2" xfId="20925"/>
    <cellStyle name="RowTitles1-Detail 4 8 3 3 2 2" xfId="20926"/>
    <cellStyle name="RowTitles1-Detail 4 8 3 4" xfId="20927"/>
    <cellStyle name="RowTitles1-Detail 4 8 3 4 2" xfId="20928"/>
    <cellStyle name="RowTitles1-Detail 4 8 3 5" xfId="20929"/>
    <cellStyle name="RowTitles1-Detail 4 8 4" xfId="20930"/>
    <cellStyle name="RowTitles1-Detail 4 8 4 2" xfId="20931"/>
    <cellStyle name="RowTitles1-Detail 4 8 5" xfId="20932"/>
    <cellStyle name="RowTitles1-Detail 4 8 5 2" xfId="20933"/>
    <cellStyle name="RowTitles1-Detail 4 8 5 2 2" xfId="20934"/>
    <cellStyle name="RowTitles1-Detail 4 8 6" xfId="20935"/>
    <cellStyle name="RowTitles1-Detail 4 8 6 2" xfId="20936"/>
    <cellStyle name="RowTitles1-Detail 4 8 7" xfId="20937"/>
    <cellStyle name="RowTitles1-Detail 4 9" xfId="20938"/>
    <cellStyle name="RowTitles1-Detail 4 9 2" xfId="20939"/>
    <cellStyle name="RowTitles1-Detail 4 9 2 2" xfId="20940"/>
    <cellStyle name="RowTitles1-Detail 4 9 2 2 2" xfId="20941"/>
    <cellStyle name="RowTitles1-Detail 4 9 2 2 2 2" xfId="20942"/>
    <cellStyle name="RowTitles1-Detail 4 9 2 2 3" xfId="20943"/>
    <cellStyle name="RowTitles1-Detail 4 9 2 3" xfId="20944"/>
    <cellStyle name="RowTitles1-Detail 4 9 2 3 2" xfId="20945"/>
    <cellStyle name="RowTitles1-Detail 4 9 2 3 2 2" xfId="20946"/>
    <cellStyle name="RowTitles1-Detail 4 9 2 4" xfId="20947"/>
    <cellStyle name="RowTitles1-Detail 4 9 2 4 2" xfId="20948"/>
    <cellStyle name="RowTitles1-Detail 4 9 2 5" xfId="20949"/>
    <cellStyle name="RowTitles1-Detail 4 9 3" xfId="20950"/>
    <cellStyle name="RowTitles1-Detail 4 9 3 2" xfId="20951"/>
    <cellStyle name="RowTitles1-Detail 4 9 3 2 2" xfId="20952"/>
    <cellStyle name="RowTitles1-Detail 4 9 3 2 2 2" xfId="20953"/>
    <cellStyle name="RowTitles1-Detail 4 9 3 2 3" xfId="20954"/>
    <cellStyle name="RowTitles1-Detail 4 9 3 3" xfId="20955"/>
    <cellStyle name="RowTitles1-Detail 4 9 3 3 2" xfId="20956"/>
    <cellStyle name="RowTitles1-Detail 4 9 3 3 2 2" xfId="20957"/>
    <cellStyle name="RowTitles1-Detail 4 9 3 4" xfId="20958"/>
    <cellStyle name="RowTitles1-Detail 4 9 3 4 2" xfId="20959"/>
    <cellStyle name="RowTitles1-Detail 4 9 3 5" xfId="20960"/>
    <cellStyle name="RowTitles1-Detail 4 9 4" xfId="20961"/>
    <cellStyle name="RowTitles1-Detail 4 9 4 2" xfId="20962"/>
    <cellStyle name="RowTitles1-Detail 4 9 5" xfId="20963"/>
    <cellStyle name="RowTitles1-Detail 4 9 5 2" xfId="20964"/>
    <cellStyle name="RowTitles1-Detail 4 9 5 2 2" xfId="20965"/>
    <cellStyle name="RowTitles1-Detail 4 9 5 3" xfId="20966"/>
    <cellStyle name="RowTitles1-Detail 4 9 6" xfId="20967"/>
    <cellStyle name="RowTitles1-Detail 4 9 6 2" xfId="20968"/>
    <cellStyle name="RowTitles1-Detail 4 9 6 2 2" xfId="20969"/>
    <cellStyle name="RowTitles1-Detail 4 9 7" xfId="20970"/>
    <cellStyle name="RowTitles1-Detail 4 9 7 2" xfId="20971"/>
    <cellStyle name="RowTitles1-Detail 4 9 8" xfId="20972"/>
    <cellStyle name="RowTitles1-Detail 4_STUD aligned by INSTIT" xfId="20973"/>
    <cellStyle name="RowTitles1-Detail 5" xfId="69"/>
    <cellStyle name="RowTitles1-Detail 5 10" xfId="20974"/>
    <cellStyle name="RowTitles1-Detail 5 2" xfId="20975"/>
    <cellStyle name="RowTitles1-Detail 5 2 2" xfId="20976"/>
    <cellStyle name="RowTitles1-Detail 5 2 2 2" xfId="20977"/>
    <cellStyle name="RowTitles1-Detail 5 2 2 2 2" xfId="20978"/>
    <cellStyle name="RowTitles1-Detail 5 2 2 2 2 2" xfId="20979"/>
    <cellStyle name="RowTitles1-Detail 5 2 2 2 3" xfId="20980"/>
    <cellStyle name="RowTitles1-Detail 5 2 2 3" xfId="20981"/>
    <cellStyle name="RowTitles1-Detail 5 2 2 3 2" xfId="20982"/>
    <cellStyle name="RowTitles1-Detail 5 2 2 3 2 2" xfId="20983"/>
    <cellStyle name="RowTitles1-Detail 5 2 2 4" xfId="20984"/>
    <cellStyle name="RowTitles1-Detail 5 2 2 4 2" xfId="20985"/>
    <cellStyle name="RowTitles1-Detail 5 2 2 5" xfId="20986"/>
    <cellStyle name="RowTitles1-Detail 5 2 3" xfId="20987"/>
    <cellStyle name="RowTitles1-Detail 5 2 3 2" xfId="20988"/>
    <cellStyle name="RowTitles1-Detail 5 2 3 2 2" xfId="20989"/>
    <cellStyle name="RowTitles1-Detail 5 2 3 2 2 2" xfId="20990"/>
    <cellStyle name="RowTitles1-Detail 5 2 3 2 3" xfId="20991"/>
    <cellStyle name="RowTitles1-Detail 5 2 3 3" xfId="20992"/>
    <cellStyle name="RowTitles1-Detail 5 2 3 3 2" xfId="20993"/>
    <cellStyle name="RowTitles1-Detail 5 2 3 3 2 2" xfId="20994"/>
    <cellStyle name="RowTitles1-Detail 5 2 3 4" xfId="20995"/>
    <cellStyle name="RowTitles1-Detail 5 2 3 4 2" xfId="20996"/>
    <cellStyle name="RowTitles1-Detail 5 2 3 5" xfId="20997"/>
    <cellStyle name="RowTitles1-Detail 5 2 4" xfId="20998"/>
    <cellStyle name="RowTitles1-Detail 5 2 4 2" xfId="20999"/>
    <cellStyle name="RowTitles1-Detail 5 2 5" xfId="21000"/>
    <cellStyle name="RowTitles1-Detail 5 2 5 2" xfId="21001"/>
    <cellStyle name="RowTitles1-Detail 5 2 5 2 2" xfId="21002"/>
    <cellStyle name="RowTitles1-Detail 5 3" xfId="21003"/>
    <cellStyle name="RowTitles1-Detail 5 3 2" xfId="21004"/>
    <cellStyle name="RowTitles1-Detail 5 3 2 2" xfId="21005"/>
    <cellStyle name="RowTitles1-Detail 5 3 2 2 2" xfId="21006"/>
    <cellStyle name="RowTitles1-Detail 5 3 2 2 2 2" xfId="21007"/>
    <cellStyle name="RowTitles1-Detail 5 3 2 2 3" xfId="21008"/>
    <cellStyle name="RowTitles1-Detail 5 3 2 3" xfId="21009"/>
    <cellStyle name="RowTitles1-Detail 5 3 2 3 2" xfId="21010"/>
    <cellStyle name="RowTitles1-Detail 5 3 2 3 2 2" xfId="21011"/>
    <cellStyle name="RowTitles1-Detail 5 3 2 4" xfId="21012"/>
    <cellStyle name="RowTitles1-Detail 5 3 2 4 2" xfId="21013"/>
    <cellStyle name="RowTitles1-Detail 5 3 2 5" xfId="21014"/>
    <cellStyle name="RowTitles1-Detail 5 3 3" xfId="21015"/>
    <cellStyle name="RowTitles1-Detail 5 3 3 2" xfId="21016"/>
    <cellStyle name="RowTitles1-Detail 5 3 3 2 2" xfId="21017"/>
    <cellStyle name="RowTitles1-Detail 5 3 3 2 2 2" xfId="21018"/>
    <cellStyle name="RowTitles1-Detail 5 3 3 2 3" xfId="21019"/>
    <cellStyle name="RowTitles1-Detail 5 3 3 3" xfId="21020"/>
    <cellStyle name="RowTitles1-Detail 5 3 3 3 2" xfId="21021"/>
    <cellStyle name="RowTitles1-Detail 5 3 3 3 2 2" xfId="21022"/>
    <cellStyle name="RowTitles1-Detail 5 3 3 4" xfId="21023"/>
    <cellStyle name="RowTitles1-Detail 5 3 3 4 2" xfId="21024"/>
    <cellStyle name="RowTitles1-Detail 5 3 3 5" xfId="21025"/>
    <cellStyle name="RowTitles1-Detail 5 3 4" xfId="21026"/>
    <cellStyle name="RowTitles1-Detail 5 3 4 2" xfId="21027"/>
    <cellStyle name="RowTitles1-Detail 5 3 5" xfId="21028"/>
    <cellStyle name="RowTitles1-Detail 5 3 5 2" xfId="21029"/>
    <cellStyle name="RowTitles1-Detail 5 3 5 2 2" xfId="21030"/>
    <cellStyle name="RowTitles1-Detail 5 3 5 3" xfId="21031"/>
    <cellStyle name="RowTitles1-Detail 5 3 6" xfId="21032"/>
    <cellStyle name="RowTitles1-Detail 5 3 6 2" xfId="21033"/>
    <cellStyle name="RowTitles1-Detail 5 3 6 2 2" xfId="21034"/>
    <cellStyle name="RowTitles1-Detail 5 3 7" xfId="21035"/>
    <cellStyle name="RowTitles1-Detail 5 3 7 2" xfId="21036"/>
    <cellStyle name="RowTitles1-Detail 5 3 8" xfId="21037"/>
    <cellStyle name="RowTitles1-Detail 5 4" xfId="21038"/>
    <cellStyle name="RowTitles1-Detail 5 4 2" xfId="21039"/>
    <cellStyle name="RowTitles1-Detail 5 4 2 2" xfId="21040"/>
    <cellStyle name="RowTitles1-Detail 5 4 2 2 2" xfId="21041"/>
    <cellStyle name="RowTitles1-Detail 5 4 2 2 2 2" xfId="21042"/>
    <cellStyle name="RowTitles1-Detail 5 4 2 2 3" xfId="21043"/>
    <cellStyle name="RowTitles1-Detail 5 4 2 3" xfId="21044"/>
    <cellStyle name="RowTitles1-Detail 5 4 2 3 2" xfId="21045"/>
    <cellStyle name="RowTitles1-Detail 5 4 2 3 2 2" xfId="21046"/>
    <cellStyle name="RowTitles1-Detail 5 4 2 4" xfId="21047"/>
    <cellStyle name="RowTitles1-Detail 5 4 2 4 2" xfId="21048"/>
    <cellStyle name="RowTitles1-Detail 5 4 2 5" xfId="21049"/>
    <cellStyle name="RowTitles1-Detail 5 4 3" xfId="21050"/>
    <cellStyle name="RowTitles1-Detail 5 4 3 2" xfId="21051"/>
    <cellStyle name="RowTitles1-Detail 5 4 3 2 2" xfId="21052"/>
    <cellStyle name="RowTitles1-Detail 5 4 3 2 2 2" xfId="21053"/>
    <cellStyle name="RowTitles1-Detail 5 4 3 2 3" xfId="21054"/>
    <cellStyle name="RowTitles1-Detail 5 4 3 3" xfId="21055"/>
    <cellStyle name="RowTitles1-Detail 5 4 3 3 2" xfId="21056"/>
    <cellStyle name="RowTitles1-Detail 5 4 3 3 2 2" xfId="21057"/>
    <cellStyle name="RowTitles1-Detail 5 4 3 4" xfId="21058"/>
    <cellStyle name="RowTitles1-Detail 5 4 3 4 2" xfId="21059"/>
    <cellStyle name="RowTitles1-Detail 5 4 3 5" xfId="21060"/>
    <cellStyle name="RowTitles1-Detail 5 4 4" xfId="21061"/>
    <cellStyle name="RowTitles1-Detail 5 4 4 2" xfId="21062"/>
    <cellStyle name="RowTitles1-Detail 5 4 4 2 2" xfId="21063"/>
    <cellStyle name="RowTitles1-Detail 5 4 4 3" xfId="21064"/>
    <cellStyle name="RowTitles1-Detail 5 4 5" xfId="21065"/>
    <cellStyle name="RowTitles1-Detail 5 4 5 2" xfId="21066"/>
    <cellStyle name="RowTitles1-Detail 5 4 5 2 2" xfId="21067"/>
    <cellStyle name="RowTitles1-Detail 5 4 6" xfId="21068"/>
    <cellStyle name="RowTitles1-Detail 5 4 6 2" xfId="21069"/>
    <cellStyle name="RowTitles1-Detail 5 4 7" xfId="21070"/>
    <cellStyle name="RowTitles1-Detail 5 5" xfId="21071"/>
    <cellStyle name="RowTitles1-Detail 5 5 2" xfId="21072"/>
    <cellStyle name="RowTitles1-Detail 5 5 2 2" xfId="21073"/>
    <cellStyle name="RowTitles1-Detail 5 5 2 2 2" xfId="21074"/>
    <cellStyle name="RowTitles1-Detail 5 5 2 2 2 2" xfId="21075"/>
    <cellStyle name="RowTitles1-Detail 5 5 2 2 3" xfId="21076"/>
    <cellStyle name="RowTitles1-Detail 5 5 2 3" xfId="21077"/>
    <cellStyle name="RowTitles1-Detail 5 5 2 3 2" xfId="21078"/>
    <cellStyle name="RowTitles1-Detail 5 5 2 3 2 2" xfId="21079"/>
    <cellStyle name="RowTitles1-Detail 5 5 2 4" xfId="21080"/>
    <cellStyle name="RowTitles1-Detail 5 5 2 4 2" xfId="21081"/>
    <cellStyle name="RowTitles1-Detail 5 5 2 5" xfId="21082"/>
    <cellStyle name="RowTitles1-Detail 5 5 3" xfId="21083"/>
    <cellStyle name="RowTitles1-Detail 5 5 3 2" xfId="21084"/>
    <cellStyle name="RowTitles1-Detail 5 5 3 2 2" xfId="21085"/>
    <cellStyle name="RowTitles1-Detail 5 5 3 2 2 2" xfId="21086"/>
    <cellStyle name="RowTitles1-Detail 5 5 3 2 3" xfId="21087"/>
    <cellStyle name="RowTitles1-Detail 5 5 3 3" xfId="21088"/>
    <cellStyle name="RowTitles1-Detail 5 5 3 3 2" xfId="21089"/>
    <cellStyle name="RowTitles1-Detail 5 5 3 3 2 2" xfId="21090"/>
    <cellStyle name="RowTitles1-Detail 5 5 3 4" xfId="21091"/>
    <cellStyle name="RowTitles1-Detail 5 5 3 4 2" xfId="21092"/>
    <cellStyle name="RowTitles1-Detail 5 5 3 5" xfId="21093"/>
    <cellStyle name="RowTitles1-Detail 5 5 4" xfId="21094"/>
    <cellStyle name="RowTitles1-Detail 5 5 4 2" xfId="21095"/>
    <cellStyle name="RowTitles1-Detail 5 5 4 2 2" xfId="21096"/>
    <cellStyle name="RowTitles1-Detail 5 5 4 3" xfId="21097"/>
    <cellStyle name="RowTitles1-Detail 5 5 5" xfId="21098"/>
    <cellStyle name="RowTitles1-Detail 5 5 5 2" xfId="21099"/>
    <cellStyle name="RowTitles1-Detail 5 5 5 2 2" xfId="21100"/>
    <cellStyle name="RowTitles1-Detail 5 5 6" xfId="21101"/>
    <cellStyle name="RowTitles1-Detail 5 5 6 2" xfId="21102"/>
    <cellStyle name="RowTitles1-Detail 5 5 7" xfId="21103"/>
    <cellStyle name="RowTitles1-Detail 5 6" xfId="21104"/>
    <cellStyle name="RowTitles1-Detail 5 6 2" xfId="21105"/>
    <cellStyle name="RowTitles1-Detail 5 6 2 2" xfId="21106"/>
    <cellStyle name="RowTitles1-Detail 5 6 2 2 2" xfId="21107"/>
    <cellStyle name="RowTitles1-Detail 5 6 2 2 2 2" xfId="21108"/>
    <cellStyle name="RowTitles1-Detail 5 6 2 2 3" xfId="21109"/>
    <cellStyle name="RowTitles1-Detail 5 6 2 3" xfId="21110"/>
    <cellStyle name="RowTitles1-Detail 5 6 2 3 2" xfId="21111"/>
    <cellStyle name="RowTitles1-Detail 5 6 2 3 2 2" xfId="21112"/>
    <cellStyle name="RowTitles1-Detail 5 6 2 4" xfId="21113"/>
    <cellStyle name="RowTitles1-Detail 5 6 2 4 2" xfId="21114"/>
    <cellStyle name="RowTitles1-Detail 5 6 2 5" xfId="21115"/>
    <cellStyle name="RowTitles1-Detail 5 6 3" xfId="21116"/>
    <cellStyle name="RowTitles1-Detail 5 6 3 2" xfId="21117"/>
    <cellStyle name="RowTitles1-Detail 5 6 3 2 2" xfId="21118"/>
    <cellStyle name="RowTitles1-Detail 5 6 3 2 2 2" xfId="21119"/>
    <cellStyle name="RowTitles1-Detail 5 6 3 2 3" xfId="21120"/>
    <cellStyle name="RowTitles1-Detail 5 6 3 3" xfId="21121"/>
    <cellStyle name="RowTitles1-Detail 5 6 3 3 2" xfId="21122"/>
    <cellStyle name="RowTitles1-Detail 5 6 3 3 2 2" xfId="21123"/>
    <cellStyle name="RowTitles1-Detail 5 6 3 4" xfId="21124"/>
    <cellStyle name="RowTitles1-Detail 5 6 3 4 2" xfId="21125"/>
    <cellStyle name="RowTitles1-Detail 5 6 3 5" xfId="21126"/>
    <cellStyle name="RowTitles1-Detail 5 6 4" xfId="21127"/>
    <cellStyle name="RowTitles1-Detail 5 6 4 2" xfId="21128"/>
    <cellStyle name="RowTitles1-Detail 5 6 4 2 2" xfId="21129"/>
    <cellStyle name="RowTitles1-Detail 5 6 4 3" xfId="21130"/>
    <cellStyle name="RowTitles1-Detail 5 6 5" xfId="21131"/>
    <cellStyle name="RowTitles1-Detail 5 6 5 2" xfId="21132"/>
    <cellStyle name="RowTitles1-Detail 5 6 5 2 2" xfId="21133"/>
    <cellStyle name="RowTitles1-Detail 5 6 6" xfId="21134"/>
    <cellStyle name="RowTitles1-Detail 5 6 6 2" xfId="21135"/>
    <cellStyle name="RowTitles1-Detail 5 6 7" xfId="21136"/>
    <cellStyle name="RowTitles1-Detail 5 7" xfId="21137"/>
    <cellStyle name="RowTitles1-Detail 5 7 2" xfId="21138"/>
    <cellStyle name="RowTitles1-Detail 5 7 2 2" xfId="21139"/>
    <cellStyle name="RowTitles1-Detail 5 7 2 2 2" xfId="21140"/>
    <cellStyle name="RowTitles1-Detail 5 7 2 3" xfId="21141"/>
    <cellStyle name="RowTitles1-Detail 5 7 3" xfId="21142"/>
    <cellStyle name="RowTitles1-Detail 5 7 3 2" xfId="21143"/>
    <cellStyle name="RowTitles1-Detail 5 7 3 2 2" xfId="21144"/>
    <cellStyle name="RowTitles1-Detail 5 7 4" xfId="21145"/>
    <cellStyle name="RowTitles1-Detail 5 7 4 2" xfId="21146"/>
    <cellStyle name="RowTitles1-Detail 5 7 5" xfId="21147"/>
    <cellStyle name="RowTitles1-Detail 5 8" xfId="21148"/>
    <cellStyle name="RowTitles1-Detail 5 8 2" xfId="21149"/>
    <cellStyle name="RowTitles1-Detail 5 9" xfId="21150"/>
    <cellStyle name="RowTitles1-Detail 5 9 2" xfId="21151"/>
    <cellStyle name="RowTitles1-Detail 5 9 2 2" xfId="21152"/>
    <cellStyle name="RowTitles1-Detail 5_STUD aligned by INSTIT" xfId="21153"/>
    <cellStyle name="RowTitles1-Detail 6" xfId="21154"/>
    <cellStyle name="RowTitles1-Detail 6 2" xfId="21155"/>
    <cellStyle name="RowTitles1-Detail 6 2 2" xfId="21156"/>
    <cellStyle name="RowTitles1-Detail 6 2 2 2" xfId="21157"/>
    <cellStyle name="RowTitles1-Detail 6 2 2 2 2" xfId="21158"/>
    <cellStyle name="RowTitles1-Detail 6 2 2 2 2 2" xfId="21159"/>
    <cellStyle name="RowTitles1-Detail 6 2 2 2 3" xfId="21160"/>
    <cellStyle name="RowTitles1-Detail 6 2 2 3" xfId="21161"/>
    <cellStyle name="RowTitles1-Detail 6 2 2 3 2" xfId="21162"/>
    <cellStyle name="RowTitles1-Detail 6 2 2 3 2 2" xfId="21163"/>
    <cellStyle name="RowTitles1-Detail 6 2 2 4" xfId="21164"/>
    <cellStyle name="RowTitles1-Detail 6 2 2 4 2" xfId="21165"/>
    <cellStyle name="RowTitles1-Detail 6 2 2 5" xfId="21166"/>
    <cellStyle name="RowTitles1-Detail 6 2 3" xfId="21167"/>
    <cellStyle name="RowTitles1-Detail 6 2 3 2" xfId="21168"/>
    <cellStyle name="RowTitles1-Detail 6 2 3 2 2" xfId="21169"/>
    <cellStyle name="RowTitles1-Detail 6 2 3 2 2 2" xfId="21170"/>
    <cellStyle name="RowTitles1-Detail 6 2 3 2 3" xfId="21171"/>
    <cellStyle name="RowTitles1-Detail 6 2 3 3" xfId="21172"/>
    <cellStyle name="RowTitles1-Detail 6 2 3 3 2" xfId="21173"/>
    <cellStyle name="RowTitles1-Detail 6 2 3 3 2 2" xfId="21174"/>
    <cellStyle name="RowTitles1-Detail 6 2 3 4" xfId="21175"/>
    <cellStyle name="RowTitles1-Detail 6 2 3 4 2" xfId="21176"/>
    <cellStyle name="RowTitles1-Detail 6 2 3 5" xfId="21177"/>
    <cellStyle name="RowTitles1-Detail 6 2 4" xfId="21178"/>
    <cellStyle name="RowTitles1-Detail 6 2 4 2" xfId="21179"/>
    <cellStyle name="RowTitles1-Detail 6 2 5" xfId="21180"/>
    <cellStyle name="RowTitles1-Detail 6 2 5 2" xfId="21181"/>
    <cellStyle name="RowTitles1-Detail 6 2 5 2 2" xfId="21182"/>
    <cellStyle name="RowTitles1-Detail 6 2 5 3" xfId="21183"/>
    <cellStyle name="RowTitles1-Detail 6 2 6" xfId="21184"/>
    <cellStyle name="RowTitles1-Detail 6 2 6 2" xfId="21185"/>
    <cellStyle name="RowTitles1-Detail 6 2 6 2 2" xfId="21186"/>
    <cellStyle name="RowTitles1-Detail 6 2 7" xfId="21187"/>
    <cellStyle name="RowTitles1-Detail 6 2 7 2" xfId="21188"/>
    <cellStyle name="RowTitles1-Detail 6 2 8" xfId="21189"/>
    <cellStyle name="RowTitles1-Detail 6 3" xfId="21190"/>
    <cellStyle name="RowTitles1-Detail 6 3 2" xfId="21191"/>
    <cellStyle name="RowTitles1-Detail 6 3 2 2" xfId="21192"/>
    <cellStyle name="RowTitles1-Detail 6 3 2 2 2" xfId="21193"/>
    <cellStyle name="RowTitles1-Detail 6 3 2 2 2 2" xfId="21194"/>
    <cellStyle name="RowTitles1-Detail 6 3 2 2 3" xfId="21195"/>
    <cellStyle name="RowTitles1-Detail 6 3 2 3" xfId="21196"/>
    <cellStyle name="RowTitles1-Detail 6 3 2 3 2" xfId="21197"/>
    <cellStyle name="RowTitles1-Detail 6 3 2 3 2 2" xfId="21198"/>
    <cellStyle name="RowTitles1-Detail 6 3 2 4" xfId="21199"/>
    <cellStyle name="RowTitles1-Detail 6 3 2 4 2" xfId="21200"/>
    <cellStyle name="RowTitles1-Detail 6 3 2 5" xfId="21201"/>
    <cellStyle name="RowTitles1-Detail 6 3 3" xfId="21202"/>
    <cellStyle name="RowTitles1-Detail 6 3 3 2" xfId="21203"/>
    <cellStyle name="RowTitles1-Detail 6 3 3 2 2" xfId="21204"/>
    <cellStyle name="RowTitles1-Detail 6 3 3 2 2 2" xfId="21205"/>
    <cellStyle name="RowTitles1-Detail 6 3 3 2 3" xfId="21206"/>
    <cellStyle name="RowTitles1-Detail 6 3 3 3" xfId="21207"/>
    <cellStyle name="RowTitles1-Detail 6 3 3 3 2" xfId="21208"/>
    <cellStyle name="RowTitles1-Detail 6 3 3 3 2 2" xfId="21209"/>
    <cellStyle name="RowTitles1-Detail 6 3 3 4" xfId="21210"/>
    <cellStyle name="RowTitles1-Detail 6 3 3 4 2" xfId="21211"/>
    <cellStyle name="RowTitles1-Detail 6 3 3 5" xfId="21212"/>
    <cellStyle name="RowTitles1-Detail 6 3 4" xfId="21213"/>
    <cellStyle name="RowTitles1-Detail 6 3 4 2" xfId="21214"/>
    <cellStyle name="RowTitles1-Detail 6 3 5" xfId="21215"/>
    <cellStyle name="RowTitles1-Detail 6 3 5 2" xfId="21216"/>
    <cellStyle name="RowTitles1-Detail 6 3 5 2 2" xfId="21217"/>
    <cellStyle name="RowTitles1-Detail 6 4" xfId="21218"/>
    <cellStyle name="RowTitles1-Detail 6 4 2" xfId="21219"/>
    <cellStyle name="RowTitles1-Detail 6 4 2 2" xfId="21220"/>
    <cellStyle name="RowTitles1-Detail 6 4 2 2 2" xfId="21221"/>
    <cellStyle name="RowTitles1-Detail 6 4 2 2 2 2" xfId="21222"/>
    <cellStyle name="RowTitles1-Detail 6 4 2 2 3" xfId="21223"/>
    <cellStyle name="RowTitles1-Detail 6 4 2 3" xfId="21224"/>
    <cellStyle name="RowTitles1-Detail 6 4 2 3 2" xfId="21225"/>
    <cellStyle name="RowTitles1-Detail 6 4 2 3 2 2" xfId="21226"/>
    <cellStyle name="RowTitles1-Detail 6 4 2 4" xfId="21227"/>
    <cellStyle name="RowTitles1-Detail 6 4 2 4 2" xfId="21228"/>
    <cellStyle name="RowTitles1-Detail 6 4 2 5" xfId="21229"/>
    <cellStyle name="RowTitles1-Detail 6 4 3" xfId="21230"/>
    <cellStyle name="RowTitles1-Detail 6 4 3 2" xfId="21231"/>
    <cellStyle name="RowTitles1-Detail 6 4 3 2 2" xfId="21232"/>
    <cellStyle name="RowTitles1-Detail 6 4 3 2 2 2" xfId="21233"/>
    <cellStyle name="RowTitles1-Detail 6 4 3 2 3" xfId="21234"/>
    <cellStyle name="RowTitles1-Detail 6 4 3 3" xfId="21235"/>
    <cellStyle name="RowTitles1-Detail 6 4 3 3 2" xfId="21236"/>
    <cellStyle name="RowTitles1-Detail 6 4 3 3 2 2" xfId="21237"/>
    <cellStyle name="RowTitles1-Detail 6 4 3 4" xfId="21238"/>
    <cellStyle name="RowTitles1-Detail 6 4 3 4 2" xfId="21239"/>
    <cellStyle name="RowTitles1-Detail 6 4 3 5" xfId="21240"/>
    <cellStyle name="RowTitles1-Detail 6 4 4" xfId="21241"/>
    <cellStyle name="RowTitles1-Detail 6 4 4 2" xfId="21242"/>
    <cellStyle name="RowTitles1-Detail 6 4 4 2 2" xfId="21243"/>
    <cellStyle name="RowTitles1-Detail 6 4 4 3" xfId="21244"/>
    <cellStyle name="RowTitles1-Detail 6 4 5" xfId="21245"/>
    <cellStyle name="RowTitles1-Detail 6 4 5 2" xfId="21246"/>
    <cellStyle name="RowTitles1-Detail 6 4 5 2 2" xfId="21247"/>
    <cellStyle name="RowTitles1-Detail 6 4 6" xfId="21248"/>
    <cellStyle name="RowTitles1-Detail 6 4 6 2" xfId="21249"/>
    <cellStyle name="RowTitles1-Detail 6 4 7" xfId="21250"/>
    <cellStyle name="RowTitles1-Detail 6 5" xfId="21251"/>
    <cellStyle name="RowTitles1-Detail 6 5 2" xfId="21252"/>
    <cellStyle name="RowTitles1-Detail 6 5 2 2" xfId="21253"/>
    <cellStyle name="RowTitles1-Detail 6 5 2 2 2" xfId="21254"/>
    <cellStyle name="RowTitles1-Detail 6 5 2 2 2 2" xfId="21255"/>
    <cellStyle name="RowTitles1-Detail 6 5 2 2 3" xfId="21256"/>
    <cellStyle name="RowTitles1-Detail 6 5 2 3" xfId="21257"/>
    <cellStyle name="RowTitles1-Detail 6 5 2 3 2" xfId="21258"/>
    <cellStyle name="RowTitles1-Detail 6 5 2 3 2 2" xfId="21259"/>
    <cellStyle name="RowTitles1-Detail 6 5 2 4" xfId="21260"/>
    <cellStyle name="RowTitles1-Detail 6 5 2 4 2" xfId="21261"/>
    <cellStyle name="RowTitles1-Detail 6 5 2 5" xfId="21262"/>
    <cellStyle name="RowTitles1-Detail 6 5 3" xfId="21263"/>
    <cellStyle name="RowTitles1-Detail 6 5 3 2" xfId="21264"/>
    <cellStyle name="RowTitles1-Detail 6 5 3 2 2" xfId="21265"/>
    <cellStyle name="RowTitles1-Detail 6 5 3 2 2 2" xfId="21266"/>
    <cellStyle name="RowTitles1-Detail 6 5 3 2 3" xfId="21267"/>
    <cellStyle name="RowTitles1-Detail 6 5 3 3" xfId="21268"/>
    <cellStyle name="RowTitles1-Detail 6 5 3 3 2" xfId="21269"/>
    <cellStyle name="RowTitles1-Detail 6 5 3 3 2 2" xfId="21270"/>
    <cellStyle name="RowTitles1-Detail 6 5 3 4" xfId="21271"/>
    <cellStyle name="RowTitles1-Detail 6 5 3 4 2" xfId="21272"/>
    <cellStyle name="RowTitles1-Detail 6 5 3 5" xfId="21273"/>
    <cellStyle name="RowTitles1-Detail 6 5 4" xfId="21274"/>
    <cellStyle name="RowTitles1-Detail 6 5 4 2" xfId="21275"/>
    <cellStyle name="RowTitles1-Detail 6 5 4 2 2" xfId="21276"/>
    <cellStyle name="RowTitles1-Detail 6 5 4 3" xfId="21277"/>
    <cellStyle name="RowTitles1-Detail 6 5 5" xfId="21278"/>
    <cellStyle name="RowTitles1-Detail 6 5 5 2" xfId="21279"/>
    <cellStyle name="RowTitles1-Detail 6 5 5 2 2" xfId="21280"/>
    <cellStyle name="RowTitles1-Detail 6 5 6" xfId="21281"/>
    <cellStyle name="RowTitles1-Detail 6 5 6 2" xfId="21282"/>
    <cellStyle name="RowTitles1-Detail 6 5 7" xfId="21283"/>
    <cellStyle name="RowTitles1-Detail 6 6" xfId="21284"/>
    <cellStyle name="RowTitles1-Detail 6 6 2" xfId="21285"/>
    <cellStyle name="RowTitles1-Detail 6 6 2 2" xfId="21286"/>
    <cellStyle name="RowTitles1-Detail 6 6 2 2 2" xfId="21287"/>
    <cellStyle name="RowTitles1-Detail 6 6 2 2 2 2" xfId="21288"/>
    <cellStyle name="RowTitles1-Detail 6 6 2 2 3" xfId="21289"/>
    <cellStyle name="RowTitles1-Detail 6 6 2 3" xfId="21290"/>
    <cellStyle name="RowTitles1-Detail 6 6 2 3 2" xfId="21291"/>
    <cellStyle name="RowTitles1-Detail 6 6 2 3 2 2" xfId="21292"/>
    <cellStyle name="RowTitles1-Detail 6 6 2 4" xfId="21293"/>
    <cellStyle name="RowTitles1-Detail 6 6 2 4 2" xfId="21294"/>
    <cellStyle name="RowTitles1-Detail 6 6 2 5" xfId="21295"/>
    <cellStyle name="RowTitles1-Detail 6 6 3" xfId="21296"/>
    <cellStyle name="RowTitles1-Detail 6 6 3 2" xfId="21297"/>
    <cellStyle name="RowTitles1-Detail 6 6 3 2 2" xfId="21298"/>
    <cellStyle name="RowTitles1-Detail 6 6 3 2 2 2" xfId="21299"/>
    <cellStyle name="RowTitles1-Detail 6 6 3 2 3" xfId="21300"/>
    <cellStyle name="RowTitles1-Detail 6 6 3 3" xfId="21301"/>
    <cellStyle name="RowTitles1-Detail 6 6 3 3 2" xfId="21302"/>
    <cellStyle name="RowTitles1-Detail 6 6 3 3 2 2" xfId="21303"/>
    <cellStyle name="RowTitles1-Detail 6 6 3 4" xfId="21304"/>
    <cellStyle name="RowTitles1-Detail 6 6 3 4 2" xfId="21305"/>
    <cellStyle name="RowTitles1-Detail 6 6 3 5" xfId="21306"/>
    <cellStyle name="RowTitles1-Detail 6 6 4" xfId="21307"/>
    <cellStyle name="RowTitles1-Detail 6 6 4 2" xfId="21308"/>
    <cellStyle name="RowTitles1-Detail 6 6 4 2 2" xfId="21309"/>
    <cellStyle name="RowTitles1-Detail 6 6 4 3" xfId="21310"/>
    <cellStyle name="RowTitles1-Detail 6 6 5" xfId="21311"/>
    <cellStyle name="RowTitles1-Detail 6 6 5 2" xfId="21312"/>
    <cellStyle name="RowTitles1-Detail 6 6 5 2 2" xfId="21313"/>
    <cellStyle name="RowTitles1-Detail 6 6 6" xfId="21314"/>
    <cellStyle name="RowTitles1-Detail 6 6 6 2" xfId="21315"/>
    <cellStyle name="RowTitles1-Detail 6 6 7" xfId="21316"/>
    <cellStyle name="RowTitles1-Detail 6 7" xfId="21317"/>
    <cellStyle name="RowTitles1-Detail 6 7 2" xfId="21318"/>
    <cellStyle name="RowTitles1-Detail 6 7 2 2" xfId="21319"/>
    <cellStyle name="RowTitles1-Detail 6 7 2 2 2" xfId="21320"/>
    <cellStyle name="RowTitles1-Detail 6 7 2 3" xfId="21321"/>
    <cellStyle name="RowTitles1-Detail 6 7 3" xfId="21322"/>
    <cellStyle name="RowTitles1-Detail 6 7 3 2" xfId="21323"/>
    <cellStyle name="RowTitles1-Detail 6 7 3 2 2" xfId="21324"/>
    <cellStyle name="RowTitles1-Detail 6 7 4" xfId="21325"/>
    <cellStyle name="RowTitles1-Detail 6 7 4 2" xfId="21326"/>
    <cellStyle name="RowTitles1-Detail 6 7 5" xfId="21327"/>
    <cellStyle name="RowTitles1-Detail 6 8" xfId="21328"/>
    <cellStyle name="RowTitles1-Detail 6 8 2" xfId="21329"/>
    <cellStyle name="RowTitles1-Detail 6 8 2 2" xfId="21330"/>
    <cellStyle name="RowTitles1-Detail 6 8 2 2 2" xfId="21331"/>
    <cellStyle name="RowTitles1-Detail 6 8 2 3" xfId="21332"/>
    <cellStyle name="RowTitles1-Detail 6 8 3" xfId="21333"/>
    <cellStyle name="RowTitles1-Detail 6 8 3 2" xfId="21334"/>
    <cellStyle name="RowTitles1-Detail 6 8 3 2 2" xfId="21335"/>
    <cellStyle name="RowTitles1-Detail 6 8 4" xfId="21336"/>
    <cellStyle name="RowTitles1-Detail 6 8 4 2" xfId="21337"/>
    <cellStyle name="RowTitles1-Detail 6 8 5" xfId="21338"/>
    <cellStyle name="RowTitles1-Detail 6 9" xfId="21339"/>
    <cellStyle name="RowTitles1-Detail 6 9 2" xfId="21340"/>
    <cellStyle name="RowTitles1-Detail 6 9 2 2" xfId="21341"/>
    <cellStyle name="RowTitles1-Detail 6_STUD aligned by INSTIT" xfId="21342"/>
    <cellStyle name="RowTitles1-Detail 7" xfId="21343"/>
    <cellStyle name="RowTitles1-Detail 7 2" xfId="21344"/>
    <cellStyle name="RowTitles1-Detail 7 2 2" xfId="21345"/>
    <cellStyle name="RowTitles1-Detail 7 2 2 2" xfId="21346"/>
    <cellStyle name="RowTitles1-Detail 7 2 2 2 2" xfId="21347"/>
    <cellStyle name="RowTitles1-Detail 7 2 2 2 2 2" xfId="21348"/>
    <cellStyle name="RowTitles1-Detail 7 2 2 2 3" xfId="21349"/>
    <cellStyle name="RowTitles1-Detail 7 2 2 3" xfId="21350"/>
    <cellStyle name="RowTitles1-Detail 7 2 2 3 2" xfId="21351"/>
    <cellStyle name="RowTitles1-Detail 7 2 2 3 2 2" xfId="21352"/>
    <cellStyle name="RowTitles1-Detail 7 2 2 4" xfId="21353"/>
    <cellStyle name="RowTitles1-Detail 7 2 2 4 2" xfId="21354"/>
    <cellStyle name="RowTitles1-Detail 7 2 2 5" xfId="21355"/>
    <cellStyle name="RowTitles1-Detail 7 2 3" xfId="21356"/>
    <cellStyle name="RowTitles1-Detail 7 2 3 2" xfId="21357"/>
    <cellStyle name="RowTitles1-Detail 7 2 3 2 2" xfId="21358"/>
    <cellStyle name="RowTitles1-Detail 7 2 3 2 2 2" xfId="21359"/>
    <cellStyle name="RowTitles1-Detail 7 2 3 2 3" xfId="21360"/>
    <cellStyle name="RowTitles1-Detail 7 2 3 3" xfId="21361"/>
    <cellStyle name="RowTitles1-Detail 7 2 3 3 2" xfId="21362"/>
    <cellStyle name="RowTitles1-Detail 7 2 3 3 2 2" xfId="21363"/>
    <cellStyle name="RowTitles1-Detail 7 2 3 4" xfId="21364"/>
    <cellStyle name="RowTitles1-Detail 7 2 3 4 2" xfId="21365"/>
    <cellStyle name="RowTitles1-Detail 7 2 3 5" xfId="21366"/>
    <cellStyle name="RowTitles1-Detail 7 2 4" xfId="21367"/>
    <cellStyle name="RowTitles1-Detail 7 2 4 2" xfId="21368"/>
    <cellStyle name="RowTitles1-Detail 7 2 5" xfId="21369"/>
    <cellStyle name="RowTitles1-Detail 7 2 5 2" xfId="21370"/>
    <cellStyle name="RowTitles1-Detail 7 2 5 2 2" xfId="21371"/>
    <cellStyle name="RowTitles1-Detail 7 2 6" xfId="21372"/>
    <cellStyle name="RowTitles1-Detail 7 2 6 2" xfId="21373"/>
    <cellStyle name="RowTitles1-Detail 7 2 7" xfId="21374"/>
    <cellStyle name="RowTitles1-Detail 7 3" xfId="21375"/>
    <cellStyle name="RowTitles1-Detail 7 3 2" xfId="21376"/>
    <cellStyle name="RowTitles1-Detail 7 3 2 2" xfId="21377"/>
    <cellStyle name="RowTitles1-Detail 7 3 2 2 2" xfId="21378"/>
    <cellStyle name="RowTitles1-Detail 7 3 2 2 2 2" xfId="21379"/>
    <cellStyle name="RowTitles1-Detail 7 3 2 2 3" xfId="21380"/>
    <cellStyle name="RowTitles1-Detail 7 3 2 3" xfId="21381"/>
    <cellStyle name="RowTitles1-Detail 7 3 2 3 2" xfId="21382"/>
    <cellStyle name="RowTitles1-Detail 7 3 2 3 2 2" xfId="21383"/>
    <cellStyle name="RowTitles1-Detail 7 3 2 4" xfId="21384"/>
    <cellStyle name="RowTitles1-Detail 7 3 2 4 2" xfId="21385"/>
    <cellStyle name="RowTitles1-Detail 7 3 2 5" xfId="21386"/>
    <cellStyle name="RowTitles1-Detail 7 3 3" xfId="21387"/>
    <cellStyle name="RowTitles1-Detail 7 3 3 2" xfId="21388"/>
    <cellStyle name="RowTitles1-Detail 7 3 3 2 2" xfId="21389"/>
    <cellStyle name="RowTitles1-Detail 7 3 3 2 2 2" xfId="21390"/>
    <cellStyle name="RowTitles1-Detail 7 3 3 2 3" xfId="21391"/>
    <cellStyle name="RowTitles1-Detail 7 3 3 3" xfId="21392"/>
    <cellStyle name="RowTitles1-Detail 7 3 3 3 2" xfId="21393"/>
    <cellStyle name="RowTitles1-Detail 7 3 3 3 2 2" xfId="21394"/>
    <cellStyle name="RowTitles1-Detail 7 3 3 4" xfId="21395"/>
    <cellStyle name="RowTitles1-Detail 7 3 3 4 2" xfId="21396"/>
    <cellStyle name="RowTitles1-Detail 7 3 3 5" xfId="21397"/>
    <cellStyle name="RowTitles1-Detail 7 3 4" xfId="21398"/>
    <cellStyle name="RowTitles1-Detail 7 3 4 2" xfId="21399"/>
    <cellStyle name="RowTitles1-Detail 7 3 4 2 2" xfId="21400"/>
    <cellStyle name="RowTitles1-Detail 7 3 4 3" xfId="21401"/>
    <cellStyle name="RowTitles1-Detail 7 3 5" xfId="21402"/>
    <cellStyle name="RowTitles1-Detail 7 3 5 2" xfId="21403"/>
    <cellStyle name="RowTitles1-Detail 7 3 5 2 2" xfId="21404"/>
    <cellStyle name="RowTitles1-Detail 7 4" xfId="21405"/>
    <cellStyle name="RowTitles1-Detail 7 4 2" xfId="21406"/>
    <cellStyle name="RowTitles1-Detail 7 4 2 2" xfId="21407"/>
    <cellStyle name="RowTitles1-Detail 7 4 2 2 2" xfId="21408"/>
    <cellStyle name="RowTitles1-Detail 7 4 2 2 2 2" xfId="21409"/>
    <cellStyle name="RowTitles1-Detail 7 4 2 2 3" xfId="21410"/>
    <cellStyle name="RowTitles1-Detail 7 4 2 3" xfId="21411"/>
    <cellStyle name="RowTitles1-Detail 7 4 2 3 2" xfId="21412"/>
    <cellStyle name="RowTitles1-Detail 7 4 2 3 2 2" xfId="21413"/>
    <cellStyle name="RowTitles1-Detail 7 4 2 4" xfId="21414"/>
    <cellStyle name="RowTitles1-Detail 7 4 2 4 2" xfId="21415"/>
    <cellStyle name="RowTitles1-Detail 7 4 2 5" xfId="21416"/>
    <cellStyle name="RowTitles1-Detail 7 4 3" xfId="21417"/>
    <cellStyle name="RowTitles1-Detail 7 4 3 2" xfId="21418"/>
    <cellStyle name="RowTitles1-Detail 7 4 3 2 2" xfId="21419"/>
    <cellStyle name="RowTitles1-Detail 7 4 3 2 2 2" xfId="21420"/>
    <cellStyle name="RowTitles1-Detail 7 4 3 2 3" xfId="21421"/>
    <cellStyle name="RowTitles1-Detail 7 4 3 3" xfId="21422"/>
    <cellStyle name="RowTitles1-Detail 7 4 3 3 2" xfId="21423"/>
    <cellStyle name="RowTitles1-Detail 7 4 3 3 2 2" xfId="21424"/>
    <cellStyle name="RowTitles1-Detail 7 4 3 4" xfId="21425"/>
    <cellStyle name="RowTitles1-Detail 7 4 3 4 2" xfId="21426"/>
    <cellStyle name="RowTitles1-Detail 7 4 3 5" xfId="21427"/>
    <cellStyle name="RowTitles1-Detail 7 4 4" xfId="21428"/>
    <cellStyle name="RowTitles1-Detail 7 4 4 2" xfId="21429"/>
    <cellStyle name="RowTitles1-Detail 7 4 4 2 2" xfId="21430"/>
    <cellStyle name="RowTitles1-Detail 7 4 4 3" xfId="21431"/>
    <cellStyle name="RowTitles1-Detail 7 4 5" xfId="21432"/>
    <cellStyle name="RowTitles1-Detail 7 4 5 2" xfId="21433"/>
    <cellStyle name="RowTitles1-Detail 7 4 5 2 2" xfId="21434"/>
    <cellStyle name="RowTitles1-Detail 7 4 6" xfId="21435"/>
    <cellStyle name="RowTitles1-Detail 7 4 6 2" xfId="21436"/>
    <cellStyle name="RowTitles1-Detail 7 4 7" xfId="21437"/>
    <cellStyle name="RowTitles1-Detail 7 5" xfId="21438"/>
    <cellStyle name="RowTitles1-Detail 7 5 2" xfId="21439"/>
    <cellStyle name="RowTitles1-Detail 7 5 2 2" xfId="21440"/>
    <cellStyle name="RowTitles1-Detail 7 5 2 2 2" xfId="21441"/>
    <cellStyle name="RowTitles1-Detail 7 5 2 2 2 2" xfId="21442"/>
    <cellStyle name="RowTitles1-Detail 7 5 2 2 3" xfId="21443"/>
    <cellStyle name="RowTitles1-Detail 7 5 2 3" xfId="21444"/>
    <cellStyle name="RowTitles1-Detail 7 5 2 3 2" xfId="21445"/>
    <cellStyle name="RowTitles1-Detail 7 5 2 3 2 2" xfId="21446"/>
    <cellStyle name="RowTitles1-Detail 7 5 2 4" xfId="21447"/>
    <cellStyle name="RowTitles1-Detail 7 5 2 4 2" xfId="21448"/>
    <cellStyle name="RowTitles1-Detail 7 5 2 5" xfId="21449"/>
    <cellStyle name="RowTitles1-Detail 7 5 3" xfId="21450"/>
    <cellStyle name="RowTitles1-Detail 7 5 3 2" xfId="21451"/>
    <cellStyle name="RowTitles1-Detail 7 5 3 2 2" xfId="21452"/>
    <cellStyle name="RowTitles1-Detail 7 5 3 2 2 2" xfId="21453"/>
    <cellStyle name="RowTitles1-Detail 7 5 3 2 3" xfId="21454"/>
    <cellStyle name="RowTitles1-Detail 7 5 3 3" xfId="21455"/>
    <cellStyle name="RowTitles1-Detail 7 5 3 3 2" xfId="21456"/>
    <cellStyle name="RowTitles1-Detail 7 5 3 3 2 2" xfId="21457"/>
    <cellStyle name="RowTitles1-Detail 7 5 3 4" xfId="21458"/>
    <cellStyle name="RowTitles1-Detail 7 5 3 4 2" xfId="21459"/>
    <cellStyle name="RowTitles1-Detail 7 5 3 5" xfId="21460"/>
    <cellStyle name="RowTitles1-Detail 7 5 4" xfId="21461"/>
    <cellStyle name="RowTitles1-Detail 7 5 4 2" xfId="21462"/>
    <cellStyle name="RowTitles1-Detail 7 5 4 2 2" xfId="21463"/>
    <cellStyle name="RowTitles1-Detail 7 5 4 3" xfId="21464"/>
    <cellStyle name="RowTitles1-Detail 7 5 5" xfId="21465"/>
    <cellStyle name="RowTitles1-Detail 7 5 5 2" xfId="21466"/>
    <cellStyle name="RowTitles1-Detail 7 5 5 2 2" xfId="21467"/>
    <cellStyle name="RowTitles1-Detail 7 5 6" xfId="21468"/>
    <cellStyle name="RowTitles1-Detail 7 5 6 2" xfId="21469"/>
    <cellStyle name="RowTitles1-Detail 7 5 7" xfId="21470"/>
    <cellStyle name="RowTitles1-Detail 7 6" xfId="21471"/>
    <cellStyle name="RowTitles1-Detail 7 6 2" xfId="21472"/>
    <cellStyle name="RowTitles1-Detail 7 6 2 2" xfId="21473"/>
    <cellStyle name="RowTitles1-Detail 7 6 2 2 2" xfId="21474"/>
    <cellStyle name="RowTitles1-Detail 7 6 2 2 2 2" xfId="21475"/>
    <cellStyle name="RowTitles1-Detail 7 6 2 2 3" xfId="21476"/>
    <cellStyle name="RowTitles1-Detail 7 6 2 3" xfId="21477"/>
    <cellStyle name="RowTitles1-Detail 7 6 2 3 2" xfId="21478"/>
    <cellStyle name="RowTitles1-Detail 7 6 2 3 2 2" xfId="21479"/>
    <cellStyle name="RowTitles1-Detail 7 6 2 4" xfId="21480"/>
    <cellStyle name="RowTitles1-Detail 7 6 2 4 2" xfId="21481"/>
    <cellStyle name="RowTitles1-Detail 7 6 2 5" xfId="21482"/>
    <cellStyle name="RowTitles1-Detail 7 6 3" xfId="21483"/>
    <cellStyle name="RowTitles1-Detail 7 6 3 2" xfId="21484"/>
    <cellStyle name="RowTitles1-Detail 7 6 3 2 2" xfId="21485"/>
    <cellStyle name="RowTitles1-Detail 7 6 3 2 2 2" xfId="21486"/>
    <cellStyle name="RowTitles1-Detail 7 6 3 2 3" xfId="21487"/>
    <cellStyle name="RowTitles1-Detail 7 6 3 3" xfId="21488"/>
    <cellStyle name="RowTitles1-Detail 7 6 3 3 2" xfId="21489"/>
    <cellStyle name="RowTitles1-Detail 7 6 3 3 2 2" xfId="21490"/>
    <cellStyle name="RowTitles1-Detail 7 6 3 4" xfId="21491"/>
    <cellStyle name="RowTitles1-Detail 7 6 3 4 2" xfId="21492"/>
    <cellStyle name="RowTitles1-Detail 7 6 3 5" xfId="21493"/>
    <cellStyle name="RowTitles1-Detail 7 6 4" xfId="21494"/>
    <cellStyle name="RowTitles1-Detail 7 6 4 2" xfId="21495"/>
    <cellStyle name="RowTitles1-Detail 7 6 4 2 2" xfId="21496"/>
    <cellStyle name="RowTitles1-Detail 7 6 4 3" xfId="21497"/>
    <cellStyle name="RowTitles1-Detail 7 6 5" xfId="21498"/>
    <cellStyle name="RowTitles1-Detail 7 6 5 2" xfId="21499"/>
    <cellStyle name="RowTitles1-Detail 7 6 5 2 2" xfId="21500"/>
    <cellStyle name="RowTitles1-Detail 7 6 6" xfId="21501"/>
    <cellStyle name="RowTitles1-Detail 7 6 6 2" xfId="21502"/>
    <cellStyle name="RowTitles1-Detail 7 6 7" xfId="21503"/>
    <cellStyle name="RowTitles1-Detail 7 7" xfId="21504"/>
    <cellStyle name="RowTitles1-Detail 7 7 2" xfId="21505"/>
    <cellStyle name="RowTitles1-Detail 7 7 2 2" xfId="21506"/>
    <cellStyle name="RowTitles1-Detail 7 7 2 2 2" xfId="21507"/>
    <cellStyle name="RowTitles1-Detail 7 7 2 3" xfId="21508"/>
    <cellStyle name="RowTitles1-Detail 7 7 3" xfId="21509"/>
    <cellStyle name="RowTitles1-Detail 7 7 3 2" xfId="21510"/>
    <cellStyle name="RowTitles1-Detail 7 7 3 2 2" xfId="21511"/>
    <cellStyle name="RowTitles1-Detail 7 7 4" xfId="21512"/>
    <cellStyle name="RowTitles1-Detail 7 7 4 2" xfId="21513"/>
    <cellStyle name="RowTitles1-Detail 7 7 5" xfId="21514"/>
    <cellStyle name="RowTitles1-Detail 7 8" xfId="21515"/>
    <cellStyle name="RowTitles1-Detail 7 8 2" xfId="21516"/>
    <cellStyle name="RowTitles1-Detail 7 8 2 2" xfId="21517"/>
    <cellStyle name="RowTitles1-Detail 7 8 2 2 2" xfId="21518"/>
    <cellStyle name="RowTitles1-Detail 7 8 2 3" xfId="21519"/>
    <cellStyle name="RowTitles1-Detail 7 8 3" xfId="21520"/>
    <cellStyle name="RowTitles1-Detail 7 8 3 2" xfId="21521"/>
    <cellStyle name="RowTitles1-Detail 7 8 3 2 2" xfId="21522"/>
    <cellStyle name="RowTitles1-Detail 7 8 4" xfId="21523"/>
    <cellStyle name="RowTitles1-Detail 7 8 4 2" xfId="21524"/>
    <cellStyle name="RowTitles1-Detail 7 8 5" xfId="21525"/>
    <cellStyle name="RowTitles1-Detail 7 9" xfId="21526"/>
    <cellStyle name="RowTitles1-Detail 7 9 2" xfId="21527"/>
    <cellStyle name="RowTitles1-Detail 7 9 2 2" xfId="21528"/>
    <cellStyle name="RowTitles1-Detail 7_STUD aligned by INSTIT" xfId="21529"/>
    <cellStyle name="RowTitles1-Detail 8" xfId="21530"/>
    <cellStyle name="RowTitles1-Detail 8 2" xfId="21531"/>
    <cellStyle name="RowTitles1-Detail 8 2 2" xfId="21532"/>
    <cellStyle name="RowTitles1-Detail 8 2 2 2" xfId="21533"/>
    <cellStyle name="RowTitles1-Detail 8 2 2 2 2" xfId="21534"/>
    <cellStyle name="RowTitles1-Detail 8 2 2 3" xfId="21535"/>
    <cellStyle name="RowTitles1-Detail 8 2 3" xfId="21536"/>
    <cellStyle name="RowTitles1-Detail 8 2 3 2" xfId="21537"/>
    <cellStyle name="RowTitles1-Detail 8 2 3 2 2" xfId="21538"/>
    <cellStyle name="RowTitles1-Detail 8 2 4" xfId="21539"/>
    <cellStyle name="RowTitles1-Detail 8 2 4 2" xfId="21540"/>
    <cellStyle name="RowTitles1-Detail 8 2 5" xfId="21541"/>
    <cellStyle name="RowTitles1-Detail 8 3" xfId="21542"/>
    <cellStyle name="RowTitles1-Detail 8 3 2" xfId="21543"/>
    <cellStyle name="RowTitles1-Detail 8 3 2 2" xfId="21544"/>
    <cellStyle name="RowTitles1-Detail 8 3 2 2 2" xfId="21545"/>
    <cellStyle name="RowTitles1-Detail 8 3 2 3" xfId="21546"/>
    <cellStyle name="RowTitles1-Detail 8 3 3" xfId="21547"/>
    <cellStyle name="RowTitles1-Detail 8 3 3 2" xfId="21548"/>
    <cellStyle name="RowTitles1-Detail 8 3 3 2 2" xfId="21549"/>
    <cellStyle name="RowTitles1-Detail 8 3 4" xfId="21550"/>
    <cellStyle name="RowTitles1-Detail 8 3 4 2" xfId="21551"/>
    <cellStyle name="RowTitles1-Detail 8 3 5" xfId="21552"/>
    <cellStyle name="RowTitles1-Detail 8 4" xfId="21553"/>
    <cellStyle name="RowTitles1-Detail 8 4 2" xfId="21554"/>
    <cellStyle name="RowTitles1-Detail 8 5" xfId="21555"/>
    <cellStyle name="RowTitles1-Detail 8 5 2" xfId="21556"/>
    <cellStyle name="RowTitles1-Detail 8 5 2 2" xfId="21557"/>
    <cellStyle name="RowTitles1-Detail 9" xfId="21558"/>
    <cellStyle name="RowTitles1-Detail 9 2" xfId="21559"/>
    <cellStyle name="RowTitles1-Detail 9 2 2" xfId="21560"/>
    <cellStyle name="RowTitles1-Detail 9 2 2 2" xfId="21561"/>
    <cellStyle name="RowTitles1-Detail 9 2 2 2 2" xfId="21562"/>
    <cellStyle name="RowTitles1-Detail 9 2 2 3" xfId="21563"/>
    <cellStyle name="RowTitles1-Detail 9 2 3" xfId="21564"/>
    <cellStyle name="RowTitles1-Detail 9 2 3 2" xfId="21565"/>
    <cellStyle name="RowTitles1-Detail 9 2 3 2 2" xfId="21566"/>
    <cellStyle name="RowTitles1-Detail 9 2 4" xfId="21567"/>
    <cellStyle name="RowTitles1-Detail 9 2 4 2" xfId="21568"/>
    <cellStyle name="RowTitles1-Detail 9 2 5" xfId="21569"/>
    <cellStyle name="RowTitles1-Detail 9 3" xfId="21570"/>
    <cellStyle name="RowTitles1-Detail 9 3 2" xfId="21571"/>
    <cellStyle name="RowTitles1-Detail 9 3 2 2" xfId="21572"/>
    <cellStyle name="RowTitles1-Detail 9 3 2 2 2" xfId="21573"/>
    <cellStyle name="RowTitles1-Detail 9 3 2 3" xfId="21574"/>
    <cellStyle name="RowTitles1-Detail 9 3 3" xfId="21575"/>
    <cellStyle name="RowTitles1-Detail 9 3 3 2" xfId="21576"/>
    <cellStyle name="RowTitles1-Detail 9 3 3 2 2" xfId="21577"/>
    <cellStyle name="RowTitles1-Detail 9 3 4" xfId="21578"/>
    <cellStyle name="RowTitles1-Detail 9 3 4 2" xfId="21579"/>
    <cellStyle name="RowTitles1-Detail 9 3 5" xfId="21580"/>
    <cellStyle name="RowTitles1-Detail 9 4" xfId="21581"/>
    <cellStyle name="RowTitles1-Detail 9 4 2" xfId="21582"/>
    <cellStyle name="RowTitles1-Detail 9 5" xfId="21583"/>
    <cellStyle name="RowTitles1-Detail 9 5 2" xfId="21584"/>
    <cellStyle name="RowTitles1-Detail 9 5 2 2" xfId="21585"/>
    <cellStyle name="RowTitles1-Detail 9 5 3" xfId="21586"/>
    <cellStyle name="RowTitles1-Detail 9 6" xfId="21587"/>
    <cellStyle name="RowTitles1-Detail 9 6 2" xfId="21588"/>
    <cellStyle name="RowTitles1-Detail 9 6 2 2" xfId="21589"/>
    <cellStyle name="RowTitles1-Detail 9 7" xfId="21590"/>
    <cellStyle name="RowTitles1-Detail 9 7 2" xfId="21591"/>
    <cellStyle name="RowTitles1-Detail 9 8" xfId="21592"/>
    <cellStyle name="RowTitles1-Detail_STUD aligned by INSTIT" xfId="21593"/>
    <cellStyle name="RowTitles-Col2" xfId="44"/>
    <cellStyle name="RowTitles-Col2 10" xfId="21594"/>
    <cellStyle name="RowTitles-Col2 10 2" xfId="21595"/>
    <cellStyle name="RowTitles-Col2 10 2 2" xfId="21596"/>
    <cellStyle name="RowTitles-Col2 10 2 2 2" xfId="21597"/>
    <cellStyle name="RowTitles-Col2 10 2 2 3" xfId="21598"/>
    <cellStyle name="RowTitles-Col2 10 2 3" xfId="21599"/>
    <cellStyle name="RowTitles-Col2 10 2 3 2" xfId="21600"/>
    <cellStyle name="RowTitles-Col2 10 2 3 2 2" xfId="21601"/>
    <cellStyle name="RowTitles-Col2 10 2 4" xfId="21602"/>
    <cellStyle name="RowTitles-Col2 10 3" xfId="21603"/>
    <cellStyle name="RowTitles-Col2 10 3 2" xfId="21604"/>
    <cellStyle name="RowTitles-Col2 10 3 2 2" xfId="21605"/>
    <cellStyle name="RowTitles-Col2 10 3 2 3" xfId="21606"/>
    <cellStyle name="RowTitles-Col2 10 3 3" xfId="21607"/>
    <cellStyle name="RowTitles-Col2 10 3 3 2" xfId="21608"/>
    <cellStyle name="RowTitles-Col2 10 3 3 2 2" xfId="21609"/>
    <cellStyle name="RowTitles-Col2 10 3 4" xfId="21610"/>
    <cellStyle name="RowTitles-Col2 10 4" xfId="21611"/>
    <cellStyle name="RowTitles-Col2 10 4 2" xfId="21612"/>
    <cellStyle name="RowTitles-Col2 10 4 3" xfId="21613"/>
    <cellStyle name="RowTitles-Col2 10 5" xfId="21614"/>
    <cellStyle name="RowTitles-Col2 10 5 2" xfId="21615"/>
    <cellStyle name="RowTitles-Col2 10 5 2 2" xfId="21616"/>
    <cellStyle name="RowTitles-Col2 10 6" xfId="21617"/>
    <cellStyle name="RowTitles-Col2 10 6 2" xfId="21618"/>
    <cellStyle name="RowTitles-Col2 11" xfId="21619"/>
    <cellStyle name="RowTitles-Col2 11 2" xfId="21620"/>
    <cellStyle name="RowTitles-Col2 11 2 2" xfId="21621"/>
    <cellStyle name="RowTitles-Col2 11 2 2 2" xfId="21622"/>
    <cellStyle name="RowTitles-Col2 11 2 2 3" xfId="21623"/>
    <cellStyle name="RowTitles-Col2 11 2 3" xfId="21624"/>
    <cellStyle name="RowTitles-Col2 11 2 3 2" xfId="21625"/>
    <cellStyle name="RowTitles-Col2 11 2 3 2 2" xfId="21626"/>
    <cellStyle name="RowTitles-Col2 11 2 4" xfId="21627"/>
    <cellStyle name="RowTitles-Col2 11 3" xfId="21628"/>
    <cellStyle name="RowTitles-Col2 11 3 2" xfId="21629"/>
    <cellStyle name="RowTitles-Col2 11 3 2 2" xfId="21630"/>
    <cellStyle name="RowTitles-Col2 11 3 2 3" xfId="21631"/>
    <cellStyle name="RowTitles-Col2 11 3 3" xfId="21632"/>
    <cellStyle name="RowTitles-Col2 11 3 3 2" xfId="21633"/>
    <cellStyle name="RowTitles-Col2 11 3 3 2 2" xfId="21634"/>
    <cellStyle name="RowTitles-Col2 11 3 4" xfId="21635"/>
    <cellStyle name="RowTitles-Col2 11 4" xfId="21636"/>
    <cellStyle name="RowTitles-Col2 11 4 2" xfId="21637"/>
    <cellStyle name="RowTitles-Col2 11 4 3" xfId="21638"/>
    <cellStyle name="RowTitles-Col2 11 5" xfId="21639"/>
    <cellStyle name="RowTitles-Col2 11 5 2" xfId="21640"/>
    <cellStyle name="RowTitles-Col2 11 5 2 2" xfId="21641"/>
    <cellStyle name="RowTitles-Col2 11 6" xfId="21642"/>
    <cellStyle name="RowTitles-Col2 11 6 2" xfId="21643"/>
    <cellStyle name="RowTitles-Col2 12" xfId="21644"/>
    <cellStyle name="RowTitles-Col2 12 2" xfId="21645"/>
    <cellStyle name="RowTitles-Col2 12 2 2" xfId="21646"/>
    <cellStyle name="RowTitles-Col2 12 2 3" xfId="21647"/>
    <cellStyle name="RowTitles-Col2 12 3" xfId="21648"/>
    <cellStyle name="RowTitles-Col2 12 3 2" xfId="21649"/>
    <cellStyle name="RowTitles-Col2 12 3 2 2" xfId="21650"/>
    <cellStyle name="RowTitles-Col2 12 4" xfId="21651"/>
    <cellStyle name="RowTitles-Col2 13" xfId="21652"/>
    <cellStyle name="RowTitles-Col2 14" xfId="21653"/>
    <cellStyle name="RowTitles-Col2 15" xfId="21654"/>
    <cellStyle name="RowTitles-Col2 16" xfId="21655"/>
    <cellStyle name="RowTitles-Col2 17" xfId="21656"/>
    <cellStyle name="RowTitles-Col2 2" xfId="97"/>
    <cellStyle name="RowTitles-Col2 2 10" xfId="21657"/>
    <cellStyle name="RowTitles-Col2 2 10 2" xfId="21658"/>
    <cellStyle name="RowTitles-Col2 2 10 2 2" xfId="21659"/>
    <cellStyle name="RowTitles-Col2 2 10 2 2 2" xfId="21660"/>
    <cellStyle name="RowTitles-Col2 2 10 2 2 3" xfId="21661"/>
    <cellStyle name="RowTitles-Col2 2 10 2 3" xfId="21662"/>
    <cellStyle name="RowTitles-Col2 2 10 2 3 2" xfId="21663"/>
    <cellStyle name="RowTitles-Col2 2 10 2 3 2 2" xfId="21664"/>
    <cellStyle name="RowTitles-Col2 2 10 2 4" xfId="21665"/>
    <cellStyle name="RowTitles-Col2 2 10 3" xfId="21666"/>
    <cellStyle name="RowTitles-Col2 2 10 3 2" xfId="21667"/>
    <cellStyle name="RowTitles-Col2 2 10 3 2 2" xfId="21668"/>
    <cellStyle name="RowTitles-Col2 2 10 3 2 3" xfId="21669"/>
    <cellStyle name="RowTitles-Col2 2 10 3 3" xfId="21670"/>
    <cellStyle name="RowTitles-Col2 2 10 3 3 2" xfId="21671"/>
    <cellStyle name="RowTitles-Col2 2 10 3 3 2 2" xfId="21672"/>
    <cellStyle name="RowTitles-Col2 2 10 3 4" xfId="21673"/>
    <cellStyle name="RowTitles-Col2 2 10 4" xfId="21674"/>
    <cellStyle name="RowTitles-Col2 2 10 4 2" xfId="21675"/>
    <cellStyle name="RowTitles-Col2 2 10 4 3" xfId="21676"/>
    <cellStyle name="RowTitles-Col2 2 10 5" xfId="21677"/>
    <cellStyle name="RowTitles-Col2 2 10 5 2" xfId="21678"/>
    <cellStyle name="RowTitles-Col2 2 10 5 2 2" xfId="21679"/>
    <cellStyle name="RowTitles-Col2 2 10 6" xfId="21680"/>
    <cellStyle name="RowTitles-Col2 2 10 6 2" xfId="21681"/>
    <cellStyle name="RowTitles-Col2 2 11" xfId="21682"/>
    <cellStyle name="RowTitles-Col2 2 11 2" xfId="21683"/>
    <cellStyle name="RowTitles-Col2 2 11 2 2" xfId="21684"/>
    <cellStyle name="RowTitles-Col2 2 11 2 2 2" xfId="21685"/>
    <cellStyle name="RowTitles-Col2 2 11 2 2 3" xfId="21686"/>
    <cellStyle name="RowTitles-Col2 2 11 2 3" xfId="21687"/>
    <cellStyle name="RowTitles-Col2 2 11 2 3 2" xfId="21688"/>
    <cellStyle name="RowTitles-Col2 2 11 2 3 2 2" xfId="21689"/>
    <cellStyle name="RowTitles-Col2 2 11 2 4" xfId="21690"/>
    <cellStyle name="RowTitles-Col2 2 11 3" xfId="21691"/>
    <cellStyle name="RowTitles-Col2 2 11 3 2" xfId="21692"/>
    <cellStyle name="RowTitles-Col2 2 11 3 2 2" xfId="21693"/>
    <cellStyle name="RowTitles-Col2 2 11 3 2 3" xfId="21694"/>
    <cellStyle name="RowTitles-Col2 2 11 3 3" xfId="21695"/>
    <cellStyle name="RowTitles-Col2 2 11 3 3 2" xfId="21696"/>
    <cellStyle name="RowTitles-Col2 2 11 3 3 2 2" xfId="21697"/>
    <cellStyle name="RowTitles-Col2 2 11 3 4" xfId="21698"/>
    <cellStyle name="RowTitles-Col2 2 11 4" xfId="21699"/>
    <cellStyle name="RowTitles-Col2 2 11 4 2" xfId="21700"/>
    <cellStyle name="RowTitles-Col2 2 11 4 3" xfId="21701"/>
    <cellStyle name="RowTitles-Col2 2 11 5" xfId="21702"/>
    <cellStyle name="RowTitles-Col2 2 11 5 2" xfId="21703"/>
    <cellStyle name="RowTitles-Col2 2 11 5 2 2" xfId="21704"/>
    <cellStyle name="RowTitles-Col2 2 11 6" xfId="21705"/>
    <cellStyle name="RowTitles-Col2 2 11 6 2" xfId="21706"/>
    <cellStyle name="RowTitles-Col2 2 12" xfId="21707"/>
    <cellStyle name="RowTitles-Col2 2 12 2" xfId="21708"/>
    <cellStyle name="RowTitles-Col2 2 12 2 2" xfId="21709"/>
    <cellStyle name="RowTitles-Col2 2 12 2 3" xfId="21710"/>
    <cellStyle name="RowTitles-Col2 2 12 3" xfId="21711"/>
    <cellStyle name="RowTitles-Col2 2 12 3 2" xfId="21712"/>
    <cellStyle name="RowTitles-Col2 2 12 3 2 2" xfId="21713"/>
    <cellStyle name="RowTitles-Col2 2 12 4" xfId="21714"/>
    <cellStyle name="RowTitles-Col2 2 13" xfId="21715"/>
    <cellStyle name="RowTitles-Col2 2 14" xfId="21716"/>
    <cellStyle name="RowTitles-Col2 2 15" xfId="21717"/>
    <cellStyle name="RowTitles-Col2 2 16" xfId="21718"/>
    <cellStyle name="RowTitles-Col2 2 17" xfId="21719"/>
    <cellStyle name="RowTitles-Col2 2 18" xfId="21720"/>
    <cellStyle name="RowTitles-Col2 2 2" xfId="21721"/>
    <cellStyle name="RowTitles-Col2 2 2 10" xfId="21722"/>
    <cellStyle name="RowTitles-Col2 2 2 10 2" xfId="21723"/>
    <cellStyle name="RowTitles-Col2 2 2 10 2 2" xfId="21724"/>
    <cellStyle name="RowTitles-Col2 2 2 10 2 2 2" xfId="21725"/>
    <cellStyle name="RowTitles-Col2 2 2 10 2 2 3" xfId="21726"/>
    <cellStyle name="RowTitles-Col2 2 2 10 2 3" xfId="21727"/>
    <cellStyle name="RowTitles-Col2 2 2 10 2 3 2" xfId="21728"/>
    <cellStyle name="RowTitles-Col2 2 2 10 2 3 2 2" xfId="21729"/>
    <cellStyle name="RowTitles-Col2 2 2 10 2 4" xfId="21730"/>
    <cellStyle name="RowTitles-Col2 2 2 10 3" xfId="21731"/>
    <cellStyle name="RowTitles-Col2 2 2 10 3 2" xfId="21732"/>
    <cellStyle name="RowTitles-Col2 2 2 10 3 2 2" xfId="21733"/>
    <cellStyle name="RowTitles-Col2 2 2 10 3 2 3" xfId="21734"/>
    <cellStyle name="RowTitles-Col2 2 2 10 3 3" xfId="21735"/>
    <cellStyle name="RowTitles-Col2 2 2 10 3 3 2" xfId="21736"/>
    <cellStyle name="RowTitles-Col2 2 2 10 3 3 2 2" xfId="21737"/>
    <cellStyle name="RowTitles-Col2 2 2 10 3 4" xfId="21738"/>
    <cellStyle name="RowTitles-Col2 2 2 10 4" xfId="21739"/>
    <cellStyle name="RowTitles-Col2 2 2 10 4 2" xfId="21740"/>
    <cellStyle name="RowTitles-Col2 2 2 10 4 3" xfId="21741"/>
    <cellStyle name="RowTitles-Col2 2 2 10 5" xfId="21742"/>
    <cellStyle name="RowTitles-Col2 2 2 10 5 2" xfId="21743"/>
    <cellStyle name="RowTitles-Col2 2 2 10 5 2 2" xfId="21744"/>
    <cellStyle name="RowTitles-Col2 2 2 10 6" xfId="21745"/>
    <cellStyle name="RowTitles-Col2 2 2 10 6 2" xfId="21746"/>
    <cellStyle name="RowTitles-Col2 2 2 11" xfId="21747"/>
    <cellStyle name="RowTitles-Col2 2 2 11 2" xfId="21748"/>
    <cellStyle name="RowTitles-Col2 2 2 11 2 2" xfId="21749"/>
    <cellStyle name="RowTitles-Col2 2 2 11 2 3" xfId="21750"/>
    <cellStyle name="RowTitles-Col2 2 2 11 3" xfId="21751"/>
    <cellStyle name="RowTitles-Col2 2 2 11 3 2" xfId="21752"/>
    <cellStyle name="RowTitles-Col2 2 2 11 3 2 2" xfId="21753"/>
    <cellStyle name="RowTitles-Col2 2 2 11 4" xfId="21754"/>
    <cellStyle name="RowTitles-Col2 2 2 12" xfId="21755"/>
    <cellStyle name="RowTitles-Col2 2 2 2" xfId="21756"/>
    <cellStyle name="RowTitles-Col2 2 2 2 10" xfId="21757"/>
    <cellStyle name="RowTitles-Col2 2 2 2 10 2" xfId="21758"/>
    <cellStyle name="RowTitles-Col2 2 2 2 10 2 2" xfId="21759"/>
    <cellStyle name="RowTitles-Col2 2 2 2 10 2 3" xfId="21760"/>
    <cellStyle name="RowTitles-Col2 2 2 2 10 3" xfId="21761"/>
    <cellStyle name="RowTitles-Col2 2 2 2 10 3 2" xfId="21762"/>
    <cellStyle name="RowTitles-Col2 2 2 2 10 3 2 2" xfId="21763"/>
    <cellStyle name="RowTitles-Col2 2 2 2 10 4" xfId="21764"/>
    <cellStyle name="RowTitles-Col2 2 2 2 11" xfId="21765"/>
    <cellStyle name="RowTitles-Col2 2 2 2 2" xfId="21766"/>
    <cellStyle name="RowTitles-Col2 2 2 2 2 2" xfId="21767"/>
    <cellStyle name="RowTitles-Col2 2 2 2 2 2 2" xfId="21768"/>
    <cellStyle name="RowTitles-Col2 2 2 2 2 2 2 2" xfId="21769"/>
    <cellStyle name="RowTitles-Col2 2 2 2 2 2 2 2 2" xfId="21770"/>
    <cellStyle name="RowTitles-Col2 2 2 2 2 2 2 2 3" xfId="21771"/>
    <cellStyle name="RowTitles-Col2 2 2 2 2 2 2 3" xfId="21772"/>
    <cellStyle name="RowTitles-Col2 2 2 2 2 2 2 3 2" xfId="21773"/>
    <cellStyle name="RowTitles-Col2 2 2 2 2 2 2 3 2 2" xfId="21774"/>
    <cellStyle name="RowTitles-Col2 2 2 2 2 2 2 4" xfId="21775"/>
    <cellStyle name="RowTitles-Col2 2 2 2 2 2 3" xfId="21776"/>
    <cellStyle name="RowTitles-Col2 2 2 2 2 2 3 2" xfId="21777"/>
    <cellStyle name="RowTitles-Col2 2 2 2 2 2 3 2 2" xfId="21778"/>
    <cellStyle name="RowTitles-Col2 2 2 2 2 2 3 2 3" xfId="21779"/>
    <cellStyle name="RowTitles-Col2 2 2 2 2 2 3 3" xfId="21780"/>
    <cellStyle name="RowTitles-Col2 2 2 2 2 2 3 3 2" xfId="21781"/>
    <cellStyle name="RowTitles-Col2 2 2 2 2 2 3 3 2 2" xfId="21782"/>
    <cellStyle name="RowTitles-Col2 2 2 2 2 2 3 4" xfId="21783"/>
    <cellStyle name="RowTitles-Col2 2 2 2 2 2 3 4 2" xfId="21784"/>
    <cellStyle name="RowTitles-Col2 2 2 2 2 2 4" xfId="21785"/>
    <cellStyle name="RowTitles-Col2 2 2 2 2 3" xfId="21786"/>
    <cellStyle name="RowTitles-Col2 2 2 2 2 3 2" xfId="21787"/>
    <cellStyle name="RowTitles-Col2 2 2 2 2 3 2 2" xfId="21788"/>
    <cellStyle name="RowTitles-Col2 2 2 2 2 3 2 2 2" xfId="21789"/>
    <cellStyle name="RowTitles-Col2 2 2 2 2 3 2 2 3" xfId="21790"/>
    <cellStyle name="RowTitles-Col2 2 2 2 2 3 2 3" xfId="21791"/>
    <cellStyle name="RowTitles-Col2 2 2 2 2 3 2 3 2" xfId="21792"/>
    <cellStyle name="RowTitles-Col2 2 2 2 2 3 2 3 2 2" xfId="21793"/>
    <cellStyle name="RowTitles-Col2 2 2 2 2 3 2 4" xfId="21794"/>
    <cellStyle name="RowTitles-Col2 2 2 2 2 3 3" xfId="21795"/>
    <cellStyle name="RowTitles-Col2 2 2 2 2 3 3 2" xfId="21796"/>
    <cellStyle name="RowTitles-Col2 2 2 2 2 3 3 2 2" xfId="21797"/>
    <cellStyle name="RowTitles-Col2 2 2 2 2 3 3 2 3" xfId="21798"/>
    <cellStyle name="RowTitles-Col2 2 2 2 2 3 3 3" xfId="21799"/>
    <cellStyle name="RowTitles-Col2 2 2 2 2 3 3 3 2" xfId="21800"/>
    <cellStyle name="RowTitles-Col2 2 2 2 2 3 3 3 2 2" xfId="21801"/>
    <cellStyle name="RowTitles-Col2 2 2 2 2 3 3 4" xfId="21802"/>
    <cellStyle name="RowTitles-Col2 2 2 2 2 3 3 4 2" xfId="21803"/>
    <cellStyle name="RowTitles-Col2 2 2 2 2 3 4" xfId="21804"/>
    <cellStyle name="RowTitles-Col2 2 2 2 2 3 5" xfId="21805"/>
    <cellStyle name="RowTitles-Col2 2 2 2 2 3 5 2" xfId="21806"/>
    <cellStyle name="RowTitles-Col2 2 2 2 2 3 5 3" xfId="21807"/>
    <cellStyle name="RowTitles-Col2 2 2 2 2 3 6" xfId="21808"/>
    <cellStyle name="RowTitles-Col2 2 2 2 2 3 6 2" xfId="21809"/>
    <cellStyle name="RowTitles-Col2 2 2 2 2 3 6 2 2" xfId="21810"/>
    <cellStyle name="RowTitles-Col2 2 2 2 2 3 7" xfId="21811"/>
    <cellStyle name="RowTitles-Col2 2 2 2 2 3 7 2" xfId="21812"/>
    <cellStyle name="RowTitles-Col2 2 2 2 2 4" xfId="21813"/>
    <cellStyle name="RowTitles-Col2 2 2 2 2 4 2" xfId="21814"/>
    <cellStyle name="RowTitles-Col2 2 2 2 2 4 2 2" xfId="21815"/>
    <cellStyle name="RowTitles-Col2 2 2 2 2 4 2 2 2" xfId="21816"/>
    <cellStyle name="RowTitles-Col2 2 2 2 2 4 2 2 3" xfId="21817"/>
    <cellStyle name="RowTitles-Col2 2 2 2 2 4 2 3" xfId="21818"/>
    <cellStyle name="RowTitles-Col2 2 2 2 2 4 2 3 2" xfId="21819"/>
    <cellStyle name="RowTitles-Col2 2 2 2 2 4 2 3 2 2" xfId="21820"/>
    <cellStyle name="RowTitles-Col2 2 2 2 2 4 2 4" xfId="21821"/>
    <cellStyle name="RowTitles-Col2 2 2 2 2 4 3" xfId="21822"/>
    <cellStyle name="RowTitles-Col2 2 2 2 2 4 3 2" xfId="21823"/>
    <cellStyle name="RowTitles-Col2 2 2 2 2 4 3 2 2" xfId="21824"/>
    <cellStyle name="RowTitles-Col2 2 2 2 2 4 3 2 3" xfId="21825"/>
    <cellStyle name="RowTitles-Col2 2 2 2 2 4 3 3" xfId="21826"/>
    <cellStyle name="RowTitles-Col2 2 2 2 2 4 3 3 2" xfId="21827"/>
    <cellStyle name="RowTitles-Col2 2 2 2 2 4 3 3 2 2" xfId="21828"/>
    <cellStyle name="RowTitles-Col2 2 2 2 2 4 3 4" xfId="21829"/>
    <cellStyle name="RowTitles-Col2 2 2 2 2 4 4" xfId="21830"/>
    <cellStyle name="RowTitles-Col2 2 2 2 2 4 4 2" xfId="21831"/>
    <cellStyle name="RowTitles-Col2 2 2 2 2 4 4 3" xfId="21832"/>
    <cellStyle name="RowTitles-Col2 2 2 2 2 4 5" xfId="21833"/>
    <cellStyle name="RowTitles-Col2 2 2 2 2 4 5 2" xfId="21834"/>
    <cellStyle name="RowTitles-Col2 2 2 2 2 4 5 2 2" xfId="21835"/>
    <cellStyle name="RowTitles-Col2 2 2 2 2 4 6" xfId="21836"/>
    <cellStyle name="RowTitles-Col2 2 2 2 2 4 6 2" xfId="21837"/>
    <cellStyle name="RowTitles-Col2 2 2 2 2 5" xfId="21838"/>
    <cellStyle name="RowTitles-Col2 2 2 2 2 5 2" xfId="21839"/>
    <cellStyle name="RowTitles-Col2 2 2 2 2 5 2 2" xfId="21840"/>
    <cellStyle name="RowTitles-Col2 2 2 2 2 5 2 2 2" xfId="21841"/>
    <cellStyle name="RowTitles-Col2 2 2 2 2 5 2 2 3" xfId="21842"/>
    <cellStyle name="RowTitles-Col2 2 2 2 2 5 2 3" xfId="21843"/>
    <cellStyle name="RowTitles-Col2 2 2 2 2 5 2 3 2" xfId="21844"/>
    <cellStyle name="RowTitles-Col2 2 2 2 2 5 2 3 2 2" xfId="21845"/>
    <cellStyle name="RowTitles-Col2 2 2 2 2 5 2 4" xfId="21846"/>
    <cellStyle name="RowTitles-Col2 2 2 2 2 5 3" xfId="21847"/>
    <cellStyle name="RowTitles-Col2 2 2 2 2 5 3 2" xfId="21848"/>
    <cellStyle name="RowTitles-Col2 2 2 2 2 5 3 2 2" xfId="21849"/>
    <cellStyle name="RowTitles-Col2 2 2 2 2 5 3 2 3" xfId="21850"/>
    <cellStyle name="RowTitles-Col2 2 2 2 2 5 3 3" xfId="21851"/>
    <cellStyle name="RowTitles-Col2 2 2 2 2 5 3 3 2" xfId="21852"/>
    <cellStyle name="RowTitles-Col2 2 2 2 2 5 3 3 2 2" xfId="21853"/>
    <cellStyle name="RowTitles-Col2 2 2 2 2 5 3 4" xfId="21854"/>
    <cellStyle name="RowTitles-Col2 2 2 2 2 5 4" xfId="21855"/>
    <cellStyle name="RowTitles-Col2 2 2 2 2 5 4 2" xfId="21856"/>
    <cellStyle name="RowTitles-Col2 2 2 2 2 5 4 3" xfId="21857"/>
    <cellStyle name="RowTitles-Col2 2 2 2 2 5 5" xfId="21858"/>
    <cellStyle name="RowTitles-Col2 2 2 2 2 5 5 2" xfId="21859"/>
    <cellStyle name="RowTitles-Col2 2 2 2 2 5 5 2 2" xfId="21860"/>
    <cellStyle name="RowTitles-Col2 2 2 2 2 5 6" xfId="21861"/>
    <cellStyle name="RowTitles-Col2 2 2 2 2 5 6 2" xfId="21862"/>
    <cellStyle name="RowTitles-Col2 2 2 2 2 6" xfId="21863"/>
    <cellStyle name="RowTitles-Col2 2 2 2 2 6 2" xfId="21864"/>
    <cellStyle name="RowTitles-Col2 2 2 2 2 6 2 2" xfId="21865"/>
    <cellStyle name="RowTitles-Col2 2 2 2 2 6 2 2 2" xfId="21866"/>
    <cellStyle name="RowTitles-Col2 2 2 2 2 6 2 2 3" xfId="21867"/>
    <cellStyle name="RowTitles-Col2 2 2 2 2 6 2 3" xfId="21868"/>
    <cellStyle name="RowTitles-Col2 2 2 2 2 6 2 3 2" xfId="21869"/>
    <cellStyle name="RowTitles-Col2 2 2 2 2 6 2 3 2 2" xfId="21870"/>
    <cellStyle name="RowTitles-Col2 2 2 2 2 6 2 4" xfId="21871"/>
    <cellStyle name="RowTitles-Col2 2 2 2 2 6 3" xfId="21872"/>
    <cellStyle name="RowTitles-Col2 2 2 2 2 6 3 2" xfId="21873"/>
    <cellStyle name="RowTitles-Col2 2 2 2 2 6 3 2 2" xfId="21874"/>
    <cellStyle name="RowTitles-Col2 2 2 2 2 6 3 2 3" xfId="21875"/>
    <cellStyle name="RowTitles-Col2 2 2 2 2 6 3 3" xfId="21876"/>
    <cellStyle name="RowTitles-Col2 2 2 2 2 6 3 3 2" xfId="21877"/>
    <cellStyle name="RowTitles-Col2 2 2 2 2 6 3 3 2 2" xfId="21878"/>
    <cellStyle name="RowTitles-Col2 2 2 2 2 6 3 4" xfId="21879"/>
    <cellStyle name="RowTitles-Col2 2 2 2 2 6 4" xfId="21880"/>
    <cellStyle name="RowTitles-Col2 2 2 2 2 6 4 2" xfId="21881"/>
    <cellStyle name="RowTitles-Col2 2 2 2 2 6 4 3" xfId="21882"/>
    <cellStyle name="RowTitles-Col2 2 2 2 2 6 5" xfId="21883"/>
    <cellStyle name="RowTitles-Col2 2 2 2 2 6 5 2" xfId="21884"/>
    <cellStyle name="RowTitles-Col2 2 2 2 2 6 5 2 2" xfId="21885"/>
    <cellStyle name="RowTitles-Col2 2 2 2 2 6 6" xfId="21886"/>
    <cellStyle name="RowTitles-Col2 2 2 2 2 6 6 2" xfId="21887"/>
    <cellStyle name="RowTitles-Col2 2 2 2 2 7" xfId="21888"/>
    <cellStyle name="RowTitles-Col2 2 2 2 2 7 2" xfId="21889"/>
    <cellStyle name="RowTitles-Col2 2 2 2 2 7 2 2" xfId="21890"/>
    <cellStyle name="RowTitles-Col2 2 2 2 2 7 2 3" xfId="21891"/>
    <cellStyle name="RowTitles-Col2 2 2 2 2 7 3" xfId="21892"/>
    <cellStyle name="RowTitles-Col2 2 2 2 2 7 3 2" xfId="21893"/>
    <cellStyle name="RowTitles-Col2 2 2 2 2 7 3 2 2" xfId="21894"/>
    <cellStyle name="RowTitles-Col2 2 2 2 2 7 4" xfId="21895"/>
    <cellStyle name="RowTitles-Col2 2 2 2 2 8" xfId="21896"/>
    <cellStyle name="RowTitles-Col2 2 2 2 2_STUD aligned by INSTIT" xfId="21897"/>
    <cellStyle name="RowTitles-Col2 2 2 2 3" xfId="21898"/>
    <cellStyle name="RowTitles-Col2 2 2 2 3 2" xfId="21899"/>
    <cellStyle name="RowTitles-Col2 2 2 2 3 2 2" xfId="21900"/>
    <cellStyle name="RowTitles-Col2 2 2 2 3 2 2 2" xfId="21901"/>
    <cellStyle name="RowTitles-Col2 2 2 2 3 2 2 2 2" xfId="21902"/>
    <cellStyle name="RowTitles-Col2 2 2 2 3 2 2 2 3" xfId="21903"/>
    <cellStyle name="RowTitles-Col2 2 2 2 3 2 2 3" xfId="21904"/>
    <cellStyle name="RowTitles-Col2 2 2 2 3 2 2 3 2" xfId="21905"/>
    <cellStyle name="RowTitles-Col2 2 2 2 3 2 2 3 2 2" xfId="21906"/>
    <cellStyle name="RowTitles-Col2 2 2 2 3 2 2 4" xfId="21907"/>
    <cellStyle name="RowTitles-Col2 2 2 2 3 2 3" xfId="21908"/>
    <cellStyle name="RowTitles-Col2 2 2 2 3 2 3 2" xfId="21909"/>
    <cellStyle name="RowTitles-Col2 2 2 2 3 2 3 2 2" xfId="21910"/>
    <cellStyle name="RowTitles-Col2 2 2 2 3 2 3 2 3" xfId="21911"/>
    <cellStyle name="RowTitles-Col2 2 2 2 3 2 3 3" xfId="21912"/>
    <cellStyle name="RowTitles-Col2 2 2 2 3 2 3 3 2" xfId="21913"/>
    <cellStyle name="RowTitles-Col2 2 2 2 3 2 3 3 2 2" xfId="21914"/>
    <cellStyle name="RowTitles-Col2 2 2 2 3 2 3 4" xfId="21915"/>
    <cellStyle name="RowTitles-Col2 2 2 2 3 2 3 4 2" xfId="21916"/>
    <cellStyle name="RowTitles-Col2 2 2 2 3 2 4" xfId="21917"/>
    <cellStyle name="RowTitles-Col2 2 2 2 3 2 5" xfId="21918"/>
    <cellStyle name="RowTitles-Col2 2 2 2 3 2 5 2" xfId="21919"/>
    <cellStyle name="RowTitles-Col2 2 2 2 3 2 5 3" xfId="21920"/>
    <cellStyle name="RowTitles-Col2 2 2 2 3 2 6" xfId="21921"/>
    <cellStyle name="RowTitles-Col2 2 2 2 3 2 6 2" xfId="21922"/>
    <cellStyle name="RowTitles-Col2 2 2 2 3 2 6 2 2" xfId="21923"/>
    <cellStyle name="RowTitles-Col2 2 2 2 3 2 7" xfId="21924"/>
    <cellStyle name="RowTitles-Col2 2 2 2 3 2 7 2" xfId="21925"/>
    <cellStyle name="RowTitles-Col2 2 2 2 3 3" xfId="21926"/>
    <cellStyle name="RowTitles-Col2 2 2 2 3 3 2" xfId="21927"/>
    <cellStyle name="RowTitles-Col2 2 2 2 3 3 2 2" xfId="21928"/>
    <cellStyle name="RowTitles-Col2 2 2 2 3 3 2 2 2" xfId="21929"/>
    <cellStyle name="RowTitles-Col2 2 2 2 3 3 2 2 3" xfId="21930"/>
    <cellStyle name="RowTitles-Col2 2 2 2 3 3 2 3" xfId="21931"/>
    <cellStyle name="RowTitles-Col2 2 2 2 3 3 2 3 2" xfId="21932"/>
    <cellStyle name="RowTitles-Col2 2 2 2 3 3 2 3 2 2" xfId="21933"/>
    <cellStyle name="RowTitles-Col2 2 2 2 3 3 2 4" xfId="21934"/>
    <cellStyle name="RowTitles-Col2 2 2 2 3 3 3" xfId="21935"/>
    <cellStyle name="RowTitles-Col2 2 2 2 3 3 3 2" xfId="21936"/>
    <cellStyle name="RowTitles-Col2 2 2 2 3 3 3 2 2" xfId="21937"/>
    <cellStyle name="RowTitles-Col2 2 2 2 3 3 3 2 3" xfId="21938"/>
    <cellStyle name="RowTitles-Col2 2 2 2 3 3 3 3" xfId="21939"/>
    <cellStyle name="RowTitles-Col2 2 2 2 3 3 3 3 2" xfId="21940"/>
    <cellStyle name="RowTitles-Col2 2 2 2 3 3 3 3 2 2" xfId="21941"/>
    <cellStyle name="RowTitles-Col2 2 2 2 3 3 3 4" xfId="21942"/>
    <cellStyle name="RowTitles-Col2 2 2 2 3 3 3 4 2" xfId="21943"/>
    <cellStyle name="RowTitles-Col2 2 2 2 3 3 4" xfId="21944"/>
    <cellStyle name="RowTitles-Col2 2 2 2 3 4" xfId="21945"/>
    <cellStyle name="RowTitles-Col2 2 2 2 3 4 2" xfId="21946"/>
    <cellStyle name="RowTitles-Col2 2 2 2 3 4 2 2" xfId="21947"/>
    <cellStyle name="RowTitles-Col2 2 2 2 3 4 2 2 2" xfId="21948"/>
    <cellStyle name="RowTitles-Col2 2 2 2 3 4 2 2 3" xfId="21949"/>
    <cellStyle name="RowTitles-Col2 2 2 2 3 4 2 3" xfId="21950"/>
    <cellStyle name="RowTitles-Col2 2 2 2 3 4 2 3 2" xfId="21951"/>
    <cellStyle name="RowTitles-Col2 2 2 2 3 4 2 3 2 2" xfId="21952"/>
    <cellStyle name="RowTitles-Col2 2 2 2 3 4 2 4" xfId="21953"/>
    <cellStyle name="RowTitles-Col2 2 2 2 3 4 3" xfId="21954"/>
    <cellStyle name="RowTitles-Col2 2 2 2 3 4 3 2" xfId="21955"/>
    <cellStyle name="RowTitles-Col2 2 2 2 3 4 3 2 2" xfId="21956"/>
    <cellStyle name="RowTitles-Col2 2 2 2 3 4 3 2 3" xfId="21957"/>
    <cellStyle name="RowTitles-Col2 2 2 2 3 4 3 3" xfId="21958"/>
    <cellStyle name="RowTitles-Col2 2 2 2 3 4 3 3 2" xfId="21959"/>
    <cellStyle name="RowTitles-Col2 2 2 2 3 4 3 3 2 2" xfId="21960"/>
    <cellStyle name="RowTitles-Col2 2 2 2 3 4 3 4" xfId="21961"/>
    <cellStyle name="RowTitles-Col2 2 2 2 3 4 4" xfId="21962"/>
    <cellStyle name="RowTitles-Col2 2 2 2 3 4 4 2" xfId="21963"/>
    <cellStyle name="RowTitles-Col2 2 2 2 3 4 4 3" xfId="21964"/>
    <cellStyle name="RowTitles-Col2 2 2 2 3 4 5" xfId="21965"/>
    <cellStyle name="RowTitles-Col2 2 2 2 3 4 5 2" xfId="21966"/>
    <cellStyle name="RowTitles-Col2 2 2 2 3 4 5 2 2" xfId="21967"/>
    <cellStyle name="RowTitles-Col2 2 2 2 3 4 6" xfId="21968"/>
    <cellStyle name="RowTitles-Col2 2 2 2 3 4 6 2" xfId="21969"/>
    <cellStyle name="RowTitles-Col2 2 2 2 3 5" xfId="21970"/>
    <cellStyle name="RowTitles-Col2 2 2 2 3 5 2" xfId="21971"/>
    <cellStyle name="RowTitles-Col2 2 2 2 3 5 2 2" xfId="21972"/>
    <cellStyle name="RowTitles-Col2 2 2 2 3 5 2 2 2" xfId="21973"/>
    <cellStyle name="RowTitles-Col2 2 2 2 3 5 2 2 3" xfId="21974"/>
    <cellStyle name="RowTitles-Col2 2 2 2 3 5 2 3" xfId="21975"/>
    <cellStyle name="RowTitles-Col2 2 2 2 3 5 2 3 2" xfId="21976"/>
    <cellStyle name="RowTitles-Col2 2 2 2 3 5 2 3 2 2" xfId="21977"/>
    <cellStyle name="RowTitles-Col2 2 2 2 3 5 2 4" xfId="21978"/>
    <cellStyle name="RowTitles-Col2 2 2 2 3 5 3" xfId="21979"/>
    <cellStyle name="RowTitles-Col2 2 2 2 3 5 3 2" xfId="21980"/>
    <cellStyle name="RowTitles-Col2 2 2 2 3 5 3 2 2" xfId="21981"/>
    <cellStyle name="RowTitles-Col2 2 2 2 3 5 3 2 3" xfId="21982"/>
    <cellStyle name="RowTitles-Col2 2 2 2 3 5 3 3" xfId="21983"/>
    <cellStyle name="RowTitles-Col2 2 2 2 3 5 3 3 2" xfId="21984"/>
    <cellStyle name="RowTitles-Col2 2 2 2 3 5 3 3 2 2" xfId="21985"/>
    <cellStyle name="RowTitles-Col2 2 2 2 3 5 3 4" xfId="21986"/>
    <cellStyle name="RowTitles-Col2 2 2 2 3 5 4" xfId="21987"/>
    <cellStyle name="RowTitles-Col2 2 2 2 3 5 4 2" xfId="21988"/>
    <cellStyle name="RowTitles-Col2 2 2 2 3 5 4 3" xfId="21989"/>
    <cellStyle name="RowTitles-Col2 2 2 2 3 5 5" xfId="21990"/>
    <cellStyle name="RowTitles-Col2 2 2 2 3 5 5 2" xfId="21991"/>
    <cellStyle name="RowTitles-Col2 2 2 2 3 5 5 2 2" xfId="21992"/>
    <cellStyle name="RowTitles-Col2 2 2 2 3 5 6" xfId="21993"/>
    <cellStyle name="RowTitles-Col2 2 2 2 3 5 6 2" xfId="21994"/>
    <cellStyle name="RowTitles-Col2 2 2 2 3 6" xfId="21995"/>
    <cellStyle name="RowTitles-Col2 2 2 2 3 6 2" xfId="21996"/>
    <cellStyle name="RowTitles-Col2 2 2 2 3 6 2 2" xfId="21997"/>
    <cellStyle name="RowTitles-Col2 2 2 2 3 6 2 2 2" xfId="21998"/>
    <cellStyle name="RowTitles-Col2 2 2 2 3 6 2 2 3" xfId="21999"/>
    <cellStyle name="RowTitles-Col2 2 2 2 3 6 2 3" xfId="22000"/>
    <cellStyle name="RowTitles-Col2 2 2 2 3 6 2 3 2" xfId="22001"/>
    <cellStyle name="RowTitles-Col2 2 2 2 3 6 2 3 2 2" xfId="22002"/>
    <cellStyle name="RowTitles-Col2 2 2 2 3 6 2 4" xfId="22003"/>
    <cellStyle name="RowTitles-Col2 2 2 2 3 6 3" xfId="22004"/>
    <cellStyle name="RowTitles-Col2 2 2 2 3 6 3 2" xfId="22005"/>
    <cellStyle name="RowTitles-Col2 2 2 2 3 6 3 2 2" xfId="22006"/>
    <cellStyle name="RowTitles-Col2 2 2 2 3 6 3 2 3" xfId="22007"/>
    <cellStyle name="RowTitles-Col2 2 2 2 3 6 3 3" xfId="22008"/>
    <cellStyle name="RowTitles-Col2 2 2 2 3 6 3 3 2" xfId="22009"/>
    <cellStyle name="RowTitles-Col2 2 2 2 3 6 3 3 2 2" xfId="22010"/>
    <cellStyle name="RowTitles-Col2 2 2 2 3 6 3 4" xfId="22011"/>
    <cellStyle name="RowTitles-Col2 2 2 2 3 6 4" xfId="22012"/>
    <cellStyle name="RowTitles-Col2 2 2 2 3 6 4 2" xfId="22013"/>
    <cellStyle name="RowTitles-Col2 2 2 2 3 6 4 3" xfId="22014"/>
    <cellStyle name="RowTitles-Col2 2 2 2 3 6 5" xfId="22015"/>
    <cellStyle name="RowTitles-Col2 2 2 2 3 6 5 2" xfId="22016"/>
    <cellStyle name="RowTitles-Col2 2 2 2 3 6 5 2 2" xfId="22017"/>
    <cellStyle name="RowTitles-Col2 2 2 2 3 6 6" xfId="22018"/>
    <cellStyle name="RowTitles-Col2 2 2 2 3 6 6 2" xfId="22019"/>
    <cellStyle name="RowTitles-Col2 2 2 2 3 7" xfId="22020"/>
    <cellStyle name="RowTitles-Col2 2 2 2 3 7 2" xfId="22021"/>
    <cellStyle name="RowTitles-Col2 2 2 2 3 7 2 2" xfId="22022"/>
    <cellStyle name="RowTitles-Col2 2 2 2 3 7 2 3" xfId="22023"/>
    <cellStyle name="RowTitles-Col2 2 2 2 3 7 3" xfId="22024"/>
    <cellStyle name="RowTitles-Col2 2 2 2 3 7 3 2" xfId="22025"/>
    <cellStyle name="RowTitles-Col2 2 2 2 3 7 3 2 2" xfId="22026"/>
    <cellStyle name="RowTitles-Col2 2 2 2 3 7 4" xfId="22027"/>
    <cellStyle name="RowTitles-Col2 2 2 2 3 8" xfId="22028"/>
    <cellStyle name="RowTitles-Col2 2 2 2 3 8 2" xfId="22029"/>
    <cellStyle name="RowTitles-Col2 2 2 2 3 8 2 2" xfId="22030"/>
    <cellStyle name="RowTitles-Col2 2 2 2 3 8 2 3" xfId="22031"/>
    <cellStyle name="RowTitles-Col2 2 2 2 3 8 3" xfId="22032"/>
    <cellStyle name="RowTitles-Col2 2 2 2 3 8 3 2" xfId="22033"/>
    <cellStyle name="RowTitles-Col2 2 2 2 3 8 3 2 2" xfId="22034"/>
    <cellStyle name="RowTitles-Col2 2 2 2 3 8 4" xfId="22035"/>
    <cellStyle name="RowTitles-Col2 2 2 2 3_STUD aligned by INSTIT" xfId="22036"/>
    <cellStyle name="RowTitles-Col2 2 2 2 4" xfId="22037"/>
    <cellStyle name="RowTitles-Col2 2 2 2 4 2" xfId="22038"/>
    <cellStyle name="RowTitles-Col2 2 2 2 4 2 2" xfId="22039"/>
    <cellStyle name="RowTitles-Col2 2 2 2 4 2 2 2" xfId="22040"/>
    <cellStyle name="RowTitles-Col2 2 2 2 4 2 2 2 2" xfId="22041"/>
    <cellStyle name="RowTitles-Col2 2 2 2 4 2 2 2 3" xfId="22042"/>
    <cellStyle name="RowTitles-Col2 2 2 2 4 2 2 3" xfId="22043"/>
    <cellStyle name="RowTitles-Col2 2 2 2 4 2 2 3 2" xfId="22044"/>
    <cellStyle name="RowTitles-Col2 2 2 2 4 2 2 3 2 2" xfId="22045"/>
    <cellStyle name="RowTitles-Col2 2 2 2 4 2 2 4" xfId="22046"/>
    <cellStyle name="RowTitles-Col2 2 2 2 4 2 3" xfId="22047"/>
    <cellStyle name="RowTitles-Col2 2 2 2 4 2 3 2" xfId="22048"/>
    <cellStyle name="RowTitles-Col2 2 2 2 4 2 3 2 2" xfId="22049"/>
    <cellStyle name="RowTitles-Col2 2 2 2 4 2 3 2 3" xfId="22050"/>
    <cellStyle name="RowTitles-Col2 2 2 2 4 2 3 3" xfId="22051"/>
    <cellStyle name="RowTitles-Col2 2 2 2 4 2 3 3 2" xfId="22052"/>
    <cellStyle name="RowTitles-Col2 2 2 2 4 2 3 3 2 2" xfId="22053"/>
    <cellStyle name="RowTitles-Col2 2 2 2 4 2 3 4" xfId="22054"/>
    <cellStyle name="RowTitles-Col2 2 2 2 4 2 3 4 2" xfId="22055"/>
    <cellStyle name="RowTitles-Col2 2 2 2 4 2 4" xfId="22056"/>
    <cellStyle name="RowTitles-Col2 2 2 2 4 2 5" xfId="22057"/>
    <cellStyle name="RowTitles-Col2 2 2 2 4 2 5 2" xfId="22058"/>
    <cellStyle name="RowTitles-Col2 2 2 2 4 2 5 3" xfId="22059"/>
    <cellStyle name="RowTitles-Col2 2 2 2 4 3" xfId="22060"/>
    <cellStyle name="RowTitles-Col2 2 2 2 4 3 2" xfId="22061"/>
    <cellStyle name="RowTitles-Col2 2 2 2 4 3 2 2" xfId="22062"/>
    <cellStyle name="RowTitles-Col2 2 2 2 4 3 2 2 2" xfId="22063"/>
    <cellStyle name="RowTitles-Col2 2 2 2 4 3 2 2 3" xfId="22064"/>
    <cellStyle name="RowTitles-Col2 2 2 2 4 3 2 3" xfId="22065"/>
    <cellStyle name="RowTitles-Col2 2 2 2 4 3 2 3 2" xfId="22066"/>
    <cellStyle name="RowTitles-Col2 2 2 2 4 3 2 3 2 2" xfId="22067"/>
    <cellStyle name="RowTitles-Col2 2 2 2 4 3 2 4" xfId="22068"/>
    <cellStyle name="RowTitles-Col2 2 2 2 4 3 3" xfId="22069"/>
    <cellStyle name="RowTitles-Col2 2 2 2 4 3 3 2" xfId="22070"/>
    <cellStyle name="RowTitles-Col2 2 2 2 4 3 3 2 2" xfId="22071"/>
    <cellStyle name="RowTitles-Col2 2 2 2 4 3 3 2 3" xfId="22072"/>
    <cellStyle name="RowTitles-Col2 2 2 2 4 3 3 3" xfId="22073"/>
    <cellStyle name="RowTitles-Col2 2 2 2 4 3 3 3 2" xfId="22074"/>
    <cellStyle name="RowTitles-Col2 2 2 2 4 3 3 3 2 2" xfId="22075"/>
    <cellStyle name="RowTitles-Col2 2 2 2 4 3 3 4" xfId="22076"/>
    <cellStyle name="RowTitles-Col2 2 2 2 4 3 3 4 2" xfId="22077"/>
    <cellStyle name="RowTitles-Col2 2 2 2 4 3 4" xfId="22078"/>
    <cellStyle name="RowTitles-Col2 2 2 2 4 3 5" xfId="22079"/>
    <cellStyle name="RowTitles-Col2 2 2 2 4 3 5 2" xfId="22080"/>
    <cellStyle name="RowTitles-Col2 2 2 2 4 3 5 2 2" xfId="22081"/>
    <cellStyle name="RowTitles-Col2 2 2 2 4 3 6" xfId="22082"/>
    <cellStyle name="RowTitles-Col2 2 2 2 4 3 6 2" xfId="22083"/>
    <cellStyle name="RowTitles-Col2 2 2 2 4 4" xfId="22084"/>
    <cellStyle name="RowTitles-Col2 2 2 2 4 4 2" xfId="22085"/>
    <cellStyle name="RowTitles-Col2 2 2 2 4 4 2 2" xfId="22086"/>
    <cellStyle name="RowTitles-Col2 2 2 2 4 4 2 2 2" xfId="22087"/>
    <cellStyle name="RowTitles-Col2 2 2 2 4 4 2 2 3" xfId="22088"/>
    <cellStyle name="RowTitles-Col2 2 2 2 4 4 2 3" xfId="22089"/>
    <cellStyle name="RowTitles-Col2 2 2 2 4 4 2 3 2" xfId="22090"/>
    <cellStyle name="RowTitles-Col2 2 2 2 4 4 2 3 2 2" xfId="22091"/>
    <cellStyle name="RowTitles-Col2 2 2 2 4 4 2 4" xfId="22092"/>
    <cellStyle name="RowTitles-Col2 2 2 2 4 4 3" xfId="22093"/>
    <cellStyle name="RowTitles-Col2 2 2 2 4 4 3 2" xfId="22094"/>
    <cellStyle name="RowTitles-Col2 2 2 2 4 4 3 2 2" xfId="22095"/>
    <cellStyle name="RowTitles-Col2 2 2 2 4 4 3 2 3" xfId="22096"/>
    <cellStyle name="RowTitles-Col2 2 2 2 4 4 3 3" xfId="22097"/>
    <cellStyle name="RowTitles-Col2 2 2 2 4 4 3 3 2" xfId="22098"/>
    <cellStyle name="RowTitles-Col2 2 2 2 4 4 3 3 2 2" xfId="22099"/>
    <cellStyle name="RowTitles-Col2 2 2 2 4 4 3 4" xfId="22100"/>
    <cellStyle name="RowTitles-Col2 2 2 2 4 4 3 4 2" xfId="22101"/>
    <cellStyle name="RowTitles-Col2 2 2 2 4 4 4" xfId="22102"/>
    <cellStyle name="RowTitles-Col2 2 2 2 4 4 5" xfId="22103"/>
    <cellStyle name="RowTitles-Col2 2 2 2 4 4 5 2" xfId="22104"/>
    <cellStyle name="RowTitles-Col2 2 2 2 4 4 5 3" xfId="22105"/>
    <cellStyle name="RowTitles-Col2 2 2 2 4 4 6" xfId="22106"/>
    <cellStyle name="RowTitles-Col2 2 2 2 4 4 6 2" xfId="22107"/>
    <cellStyle name="RowTitles-Col2 2 2 2 4 4 6 2 2" xfId="22108"/>
    <cellStyle name="RowTitles-Col2 2 2 2 4 4 7" xfId="22109"/>
    <cellStyle name="RowTitles-Col2 2 2 2 4 4 7 2" xfId="22110"/>
    <cellStyle name="RowTitles-Col2 2 2 2 4 5" xfId="22111"/>
    <cellStyle name="RowTitles-Col2 2 2 2 4 5 2" xfId="22112"/>
    <cellStyle name="RowTitles-Col2 2 2 2 4 5 2 2" xfId="22113"/>
    <cellStyle name="RowTitles-Col2 2 2 2 4 5 2 2 2" xfId="22114"/>
    <cellStyle name="RowTitles-Col2 2 2 2 4 5 2 2 3" xfId="22115"/>
    <cellStyle name="RowTitles-Col2 2 2 2 4 5 2 3" xfId="22116"/>
    <cellStyle name="RowTitles-Col2 2 2 2 4 5 2 3 2" xfId="22117"/>
    <cellStyle name="RowTitles-Col2 2 2 2 4 5 2 3 2 2" xfId="22118"/>
    <cellStyle name="RowTitles-Col2 2 2 2 4 5 2 4" xfId="22119"/>
    <cellStyle name="RowTitles-Col2 2 2 2 4 5 3" xfId="22120"/>
    <cellStyle name="RowTitles-Col2 2 2 2 4 5 3 2" xfId="22121"/>
    <cellStyle name="RowTitles-Col2 2 2 2 4 5 3 2 2" xfId="22122"/>
    <cellStyle name="RowTitles-Col2 2 2 2 4 5 3 2 3" xfId="22123"/>
    <cellStyle name="RowTitles-Col2 2 2 2 4 5 3 3" xfId="22124"/>
    <cellStyle name="RowTitles-Col2 2 2 2 4 5 3 3 2" xfId="22125"/>
    <cellStyle name="RowTitles-Col2 2 2 2 4 5 3 3 2 2" xfId="22126"/>
    <cellStyle name="RowTitles-Col2 2 2 2 4 5 3 4" xfId="22127"/>
    <cellStyle name="RowTitles-Col2 2 2 2 4 5 4" xfId="22128"/>
    <cellStyle name="RowTitles-Col2 2 2 2 4 5 4 2" xfId="22129"/>
    <cellStyle name="RowTitles-Col2 2 2 2 4 5 4 3" xfId="22130"/>
    <cellStyle name="RowTitles-Col2 2 2 2 4 5 5" xfId="22131"/>
    <cellStyle name="RowTitles-Col2 2 2 2 4 5 5 2" xfId="22132"/>
    <cellStyle name="RowTitles-Col2 2 2 2 4 5 5 2 2" xfId="22133"/>
    <cellStyle name="RowTitles-Col2 2 2 2 4 5 6" xfId="22134"/>
    <cellStyle name="RowTitles-Col2 2 2 2 4 5 6 2" xfId="22135"/>
    <cellStyle name="RowTitles-Col2 2 2 2 4 6" xfId="22136"/>
    <cellStyle name="RowTitles-Col2 2 2 2 4 6 2" xfId="22137"/>
    <cellStyle name="RowTitles-Col2 2 2 2 4 6 2 2" xfId="22138"/>
    <cellStyle name="RowTitles-Col2 2 2 2 4 6 2 2 2" xfId="22139"/>
    <cellStyle name="RowTitles-Col2 2 2 2 4 6 2 2 3" xfId="22140"/>
    <cellStyle name="RowTitles-Col2 2 2 2 4 6 2 3" xfId="22141"/>
    <cellStyle name="RowTitles-Col2 2 2 2 4 6 2 3 2" xfId="22142"/>
    <cellStyle name="RowTitles-Col2 2 2 2 4 6 2 3 2 2" xfId="22143"/>
    <cellStyle name="RowTitles-Col2 2 2 2 4 6 2 4" xfId="22144"/>
    <cellStyle name="RowTitles-Col2 2 2 2 4 6 3" xfId="22145"/>
    <cellStyle name="RowTitles-Col2 2 2 2 4 6 3 2" xfId="22146"/>
    <cellStyle name="RowTitles-Col2 2 2 2 4 6 3 2 2" xfId="22147"/>
    <cellStyle name="RowTitles-Col2 2 2 2 4 6 3 2 3" xfId="22148"/>
    <cellStyle name="RowTitles-Col2 2 2 2 4 6 3 3" xfId="22149"/>
    <cellStyle name="RowTitles-Col2 2 2 2 4 6 3 3 2" xfId="22150"/>
    <cellStyle name="RowTitles-Col2 2 2 2 4 6 3 3 2 2" xfId="22151"/>
    <cellStyle name="RowTitles-Col2 2 2 2 4 6 3 4" xfId="22152"/>
    <cellStyle name="RowTitles-Col2 2 2 2 4 6 4" xfId="22153"/>
    <cellStyle name="RowTitles-Col2 2 2 2 4 6 4 2" xfId="22154"/>
    <cellStyle name="RowTitles-Col2 2 2 2 4 6 4 3" xfId="22155"/>
    <cellStyle name="RowTitles-Col2 2 2 2 4 6 5" xfId="22156"/>
    <cellStyle name="RowTitles-Col2 2 2 2 4 6 5 2" xfId="22157"/>
    <cellStyle name="RowTitles-Col2 2 2 2 4 6 5 2 2" xfId="22158"/>
    <cellStyle name="RowTitles-Col2 2 2 2 4 6 6" xfId="22159"/>
    <cellStyle name="RowTitles-Col2 2 2 2 4 6 6 2" xfId="22160"/>
    <cellStyle name="RowTitles-Col2 2 2 2 4 7" xfId="22161"/>
    <cellStyle name="RowTitles-Col2 2 2 2 4 7 2" xfId="22162"/>
    <cellStyle name="RowTitles-Col2 2 2 2 4 7 2 2" xfId="22163"/>
    <cellStyle name="RowTitles-Col2 2 2 2 4 7 2 3" xfId="22164"/>
    <cellStyle name="RowTitles-Col2 2 2 2 4 7 3" xfId="22165"/>
    <cellStyle name="RowTitles-Col2 2 2 2 4 7 3 2" xfId="22166"/>
    <cellStyle name="RowTitles-Col2 2 2 2 4 7 3 2 2" xfId="22167"/>
    <cellStyle name="RowTitles-Col2 2 2 2 4 7 4" xfId="22168"/>
    <cellStyle name="RowTitles-Col2 2 2 2 4 8" xfId="22169"/>
    <cellStyle name="RowTitles-Col2 2 2 2 4_STUD aligned by INSTIT" xfId="22170"/>
    <cellStyle name="RowTitles-Col2 2 2 2 5" xfId="22171"/>
    <cellStyle name="RowTitles-Col2 2 2 2 5 2" xfId="22172"/>
    <cellStyle name="RowTitles-Col2 2 2 2 5 2 2" xfId="22173"/>
    <cellStyle name="RowTitles-Col2 2 2 2 5 2 2 2" xfId="22174"/>
    <cellStyle name="RowTitles-Col2 2 2 2 5 2 2 3" xfId="22175"/>
    <cellStyle name="RowTitles-Col2 2 2 2 5 2 3" xfId="22176"/>
    <cellStyle name="RowTitles-Col2 2 2 2 5 2 3 2" xfId="22177"/>
    <cellStyle name="RowTitles-Col2 2 2 2 5 2 3 2 2" xfId="22178"/>
    <cellStyle name="RowTitles-Col2 2 2 2 5 2 4" xfId="22179"/>
    <cellStyle name="RowTitles-Col2 2 2 2 5 3" xfId="22180"/>
    <cellStyle name="RowTitles-Col2 2 2 2 5 3 2" xfId="22181"/>
    <cellStyle name="RowTitles-Col2 2 2 2 5 3 2 2" xfId="22182"/>
    <cellStyle name="RowTitles-Col2 2 2 2 5 3 2 3" xfId="22183"/>
    <cellStyle name="RowTitles-Col2 2 2 2 5 3 3" xfId="22184"/>
    <cellStyle name="RowTitles-Col2 2 2 2 5 3 3 2" xfId="22185"/>
    <cellStyle name="RowTitles-Col2 2 2 2 5 3 3 2 2" xfId="22186"/>
    <cellStyle name="RowTitles-Col2 2 2 2 5 3 4" xfId="22187"/>
    <cellStyle name="RowTitles-Col2 2 2 2 5 3 4 2" xfId="22188"/>
    <cellStyle name="RowTitles-Col2 2 2 2 5 4" xfId="22189"/>
    <cellStyle name="RowTitles-Col2 2 2 2 5 5" xfId="22190"/>
    <cellStyle name="RowTitles-Col2 2 2 2 5 5 2" xfId="22191"/>
    <cellStyle name="RowTitles-Col2 2 2 2 5 5 3" xfId="22192"/>
    <cellStyle name="RowTitles-Col2 2 2 2 6" xfId="22193"/>
    <cellStyle name="RowTitles-Col2 2 2 2 6 2" xfId="22194"/>
    <cellStyle name="RowTitles-Col2 2 2 2 6 2 2" xfId="22195"/>
    <cellStyle name="RowTitles-Col2 2 2 2 6 2 2 2" xfId="22196"/>
    <cellStyle name="RowTitles-Col2 2 2 2 6 2 2 3" xfId="22197"/>
    <cellStyle name="RowTitles-Col2 2 2 2 6 2 3" xfId="22198"/>
    <cellStyle name="RowTitles-Col2 2 2 2 6 2 3 2" xfId="22199"/>
    <cellStyle name="RowTitles-Col2 2 2 2 6 2 3 2 2" xfId="22200"/>
    <cellStyle name="RowTitles-Col2 2 2 2 6 2 4" xfId="22201"/>
    <cellStyle name="RowTitles-Col2 2 2 2 6 3" xfId="22202"/>
    <cellStyle name="RowTitles-Col2 2 2 2 6 3 2" xfId="22203"/>
    <cellStyle name="RowTitles-Col2 2 2 2 6 3 2 2" xfId="22204"/>
    <cellStyle name="RowTitles-Col2 2 2 2 6 3 2 3" xfId="22205"/>
    <cellStyle name="RowTitles-Col2 2 2 2 6 3 3" xfId="22206"/>
    <cellStyle name="RowTitles-Col2 2 2 2 6 3 3 2" xfId="22207"/>
    <cellStyle name="RowTitles-Col2 2 2 2 6 3 3 2 2" xfId="22208"/>
    <cellStyle name="RowTitles-Col2 2 2 2 6 3 4" xfId="22209"/>
    <cellStyle name="RowTitles-Col2 2 2 2 6 3 4 2" xfId="22210"/>
    <cellStyle name="RowTitles-Col2 2 2 2 6 4" xfId="22211"/>
    <cellStyle name="RowTitles-Col2 2 2 2 6 5" xfId="22212"/>
    <cellStyle name="RowTitles-Col2 2 2 2 6 5 2" xfId="22213"/>
    <cellStyle name="RowTitles-Col2 2 2 2 6 5 2 2" xfId="22214"/>
    <cellStyle name="RowTitles-Col2 2 2 2 6 6" xfId="22215"/>
    <cellStyle name="RowTitles-Col2 2 2 2 6 6 2" xfId="22216"/>
    <cellStyle name="RowTitles-Col2 2 2 2 7" xfId="22217"/>
    <cellStyle name="RowTitles-Col2 2 2 2 7 2" xfId="22218"/>
    <cellStyle name="RowTitles-Col2 2 2 2 7 2 2" xfId="22219"/>
    <cellStyle name="RowTitles-Col2 2 2 2 7 2 2 2" xfId="22220"/>
    <cellStyle name="RowTitles-Col2 2 2 2 7 2 2 3" xfId="22221"/>
    <cellStyle name="RowTitles-Col2 2 2 2 7 2 3" xfId="22222"/>
    <cellStyle name="RowTitles-Col2 2 2 2 7 2 3 2" xfId="22223"/>
    <cellStyle name="RowTitles-Col2 2 2 2 7 2 3 2 2" xfId="22224"/>
    <cellStyle name="RowTitles-Col2 2 2 2 7 2 4" xfId="22225"/>
    <cellStyle name="RowTitles-Col2 2 2 2 7 3" xfId="22226"/>
    <cellStyle name="RowTitles-Col2 2 2 2 7 3 2" xfId="22227"/>
    <cellStyle name="RowTitles-Col2 2 2 2 7 3 2 2" xfId="22228"/>
    <cellStyle name="RowTitles-Col2 2 2 2 7 3 2 3" xfId="22229"/>
    <cellStyle name="RowTitles-Col2 2 2 2 7 3 3" xfId="22230"/>
    <cellStyle name="RowTitles-Col2 2 2 2 7 3 3 2" xfId="22231"/>
    <cellStyle name="RowTitles-Col2 2 2 2 7 3 3 2 2" xfId="22232"/>
    <cellStyle name="RowTitles-Col2 2 2 2 7 3 4" xfId="22233"/>
    <cellStyle name="RowTitles-Col2 2 2 2 7 3 4 2" xfId="22234"/>
    <cellStyle name="RowTitles-Col2 2 2 2 7 4" xfId="22235"/>
    <cellStyle name="RowTitles-Col2 2 2 2 7 5" xfId="22236"/>
    <cellStyle name="RowTitles-Col2 2 2 2 7 5 2" xfId="22237"/>
    <cellStyle name="RowTitles-Col2 2 2 2 7 5 3" xfId="22238"/>
    <cellStyle name="RowTitles-Col2 2 2 2 7 6" xfId="22239"/>
    <cellStyle name="RowTitles-Col2 2 2 2 7 6 2" xfId="22240"/>
    <cellStyle name="RowTitles-Col2 2 2 2 7 6 2 2" xfId="22241"/>
    <cellStyle name="RowTitles-Col2 2 2 2 7 7" xfId="22242"/>
    <cellStyle name="RowTitles-Col2 2 2 2 7 7 2" xfId="22243"/>
    <cellStyle name="RowTitles-Col2 2 2 2 8" xfId="22244"/>
    <cellStyle name="RowTitles-Col2 2 2 2 8 2" xfId="22245"/>
    <cellStyle name="RowTitles-Col2 2 2 2 8 2 2" xfId="22246"/>
    <cellStyle name="RowTitles-Col2 2 2 2 8 2 2 2" xfId="22247"/>
    <cellStyle name="RowTitles-Col2 2 2 2 8 2 2 3" xfId="22248"/>
    <cellStyle name="RowTitles-Col2 2 2 2 8 2 3" xfId="22249"/>
    <cellStyle name="RowTitles-Col2 2 2 2 8 2 3 2" xfId="22250"/>
    <cellStyle name="RowTitles-Col2 2 2 2 8 2 3 2 2" xfId="22251"/>
    <cellStyle name="RowTitles-Col2 2 2 2 8 2 4" xfId="22252"/>
    <cellStyle name="RowTitles-Col2 2 2 2 8 3" xfId="22253"/>
    <cellStyle name="RowTitles-Col2 2 2 2 8 3 2" xfId="22254"/>
    <cellStyle name="RowTitles-Col2 2 2 2 8 3 2 2" xfId="22255"/>
    <cellStyle name="RowTitles-Col2 2 2 2 8 3 2 3" xfId="22256"/>
    <cellStyle name="RowTitles-Col2 2 2 2 8 3 3" xfId="22257"/>
    <cellStyle name="RowTitles-Col2 2 2 2 8 3 3 2" xfId="22258"/>
    <cellStyle name="RowTitles-Col2 2 2 2 8 3 3 2 2" xfId="22259"/>
    <cellStyle name="RowTitles-Col2 2 2 2 8 3 4" xfId="22260"/>
    <cellStyle name="RowTitles-Col2 2 2 2 8 4" xfId="22261"/>
    <cellStyle name="RowTitles-Col2 2 2 2 8 4 2" xfId="22262"/>
    <cellStyle name="RowTitles-Col2 2 2 2 8 4 3" xfId="22263"/>
    <cellStyle name="RowTitles-Col2 2 2 2 8 5" xfId="22264"/>
    <cellStyle name="RowTitles-Col2 2 2 2 8 5 2" xfId="22265"/>
    <cellStyle name="RowTitles-Col2 2 2 2 8 5 2 2" xfId="22266"/>
    <cellStyle name="RowTitles-Col2 2 2 2 8 6" xfId="22267"/>
    <cellStyle name="RowTitles-Col2 2 2 2 8 6 2" xfId="22268"/>
    <cellStyle name="RowTitles-Col2 2 2 2 9" xfId="22269"/>
    <cellStyle name="RowTitles-Col2 2 2 2 9 2" xfId="22270"/>
    <cellStyle name="RowTitles-Col2 2 2 2 9 2 2" xfId="22271"/>
    <cellStyle name="RowTitles-Col2 2 2 2 9 2 2 2" xfId="22272"/>
    <cellStyle name="RowTitles-Col2 2 2 2 9 2 2 3" xfId="22273"/>
    <cellStyle name="RowTitles-Col2 2 2 2 9 2 3" xfId="22274"/>
    <cellStyle name="RowTitles-Col2 2 2 2 9 2 3 2" xfId="22275"/>
    <cellStyle name="RowTitles-Col2 2 2 2 9 2 3 2 2" xfId="22276"/>
    <cellStyle name="RowTitles-Col2 2 2 2 9 2 4" xfId="22277"/>
    <cellStyle name="RowTitles-Col2 2 2 2 9 3" xfId="22278"/>
    <cellStyle name="RowTitles-Col2 2 2 2 9 3 2" xfId="22279"/>
    <cellStyle name="RowTitles-Col2 2 2 2 9 3 2 2" xfId="22280"/>
    <cellStyle name="RowTitles-Col2 2 2 2 9 3 2 3" xfId="22281"/>
    <cellStyle name="RowTitles-Col2 2 2 2 9 3 3" xfId="22282"/>
    <cellStyle name="RowTitles-Col2 2 2 2 9 3 3 2" xfId="22283"/>
    <cellStyle name="RowTitles-Col2 2 2 2 9 3 3 2 2" xfId="22284"/>
    <cellStyle name="RowTitles-Col2 2 2 2 9 3 4" xfId="22285"/>
    <cellStyle name="RowTitles-Col2 2 2 2 9 4" xfId="22286"/>
    <cellStyle name="RowTitles-Col2 2 2 2 9 4 2" xfId="22287"/>
    <cellStyle name="RowTitles-Col2 2 2 2 9 4 3" xfId="22288"/>
    <cellStyle name="RowTitles-Col2 2 2 2 9 5" xfId="22289"/>
    <cellStyle name="RowTitles-Col2 2 2 2 9 5 2" xfId="22290"/>
    <cellStyle name="RowTitles-Col2 2 2 2 9 5 2 2" xfId="22291"/>
    <cellStyle name="RowTitles-Col2 2 2 2 9 6" xfId="22292"/>
    <cellStyle name="RowTitles-Col2 2 2 2 9 6 2" xfId="22293"/>
    <cellStyle name="RowTitles-Col2 2 2 2_STUD aligned by INSTIT" xfId="22294"/>
    <cellStyle name="RowTitles-Col2 2 2 3" xfId="22295"/>
    <cellStyle name="RowTitles-Col2 2 2 3 2" xfId="22296"/>
    <cellStyle name="RowTitles-Col2 2 2 3 2 2" xfId="22297"/>
    <cellStyle name="RowTitles-Col2 2 2 3 2 2 2" xfId="22298"/>
    <cellStyle name="RowTitles-Col2 2 2 3 2 2 2 2" xfId="22299"/>
    <cellStyle name="RowTitles-Col2 2 2 3 2 2 2 3" xfId="22300"/>
    <cellStyle name="RowTitles-Col2 2 2 3 2 2 3" xfId="22301"/>
    <cellStyle name="RowTitles-Col2 2 2 3 2 2 3 2" xfId="22302"/>
    <cellStyle name="RowTitles-Col2 2 2 3 2 2 3 2 2" xfId="22303"/>
    <cellStyle name="RowTitles-Col2 2 2 3 2 2 4" xfId="22304"/>
    <cellStyle name="RowTitles-Col2 2 2 3 2 3" xfId="22305"/>
    <cellStyle name="RowTitles-Col2 2 2 3 2 3 2" xfId="22306"/>
    <cellStyle name="RowTitles-Col2 2 2 3 2 3 2 2" xfId="22307"/>
    <cellStyle name="RowTitles-Col2 2 2 3 2 3 2 3" xfId="22308"/>
    <cellStyle name="RowTitles-Col2 2 2 3 2 3 3" xfId="22309"/>
    <cellStyle name="RowTitles-Col2 2 2 3 2 3 3 2" xfId="22310"/>
    <cellStyle name="RowTitles-Col2 2 2 3 2 3 3 2 2" xfId="22311"/>
    <cellStyle name="RowTitles-Col2 2 2 3 2 3 4" xfId="22312"/>
    <cellStyle name="RowTitles-Col2 2 2 3 2 3 4 2" xfId="22313"/>
    <cellStyle name="RowTitles-Col2 2 2 3 2 4" xfId="22314"/>
    <cellStyle name="RowTitles-Col2 2 2 3 3" xfId="22315"/>
    <cellStyle name="RowTitles-Col2 2 2 3 3 2" xfId="22316"/>
    <cellStyle name="RowTitles-Col2 2 2 3 3 2 2" xfId="22317"/>
    <cellStyle name="RowTitles-Col2 2 2 3 3 2 2 2" xfId="22318"/>
    <cellStyle name="RowTitles-Col2 2 2 3 3 2 2 3" xfId="22319"/>
    <cellStyle name="RowTitles-Col2 2 2 3 3 2 3" xfId="22320"/>
    <cellStyle name="RowTitles-Col2 2 2 3 3 2 3 2" xfId="22321"/>
    <cellStyle name="RowTitles-Col2 2 2 3 3 2 3 2 2" xfId="22322"/>
    <cellStyle name="RowTitles-Col2 2 2 3 3 2 4" xfId="22323"/>
    <cellStyle name="RowTitles-Col2 2 2 3 3 3" xfId="22324"/>
    <cellStyle name="RowTitles-Col2 2 2 3 3 3 2" xfId="22325"/>
    <cellStyle name="RowTitles-Col2 2 2 3 3 3 2 2" xfId="22326"/>
    <cellStyle name="RowTitles-Col2 2 2 3 3 3 2 3" xfId="22327"/>
    <cellStyle name="RowTitles-Col2 2 2 3 3 3 3" xfId="22328"/>
    <cellStyle name="RowTitles-Col2 2 2 3 3 3 3 2" xfId="22329"/>
    <cellStyle name="RowTitles-Col2 2 2 3 3 3 3 2 2" xfId="22330"/>
    <cellStyle name="RowTitles-Col2 2 2 3 3 3 4" xfId="22331"/>
    <cellStyle name="RowTitles-Col2 2 2 3 3 3 4 2" xfId="22332"/>
    <cellStyle name="RowTitles-Col2 2 2 3 3 4" xfId="22333"/>
    <cellStyle name="RowTitles-Col2 2 2 3 3 5" xfId="22334"/>
    <cellStyle name="RowTitles-Col2 2 2 3 3 5 2" xfId="22335"/>
    <cellStyle name="RowTitles-Col2 2 2 3 3 5 3" xfId="22336"/>
    <cellStyle name="RowTitles-Col2 2 2 3 3 6" xfId="22337"/>
    <cellStyle name="RowTitles-Col2 2 2 3 3 6 2" xfId="22338"/>
    <cellStyle name="RowTitles-Col2 2 2 3 3 6 2 2" xfId="22339"/>
    <cellStyle name="RowTitles-Col2 2 2 3 3 7" xfId="22340"/>
    <cellStyle name="RowTitles-Col2 2 2 3 3 7 2" xfId="22341"/>
    <cellStyle name="RowTitles-Col2 2 2 3 4" xfId="22342"/>
    <cellStyle name="RowTitles-Col2 2 2 3 4 2" xfId="22343"/>
    <cellStyle name="RowTitles-Col2 2 2 3 4 2 2" xfId="22344"/>
    <cellStyle name="RowTitles-Col2 2 2 3 4 2 2 2" xfId="22345"/>
    <cellStyle name="RowTitles-Col2 2 2 3 4 2 2 3" xfId="22346"/>
    <cellStyle name="RowTitles-Col2 2 2 3 4 2 3" xfId="22347"/>
    <cellStyle name="RowTitles-Col2 2 2 3 4 2 3 2" xfId="22348"/>
    <cellStyle name="RowTitles-Col2 2 2 3 4 2 3 2 2" xfId="22349"/>
    <cellStyle name="RowTitles-Col2 2 2 3 4 2 4" xfId="22350"/>
    <cellStyle name="RowTitles-Col2 2 2 3 4 3" xfId="22351"/>
    <cellStyle name="RowTitles-Col2 2 2 3 4 3 2" xfId="22352"/>
    <cellStyle name="RowTitles-Col2 2 2 3 4 3 2 2" xfId="22353"/>
    <cellStyle name="RowTitles-Col2 2 2 3 4 3 2 3" xfId="22354"/>
    <cellStyle name="RowTitles-Col2 2 2 3 4 3 3" xfId="22355"/>
    <cellStyle name="RowTitles-Col2 2 2 3 4 3 3 2" xfId="22356"/>
    <cellStyle name="RowTitles-Col2 2 2 3 4 3 3 2 2" xfId="22357"/>
    <cellStyle name="RowTitles-Col2 2 2 3 4 3 4" xfId="22358"/>
    <cellStyle name="RowTitles-Col2 2 2 3 4 4" xfId="22359"/>
    <cellStyle name="RowTitles-Col2 2 2 3 4 4 2" xfId="22360"/>
    <cellStyle name="RowTitles-Col2 2 2 3 4 4 3" xfId="22361"/>
    <cellStyle name="RowTitles-Col2 2 2 3 4 5" xfId="22362"/>
    <cellStyle name="RowTitles-Col2 2 2 3 4 5 2" xfId="22363"/>
    <cellStyle name="RowTitles-Col2 2 2 3 4 5 2 2" xfId="22364"/>
    <cellStyle name="RowTitles-Col2 2 2 3 4 6" xfId="22365"/>
    <cellStyle name="RowTitles-Col2 2 2 3 4 6 2" xfId="22366"/>
    <cellStyle name="RowTitles-Col2 2 2 3 5" xfId="22367"/>
    <cellStyle name="RowTitles-Col2 2 2 3 5 2" xfId="22368"/>
    <cellStyle name="RowTitles-Col2 2 2 3 5 2 2" xfId="22369"/>
    <cellStyle name="RowTitles-Col2 2 2 3 5 2 2 2" xfId="22370"/>
    <cellStyle name="RowTitles-Col2 2 2 3 5 2 2 3" xfId="22371"/>
    <cellStyle name="RowTitles-Col2 2 2 3 5 2 3" xfId="22372"/>
    <cellStyle name="RowTitles-Col2 2 2 3 5 2 3 2" xfId="22373"/>
    <cellStyle name="RowTitles-Col2 2 2 3 5 2 3 2 2" xfId="22374"/>
    <cellStyle name="RowTitles-Col2 2 2 3 5 2 4" xfId="22375"/>
    <cellStyle name="RowTitles-Col2 2 2 3 5 3" xfId="22376"/>
    <cellStyle name="RowTitles-Col2 2 2 3 5 3 2" xfId="22377"/>
    <cellStyle name="RowTitles-Col2 2 2 3 5 3 2 2" xfId="22378"/>
    <cellStyle name="RowTitles-Col2 2 2 3 5 3 2 3" xfId="22379"/>
    <cellStyle name="RowTitles-Col2 2 2 3 5 3 3" xfId="22380"/>
    <cellStyle name="RowTitles-Col2 2 2 3 5 3 3 2" xfId="22381"/>
    <cellStyle name="RowTitles-Col2 2 2 3 5 3 3 2 2" xfId="22382"/>
    <cellStyle name="RowTitles-Col2 2 2 3 5 3 4" xfId="22383"/>
    <cellStyle name="RowTitles-Col2 2 2 3 5 4" xfId="22384"/>
    <cellStyle name="RowTitles-Col2 2 2 3 5 4 2" xfId="22385"/>
    <cellStyle name="RowTitles-Col2 2 2 3 5 4 3" xfId="22386"/>
    <cellStyle name="RowTitles-Col2 2 2 3 5 5" xfId="22387"/>
    <cellStyle name="RowTitles-Col2 2 2 3 5 5 2" xfId="22388"/>
    <cellStyle name="RowTitles-Col2 2 2 3 5 5 2 2" xfId="22389"/>
    <cellStyle name="RowTitles-Col2 2 2 3 5 6" xfId="22390"/>
    <cellStyle name="RowTitles-Col2 2 2 3 5 6 2" xfId="22391"/>
    <cellStyle name="RowTitles-Col2 2 2 3 6" xfId="22392"/>
    <cellStyle name="RowTitles-Col2 2 2 3 6 2" xfId="22393"/>
    <cellStyle name="RowTitles-Col2 2 2 3 6 2 2" xfId="22394"/>
    <cellStyle name="RowTitles-Col2 2 2 3 6 2 2 2" xfId="22395"/>
    <cellStyle name="RowTitles-Col2 2 2 3 6 2 2 3" xfId="22396"/>
    <cellStyle name="RowTitles-Col2 2 2 3 6 2 3" xfId="22397"/>
    <cellStyle name="RowTitles-Col2 2 2 3 6 2 3 2" xfId="22398"/>
    <cellStyle name="RowTitles-Col2 2 2 3 6 2 3 2 2" xfId="22399"/>
    <cellStyle name="RowTitles-Col2 2 2 3 6 2 4" xfId="22400"/>
    <cellStyle name="RowTitles-Col2 2 2 3 6 3" xfId="22401"/>
    <cellStyle name="RowTitles-Col2 2 2 3 6 3 2" xfId="22402"/>
    <cellStyle name="RowTitles-Col2 2 2 3 6 3 2 2" xfId="22403"/>
    <cellStyle name="RowTitles-Col2 2 2 3 6 3 2 3" xfId="22404"/>
    <cellStyle name="RowTitles-Col2 2 2 3 6 3 3" xfId="22405"/>
    <cellStyle name="RowTitles-Col2 2 2 3 6 3 3 2" xfId="22406"/>
    <cellStyle name="RowTitles-Col2 2 2 3 6 3 3 2 2" xfId="22407"/>
    <cellStyle name="RowTitles-Col2 2 2 3 6 3 4" xfId="22408"/>
    <cellStyle name="RowTitles-Col2 2 2 3 6 4" xfId="22409"/>
    <cellStyle name="RowTitles-Col2 2 2 3 6 4 2" xfId="22410"/>
    <cellStyle name="RowTitles-Col2 2 2 3 6 4 3" xfId="22411"/>
    <cellStyle name="RowTitles-Col2 2 2 3 6 5" xfId="22412"/>
    <cellStyle name="RowTitles-Col2 2 2 3 6 5 2" xfId="22413"/>
    <cellStyle name="RowTitles-Col2 2 2 3 6 5 2 2" xfId="22414"/>
    <cellStyle name="RowTitles-Col2 2 2 3 6 6" xfId="22415"/>
    <cellStyle name="RowTitles-Col2 2 2 3 6 6 2" xfId="22416"/>
    <cellStyle name="RowTitles-Col2 2 2 3 7" xfId="22417"/>
    <cellStyle name="RowTitles-Col2 2 2 3 7 2" xfId="22418"/>
    <cellStyle name="RowTitles-Col2 2 2 3 7 2 2" xfId="22419"/>
    <cellStyle name="RowTitles-Col2 2 2 3 7 2 3" xfId="22420"/>
    <cellStyle name="RowTitles-Col2 2 2 3 7 3" xfId="22421"/>
    <cellStyle name="RowTitles-Col2 2 2 3 7 3 2" xfId="22422"/>
    <cellStyle name="RowTitles-Col2 2 2 3 7 3 2 2" xfId="22423"/>
    <cellStyle name="RowTitles-Col2 2 2 3 7 4" xfId="22424"/>
    <cellStyle name="RowTitles-Col2 2 2 3 8" xfId="22425"/>
    <cellStyle name="RowTitles-Col2 2 2 3_STUD aligned by INSTIT" xfId="22426"/>
    <cellStyle name="RowTitles-Col2 2 2 4" xfId="22427"/>
    <cellStyle name="RowTitles-Col2 2 2 4 2" xfId="22428"/>
    <cellStyle name="RowTitles-Col2 2 2 4 2 2" xfId="22429"/>
    <cellStyle name="RowTitles-Col2 2 2 4 2 2 2" xfId="22430"/>
    <cellStyle name="RowTitles-Col2 2 2 4 2 2 2 2" xfId="22431"/>
    <cellStyle name="RowTitles-Col2 2 2 4 2 2 2 3" xfId="22432"/>
    <cellStyle name="RowTitles-Col2 2 2 4 2 2 3" xfId="22433"/>
    <cellStyle name="RowTitles-Col2 2 2 4 2 2 3 2" xfId="22434"/>
    <cellStyle name="RowTitles-Col2 2 2 4 2 2 3 2 2" xfId="22435"/>
    <cellStyle name="RowTitles-Col2 2 2 4 2 2 4" xfId="22436"/>
    <cellStyle name="RowTitles-Col2 2 2 4 2 3" xfId="22437"/>
    <cellStyle name="RowTitles-Col2 2 2 4 2 3 2" xfId="22438"/>
    <cellStyle name="RowTitles-Col2 2 2 4 2 3 2 2" xfId="22439"/>
    <cellStyle name="RowTitles-Col2 2 2 4 2 3 2 3" xfId="22440"/>
    <cellStyle name="RowTitles-Col2 2 2 4 2 3 3" xfId="22441"/>
    <cellStyle name="RowTitles-Col2 2 2 4 2 3 3 2" xfId="22442"/>
    <cellStyle name="RowTitles-Col2 2 2 4 2 3 3 2 2" xfId="22443"/>
    <cellStyle name="RowTitles-Col2 2 2 4 2 3 4" xfId="22444"/>
    <cellStyle name="RowTitles-Col2 2 2 4 2 3 4 2" xfId="22445"/>
    <cellStyle name="RowTitles-Col2 2 2 4 2 4" xfId="22446"/>
    <cellStyle name="RowTitles-Col2 2 2 4 2 5" xfId="22447"/>
    <cellStyle name="RowTitles-Col2 2 2 4 2 5 2" xfId="22448"/>
    <cellStyle name="RowTitles-Col2 2 2 4 2 5 3" xfId="22449"/>
    <cellStyle name="RowTitles-Col2 2 2 4 2 6" xfId="22450"/>
    <cellStyle name="RowTitles-Col2 2 2 4 2 6 2" xfId="22451"/>
    <cellStyle name="RowTitles-Col2 2 2 4 2 6 2 2" xfId="22452"/>
    <cellStyle name="RowTitles-Col2 2 2 4 2 7" xfId="22453"/>
    <cellStyle name="RowTitles-Col2 2 2 4 2 7 2" xfId="22454"/>
    <cellStyle name="RowTitles-Col2 2 2 4 3" xfId="22455"/>
    <cellStyle name="RowTitles-Col2 2 2 4 3 2" xfId="22456"/>
    <cellStyle name="RowTitles-Col2 2 2 4 3 2 2" xfId="22457"/>
    <cellStyle name="RowTitles-Col2 2 2 4 3 2 2 2" xfId="22458"/>
    <cellStyle name="RowTitles-Col2 2 2 4 3 2 2 3" xfId="22459"/>
    <cellStyle name="RowTitles-Col2 2 2 4 3 2 3" xfId="22460"/>
    <cellStyle name="RowTitles-Col2 2 2 4 3 2 3 2" xfId="22461"/>
    <cellStyle name="RowTitles-Col2 2 2 4 3 2 3 2 2" xfId="22462"/>
    <cellStyle name="RowTitles-Col2 2 2 4 3 2 4" xfId="22463"/>
    <cellStyle name="RowTitles-Col2 2 2 4 3 3" xfId="22464"/>
    <cellStyle name="RowTitles-Col2 2 2 4 3 3 2" xfId="22465"/>
    <cellStyle name="RowTitles-Col2 2 2 4 3 3 2 2" xfId="22466"/>
    <cellStyle name="RowTitles-Col2 2 2 4 3 3 2 3" xfId="22467"/>
    <cellStyle name="RowTitles-Col2 2 2 4 3 3 3" xfId="22468"/>
    <cellStyle name="RowTitles-Col2 2 2 4 3 3 3 2" xfId="22469"/>
    <cellStyle name="RowTitles-Col2 2 2 4 3 3 3 2 2" xfId="22470"/>
    <cellStyle name="RowTitles-Col2 2 2 4 3 3 4" xfId="22471"/>
    <cellStyle name="RowTitles-Col2 2 2 4 3 3 4 2" xfId="22472"/>
    <cellStyle name="RowTitles-Col2 2 2 4 3 4" xfId="22473"/>
    <cellStyle name="RowTitles-Col2 2 2 4 4" xfId="22474"/>
    <cellStyle name="RowTitles-Col2 2 2 4 4 2" xfId="22475"/>
    <cellStyle name="RowTitles-Col2 2 2 4 4 2 2" xfId="22476"/>
    <cellStyle name="RowTitles-Col2 2 2 4 4 2 2 2" xfId="22477"/>
    <cellStyle name="RowTitles-Col2 2 2 4 4 2 2 3" xfId="22478"/>
    <cellStyle name="RowTitles-Col2 2 2 4 4 2 3" xfId="22479"/>
    <cellStyle name="RowTitles-Col2 2 2 4 4 2 3 2" xfId="22480"/>
    <cellStyle name="RowTitles-Col2 2 2 4 4 2 3 2 2" xfId="22481"/>
    <cellStyle name="RowTitles-Col2 2 2 4 4 2 4" xfId="22482"/>
    <cellStyle name="RowTitles-Col2 2 2 4 4 3" xfId="22483"/>
    <cellStyle name="RowTitles-Col2 2 2 4 4 3 2" xfId="22484"/>
    <cellStyle name="RowTitles-Col2 2 2 4 4 3 2 2" xfId="22485"/>
    <cellStyle name="RowTitles-Col2 2 2 4 4 3 2 3" xfId="22486"/>
    <cellStyle name="RowTitles-Col2 2 2 4 4 3 3" xfId="22487"/>
    <cellStyle name="RowTitles-Col2 2 2 4 4 3 3 2" xfId="22488"/>
    <cellStyle name="RowTitles-Col2 2 2 4 4 3 3 2 2" xfId="22489"/>
    <cellStyle name="RowTitles-Col2 2 2 4 4 3 4" xfId="22490"/>
    <cellStyle name="RowTitles-Col2 2 2 4 4 4" xfId="22491"/>
    <cellStyle name="RowTitles-Col2 2 2 4 4 4 2" xfId="22492"/>
    <cellStyle name="RowTitles-Col2 2 2 4 4 4 3" xfId="22493"/>
    <cellStyle name="RowTitles-Col2 2 2 4 4 5" xfId="22494"/>
    <cellStyle name="RowTitles-Col2 2 2 4 4 5 2" xfId="22495"/>
    <cellStyle name="RowTitles-Col2 2 2 4 4 5 2 2" xfId="22496"/>
    <cellStyle name="RowTitles-Col2 2 2 4 4 6" xfId="22497"/>
    <cellStyle name="RowTitles-Col2 2 2 4 4 6 2" xfId="22498"/>
    <cellStyle name="RowTitles-Col2 2 2 4 5" xfId="22499"/>
    <cellStyle name="RowTitles-Col2 2 2 4 5 2" xfId="22500"/>
    <cellStyle name="RowTitles-Col2 2 2 4 5 2 2" xfId="22501"/>
    <cellStyle name="RowTitles-Col2 2 2 4 5 2 2 2" xfId="22502"/>
    <cellStyle name="RowTitles-Col2 2 2 4 5 2 2 3" xfId="22503"/>
    <cellStyle name="RowTitles-Col2 2 2 4 5 2 3" xfId="22504"/>
    <cellStyle name="RowTitles-Col2 2 2 4 5 2 3 2" xfId="22505"/>
    <cellStyle name="RowTitles-Col2 2 2 4 5 2 3 2 2" xfId="22506"/>
    <cellStyle name="RowTitles-Col2 2 2 4 5 2 4" xfId="22507"/>
    <cellStyle name="RowTitles-Col2 2 2 4 5 3" xfId="22508"/>
    <cellStyle name="RowTitles-Col2 2 2 4 5 3 2" xfId="22509"/>
    <cellStyle name="RowTitles-Col2 2 2 4 5 3 2 2" xfId="22510"/>
    <cellStyle name="RowTitles-Col2 2 2 4 5 3 2 3" xfId="22511"/>
    <cellStyle name="RowTitles-Col2 2 2 4 5 3 3" xfId="22512"/>
    <cellStyle name="RowTitles-Col2 2 2 4 5 3 3 2" xfId="22513"/>
    <cellStyle name="RowTitles-Col2 2 2 4 5 3 3 2 2" xfId="22514"/>
    <cellStyle name="RowTitles-Col2 2 2 4 5 3 4" xfId="22515"/>
    <cellStyle name="RowTitles-Col2 2 2 4 5 4" xfId="22516"/>
    <cellStyle name="RowTitles-Col2 2 2 4 5 4 2" xfId="22517"/>
    <cellStyle name="RowTitles-Col2 2 2 4 5 4 3" xfId="22518"/>
    <cellStyle name="RowTitles-Col2 2 2 4 5 5" xfId="22519"/>
    <cellStyle name="RowTitles-Col2 2 2 4 5 5 2" xfId="22520"/>
    <cellStyle name="RowTitles-Col2 2 2 4 5 5 2 2" xfId="22521"/>
    <cellStyle name="RowTitles-Col2 2 2 4 5 6" xfId="22522"/>
    <cellStyle name="RowTitles-Col2 2 2 4 5 6 2" xfId="22523"/>
    <cellStyle name="RowTitles-Col2 2 2 4 6" xfId="22524"/>
    <cellStyle name="RowTitles-Col2 2 2 4 6 2" xfId="22525"/>
    <cellStyle name="RowTitles-Col2 2 2 4 6 2 2" xfId="22526"/>
    <cellStyle name="RowTitles-Col2 2 2 4 6 2 2 2" xfId="22527"/>
    <cellStyle name="RowTitles-Col2 2 2 4 6 2 2 3" xfId="22528"/>
    <cellStyle name="RowTitles-Col2 2 2 4 6 2 3" xfId="22529"/>
    <cellStyle name="RowTitles-Col2 2 2 4 6 2 3 2" xfId="22530"/>
    <cellStyle name="RowTitles-Col2 2 2 4 6 2 3 2 2" xfId="22531"/>
    <cellStyle name="RowTitles-Col2 2 2 4 6 2 4" xfId="22532"/>
    <cellStyle name="RowTitles-Col2 2 2 4 6 3" xfId="22533"/>
    <cellStyle name="RowTitles-Col2 2 2 4 6 3 2" xfId="22534"/>
    <cellStyle name="RowTitles-Col2 2 2 4 6 3 2 2" xfId="22535"/>
    <cellStyle name="RowTitles-Col2 2 2 4 6 3 2 3" xfId="22536"/>
    <cellStyle name="RowTitles-Col2 2 2 4 6 3 3" xfId="22537"/>
    <cellStyle name="RowTitles-Col2 2 2 4 6 3 3 2" xfId="22538"/>
    <cellStyle name="RowTitles-Col2 2 2 4 6 3 3 2 2" xfId="22539"/>
    <cellStyle name="RowTitles-Col2 2 2 4 6 3 4" xfId="22540"/>
    <cellStyle name="RowTitles-Col2 2 2 4 6 4" xfId="22541"/>
    <cellStyle name="RowTitles-Col2 2 2 4 6 4 2" xfId="22542"/>
    <cellStyle name="RowTitles-Col2 2 2 4 6 4 3" xfId="22543"/>
    <cellStyle name="RowTitles-Col2 2 2 4 6 5" xfId="22544"/>
    <cellStyle name="RowTitles-Col2 2 2 4 6 5 2" xfId="22545"/>
    <cellStyle name="RowTitles-Col2 2 2 4 6 5 2 2" xfId="22546"/>
    <cellStyle name="RowTitles-Col2 2 2 4 6 6" xfId="22547"/>
    <cellStyle name="RowTitles-Col2 2 2 4 6 6 2" xfId="22548"/>
    <cellStyle name="RowTitles-Col2 2 2 4 7" xfId="22549"/>
    <cellStyle name="RowTitles-Col2 2 2 4 7 2" xfId="22550"/>
    <cellStyle name="RowTitles-Col2 2 2 4 7 2 2" xfId="22551"/>
    <cellStyle name="RowTitles-Col2 2 2 4 7 2 3" xfId="22552"/>
    <cellStyle name="RowTitles-Col2 2 2 4 7 3" xfId="22553"/>
    <cellStyle name="RowTitles-Col2 2 2 4 7 3 2" xfId="22554"/>
    <cellStyle name="RowTitles-Col2 2 2 4 7 3 2 2" xfId="22555"/>
    <cellStyle name="RowTitles-Col2 2 2 4 7 4" xfId="22556"/>
    <cellStyle name="RowTitles-Col2 2 2 4 8" xfId="22557"/>
    <cellStyle name="RowTitles-Col2 2 2 4 8 2" xfId="22558"/>
    <cellStyle name="RowTitles-Col2 2 2 4 8 2 2" xfId="22559"/>
    <cellStyle name="RowTitles-Col2 2 2 4 8 2 3" xfId="22560"/>
    <cellStyle name="RowTitles-Col2 2 2 4 8 3" xfId="22561"/>
    <cellStyle name="RowTitles-Col2 2 2 4 8 3 2" xfId="22562"/>
    <cellStyle name="RowTitles-Col2 2 2 4 8 3 2 2" xfId="22563"/>
    <cellStyle name="RowTitles-Col2 2 2 4 8 4" xfId="22564"/>
    <cellStyle name="RowTitles-Col2 2 2 4_STUD aligned by INSTIT" xfId="22565"/>
    <cellStyle name="RowTitles-Col2 2 2 5" xfId="22566"/>
    <cellStyle name="RowTitles-Col2 2 2 5 2" xfId="22567"/>
    <cellStyle name="RowTitles-Col2 2 2 5 2 2" xfId="22568"/>
    <cellStyle name="RowTitles-Col2 2 2 5 2 2 2" xfId="22569"/>
    <cellStyle name="RowTitles-Col2 2 2 5 2 2 2 2" xfId="22570"/>
    <cellStyle name="RowTitles-Col2 2 2 5 2 2 2 3" xfId="22571"/>
    <cellStyle name="RowTitles-Col2 2 2 5 2 2 3" xfId="22572"/>
    <cellStyle name="RowTitles-Col2 2 2 5 2 2 3 2" xfId="22573"/>
    <cellStyle name="RowTitles-Col2 2 2 5 2 2 3 2 2" xfId="22574"/>
    <cellStyle name="RowTitles-Col2 2 2 5 2 2 4" xfId="22575"/>
    <cellStyle name="RowTitles-Col2 2 2 5 2 3" xfId="22576"/>
    <cellStyle name="RowTitles-Col2 2 2 5 2 3 2" xfId="22577"/>
    <cellStyle name="RowTitles-Col2 2 2 5 2 3 2 2" xfId="22578"/>
    <cellStyle name="RowTitles-Col2 2 2 5 2 3 2 3" xfId="22579"/>
    <cellStyle name="RowTitles-Col2 2 2 5 2 3 3" xfId="22580"/>
    <cellStyle name="RowTitles-Col2 2 2 5 2 3 3 2" xfId="22581"/>
    <cellStyle name="RowTitles-Col2 2 2 5 2 3 3 2 2" xfId="22582"/>
    <cellStyle name="RowTitles-Col2 2 2 5 2 3 4" xfId="22583"/>
    <cellStyle name="RowTitles-Col2 2 2 5 2 3 4 2" xfId="22584"/>
    <cellStyle name="RowTitles-Col2 2 2 5 2 4" xfId="22585"/>
    <cellStyle name="RowTitles-Col2 2 2 5 2 5" xfId="22586"/>
    <cellStyle name="RowTitles-Col2 2 2 5 2 5 2" xfId="22587"/>
    <cellStyle name="RowTitles-Col2 2 2 5 2 5 3" xfId="22588"/>
    <cellStyle name="RowTitles-Col2 2 2 5 3" xfId="22589"/>
    <cellStyle name="RowTitles-Col2 2 2 5 3 2" xfId="22590"/>
    <cellStyle name="RowTitles-Col2 2 2 5 3 2 2" xfId="22591"/>
    <cellStyle name="RowTitles-Col2 2 2 5 3 2 2 2" xfId="22592"/>
    <cellStyle name="RowTitles-Col2 2 2 5 3 2 2 3" xfId="22593"/>
    <cellStyle name="RowTitles-Col2 2 2 5 3 2 3" xfId="22594"/>
    <cellStyle name="RowTitles-Col2 2 2 5 3 2 3 2" xfId="22595"/>
    <cellStyle name="RowTitles-Col2 2 2 5 3 2 3 2 2" xfId="22596"/>
    <cellStyle name="RowTitles-Col2 2 2 5 3 2 4" xfId="22597"/>
    <cellStyle name="RowTitles-Col2 2 2 5 3 3" xfId="22598"/>
    <cellStyle name="RowTitles-Col2 2 2 5 3 3 2" xfId="22599"/>
    <cellStyle name="RowTitles-Col2 2 2 5 3 3 2 2" xfId="22600"/>
    <cellStyle name="RowTitles-Col2 2 2 5 3 3 2 3" xfId="22601"/>
    <cellStyle name="RowTitles-Col2 2 2 5 3 3 3" xfId="22602"/>
    <cellStyle name="RowTitles-Col2 2 2 5 3 3 3 2" xfId="22603"/>
    <cellStyle name="RowTitles-Col2 2 2 5 3 3 3 2 2" xfId="22604"/>
    <cellStyle name="RowTitles-Col2 2 2 5 3 3 4" xfId="22605"/>
    <cellStyle name="RowTitles-Col2 2 2 5 3 3 4 2" xfId="22606"/>
    <cellStyle name="RowTitles-Col2 2 2 5 3 4" xfId="22607"/>
    <cellStyle name="RowTitles-Col2 2 2 5 3 5" xfId="22608"/>
    <cellStyle name="RowTitles-Col2 2 2 5 3 5 2" xfId="22609"/>
    <cellStyle name="RowTitles-Col2 2 2 5 3 5 2 2" xfId="22610"/>
    <cellStyle name="RowTitles-Col2 2 2 5 3 6" xfId="22611"/>
    <cellStyle name="RowTitles-Col2 2 2 5 3 6 2" xfId="22612"/>
    <cellStyle name="RowTitles-Col2 2 2 5 4" xfId="22613"/>
    <cellStyle name="RowTitles-Col2 2 2 5 4 2" xfId="22614"/>
    <cellStyle name="RowTitles-Col2 2 2 5 4 2 2" xfId="22615"/>
    <cellStyle name="RowTitles-Col2 2 2 5 4 2 2 2" xfId="22616"/>
    <cellStyle name="RowTitles-Col2 2 2 5 4 2 2 3" xfId="22617"/>
    <cellStyle name="RowTitles-Col2 2 2 5 4 2 3" xfId="22618"/>
    <cellStyle name="RowTitles-Col2 2 2 5 4 2 3 2" xfId="22619"/>
    <cellStyle name="RowTitles-Col2 2 2 5 4 2 3 2 2" xfId="22620"/>
    <cellStyle name="RowTitles-Col2 2 2 5 4 2 4" xfId="22621"/>
    <cellStyle name="RowTitles-Col2 2 2 5 4 3" xfId="22622"/>
    <cellStyle name="RowTitles-Col2 2 2 5 4 3 2" xfId="22623"/>
    <cellStyle name="RowTitles-Col2 2 2 5 4 3 2 2" xfId="22624"/>
    <cellStyle name="RowTitles-Col2 2 2 5 4 3 2 3" xfId="22625"/>
    <cellStyle name="RowTitles-Col2 2 2 5 4 3 3" xfId="22626"/>
    <cellStyle name="RowTitles-Col2 2 2 5 4 3 3 2" xfId="22627"/>
    <cellStyle name="RowTitles-Col2 2 2 5 4 3 3 2 2" xfId="22628"/>
    <cellStyle name="RowTitles-Col2 2 2 5 4 3 4" xfId="22629"/>
    <cellStyle name="RowTitles-Col2 2 2 5 4 3 4 2" xfId="22630"/>
    <cellStyle name="RowTitles-Col2 2 2 5 4 4" xfId="22631"/>
    <cellStyle name="RowTitles-Col2 2 2 5 4 5" xfId="22632"/>
    <cellStyle name="RowTitles-Col2 2 2 5 4 5 2" xfId="22633"/>
    <cellStyle name="RowTitles-Col2 2 2 5 4 5 3" xfId="22634"/>
    <cellStyle name="RowTitles-Col2 2 2 5 4 6" xfId="22635"/>
    <cellStyle name="RowTitles-Col2 2 2 5 4 6 2" xfId="22636"/>
    <cellStyle name="RowTitles-Col2 2 2 5 4 6 2 2" xfId="22637"/>
    <cellStyle name="RowTitles-Col2 2 2 5 4 7" xfId="22638"/>
    <cellStyle name="RowTitles-Col2 2 2 5 4 7 2" xfId="22639"/>
    <cellStyle name="RowTitles-Col2 2 2 5 5" xfId="22640"/>
    <cellStyle name="RowTitles-Col2 2 2 5 5 2" xfId="22641"/>
    <cellStyle name="RowTitles-Col2 2 2 5 5 2 2" xfId="22642"/>
    <cellStyle name="RowTitles-Col2 2 2 5 5 2 2 2" xfId="22643"/>
    <cellStyle name="RowTitles-Col2 2 2 5 5 2 2 3" xfId="22644"/>
    <cellStyle name="RowTitles-Col2 2 2 5 5 2 3" xfId="22645"/>
    <cellStyle name="RowTitles-Col2 2 2 5 5 2 3 2" xfId="22646"/>
    <cellStyle name="RowTitles-Col2 2 2 5 5 2 3 2 2" xfId="22647"/>
    <cellStyle name="RowTitles-Col2 2 2 5 5 2 4" xfId="22648"/>
    <cellStyle name="RowTitles-Col2 2 2 5 5 3" xfId="22649"/>
    <cellStyle name="RowTitles-Col2 2 2 5 5 3 2" xfId="22650"/>
    <cellStyle name="RowTitles-Col2 2 2 5 5 3 2 2" xfId="22651"/>
    <cellStyle name="RowTitles-Col2 2 2 5 5 3 2 3" xfId="22652"/>
    <cellStyle name="RowTitles-Col2 2 2 5 5 3 3" xfId="22653"/>
    <cellStyle name="RowTitles-Col2 2 2 5 5 3 3 2" xfId="22654"/>
    <cellStyle name="RowTitles-Col2 2 2 5 5 3 3 2 2" xfId="22655"/>
    <cellStyle name="RowTitles-Col2 2 2 5 5 3 4" xfId="22656"/>
    <cellStyle name="RowTitles-Col2 2 2 5 5 4" xfId="22657"/>
    <cellStyle name="RowTitles-Col2 2 2 5 5 4 2" xfId="22658"/>
    <cellStyle name="RowTitles-Col2 2 2 5 5 4 3" xfId="22659"/>
    <cellStyle name="RowTitles-Col2 2 2 5 5 5" xfId="22660"/>
    <cellStyle name="RowTitles-Col2 2 2 5 5 5 2" xfId="22661"/>
    <cellStyle name="RowTitles-Col2 2 2 5 5 5 2 2" xfId="22662"/>
    <cellStyle name="RowTitles-Col2 2 2 5 5 6" xfId="22663"/>
    <cellStyle name="RowTitles-Col2 2 2 5 5 6 2" xfId="22664"/>
    <cellStyle name="RowTitles-Col2 2 2 5 6" xfId="22665"/>
    <cellStyle name="RowTitles-Col2 2 2 5 6 2" xfId="22666"/>
    <cellStyle name="RowTitles-Col2 2 2 5 6 2 2" xfId="22667"/>
    <cellStyle name="RowTitles-Col2 2 2 5 6 2 2 2" xfId="22668"/>
    <cellStyle name="RowTitles-Col2 2 2 5 6 2 2 3" xfId="22669"/>
    <cellStyle name="RowTitles-Col2 2 2 5 6 2 3" xfId="22670"/>
    <cellStyle name="RowTitles-Col2 2 2 5 6 2 3 2" xfId="22671"/>
    <cellStyle name="RowTitles-Col2 2 2 5 6 2 3 2 2" xfId="22672"/>
    <cellStyle name="RowTitles-Col2 2 2 5 6 2 4" xfId="22673"/>
    <cellStyle name="RowTitles-Col2 2 2 5 6 3" xfId="22674"/>
    <cellStyle name="RowTitles-Col2 2 2 5 6 3 2" xfId="22675"/>
    <cellStyle name="RowTitles-Col2 2 2 5 6 3 2 2" xfId="22676"/>
    <cellStyle name="RowTitles-Col2 2 2 5 6 3 2 3" xfId="22677"/>
    <cellStyle name="RowTitles-Col2 2 2 5 6 3 3" xfId="22678"/>
    <cellStyle name="RowTitles-Col2 2 2 5 6 3 3 2" xfId="22679"/>
    <cellStyle name="RowTitles-Col2 2 2 5 6 3 3 2 2" xfId="22680"/>
    <cellStyle name="RowTitles-Col2 2 2 5 6 3 4" xfId="22681"/>
    <cellStyle name="RowTitles-Col2 2 2 5 6 4" xfId="22682"/>
    <cellStyle name="RowTitles-Col2 2 2 5 6 4 2" xfId="22683"/>
    <cellStyle name="RowTitles-Col2 2 2 5 6 4 3" xfId="22684"/>
    <cellStyle name="RowTitles-Col2 2 2 5 6 5" xfId="22685"/>
    <cellStyle name="RowTitles-Col2 2 2 5 6 5 2" xfId="22686"/>
    <cellStyle name="RowTitles-Col2 2 2 5 6 5 2 2" xfId="22687"/>
    <cellStyle name="RowTitles-Col2 2 2 5 6 6" xfId="22688"/>
    <cellStyle name="RowTitles-Col2 2 2 5 6 6 2" xfId="22689"/>
    <cellStyle name="RowTitles-Col2 2 2 5 7" xfId="22690"/>
    <cellStyle name="RowTitles-Col2 2 2 5 7 2" xfId="22691"/>
    <cellStyle name="RowTitles-Col2 2 2 5 7 2 2" xfId="22692"/>
    <cellStyle name="RowTitles-Col2 2 2 5 7 2 3" xfId="22693"/>
    <cellStyle name="RowTitles-Col2 2 2 5 7 3" xfId="22694"/>
    <cellStyle name="RowTitles-Col2 2 2 5 7 3 2" xfId="22695"/>
    <cellStyle name="RowTitles-Col2 2 2 5 7 3 2 2" xfId="22696"/>
    <cellStyle name="RowTitles-Col2 2 2 5 7 4" xfId="22697"/>
    <cellStyle name="RowTitles-Col2 2 2 5 8" xfId="22698"/>
    <cellStyle name="RowTitles-Col2 2 2 5_STUD aligned by INSTIT" xfId="22699"/>
    <cellStyle name="RowTitles-Col2 2 2 6" xfId="22700"/>
    <cellStyle name="RowTitles-Col2 2 2 6 2" xfId="22701"/>
    <cellStyle name="RowTitles-Col2 2 2 6 2 2" xfId="22702"/>
    <cellStyle name="RowTitles-Col2 2 2 6 2 2 2" xfId="22703"/>
    <cellStyle name="RowTitles-Col2 2 2 6 2 2 3" xfId="22704"/>
    <cellStyle name="RowTitles-Col2 2 2 6 2 3" xfId="22705"/>
    <cellStyle name="RowTitles-Col2 2 2 6 2 3 2" xfId="22706"/>
    <cellStyle name="RowTitles-Col2 2 2 6 2 3 2 2" xfId="22707"/>
    <cellStyle name="RowTitles-Col2 2 2 6 2 4" xfId="22708"/>
    <cellStyle name="RowTitles-Col2 2 2 6 3" xfId="22709"/>
    <cellStyle name="RowTitles-Col2 2 2 6 3 2" xfId="22710"/>
    <cellStyle name="RowTitles-Col2 2 2 6 3 2 2" xfId="22711"/>
    <cellStyle name="RowTitles-Col2 2 2 6 3 2 3" xfId="22712"/>
    <cellStyle name="RowTitles-Col2 2 2 6 3 3" xfId="22713"/>
    <cellStyle name="RowTitles-Col2 2 2 6 3 3 2" xfId="22714"/>
    <cellStyle name="RowTitles-Col2 2 2 6 3 3 2 2" xfId="22715"/>
    <cellStyle name="RowTitles-Col2 2 2 6 3 4" xfId="22716"/>
    <cellStyle name="RowTitles-Col2 2 2 6 3 4 2" xfId="22717"/>
    <cellStyle name="RowTitles-Col2 2 2 6 4" xfId="22718"/>
    <cellStyle name="RowTitles-Col2 2 2 6 5" xfId="22719"/>
    <cellStyle name="RowTitles-Col2 2 2 6 5 2" xfId="22720"/>
    <cellStyle name="RowTitles-Col2 2 2 6 5 3" xfId="22721"/>
    <cellStyle name="RowTitles-Col2 2 2 7" xfId="22722"/>
    <cellStyle name="RowTitles-Col2 2 2 7 2" xfId="22723"/>
    <cellStyle name="RowTitles-Col2 2 2 7 2 2" xfId="22724"/>
    <cellStyle name="RowTitles-Col2 2 2 7 2 2 2" xfId="22725"/>
    <cellStyle name="RowTitles-Col2 2 2 7 2 2 3" xfId="22726"/>
    <cellStyle name="RowTitles-Col2 2 2 7 2 3" xfId="22727"/>
    <cellStyle name="RowTitles-Col2 2 2 7 2 3 2" xfId="22728"/>
    <cellStyle name="RowTitles-Col2 2 2 7 2 3 2 2" xfId="22729"/>
    <cellStyle name="RowTitles-Col2 2 2 7 2 4" xfId="22730"/>
    <cellStyle name="RowTitles-Col2 2 2 7 3" xfId="22731"/>
    <cellStyle name="RowTitles-Col2 2 2 7 3 2" xfId="22732"/>
    <cellStyle name="RowTitles-Col2 2 2 7 3 2 2" xfId="22733"/>
    <cellStyle name="RowTitles-Col2 2 2 7 3 2 3" xfId="22734"/>
    <cellStyle name="RowTitles-Col2 2 2 7 3 3" xfId="22735"/>
    <cellStyle name="RowTitles-Col2 2 2 7 3 3 2" xfId="22736"/>
    <cellStyle name="RowTitles-Col2 2 2 7 3 3 2 2" xfId="22737"/>
    <cellStyle name="RowTitles-Col2 2 2 7 3 4" xfId="22738"/>
    <cellStyle name="RowTitles-Col2 2 2 7 3 4 2" xfId="22739"/>
    <cellStyle name="RowTitles-Col2 2 2 7 4" xfId="22740"/>
    <cellStyle name="RowTitles-Col2 2 2 7 5" xfId="22741"/>
    <cellStyle name="RowTitles-Col2 2 2 7 5 2" xfId="22742"/>
    <cellStyle name="RowTitles-Col2 2 2 7 5 2 2" xfId="22743"/>
    <cellStyle name="RowTitles-Col2 2 2 7 6" xfId="22744"/>
    <cellStyle name="RowTitles-Col2 2 2 7 6 2" xfId="22745"/>
    <cellStyle name="RowTitles-Col2 2 2 8" xfId="22746"/>
    <cellStyle name="RowTitles-Col2 2 2 8 2" xfId="22747"/>
    <cellStyle name="RowTitles-Col2 2 2 8 2 2" xfId="22748"/>
    <cellStyle name="RowTitles-Col2 2 2 8 2 2 2" xfId="22749"/>
    <cellStyle name="RowTitles-Col2 2 2 8 2 2 3" xfId="22750"/>
    <cellStyle name="RowTitles-Col2 2 2 8 2 3" xfId="22751"/>
    <cellStyle name="RowTitles-Col2 2 2 8 2 3 2" xfId="22752"/>
    <cellStyle name="RowTitles-Col2 2 2 8 2 3 2 2" xfId="22753"/>
    <cellStyle name="RowTitles-Col2 2 2 8 2 4" xfId="22754"/>
    <cellStyle name="RowTitles-Col2 2 2 8 3" xfId="22755"/>
    <cellStyle name="RowTitles-Col2 2 2 8 3 2" xfId="22756"/>
    <cellStyle name="RowTitles-Col2 2 2 8 3 2 2" xfId="22757"/>
    <cellStyle name="RowTitles-Col2 2 2 8 3 2 3" xfId="22758"/>
    <cellStyle name="RowTitles-Col2 2 2 8 3 3" xfId="22759"/>
    <cellStyle name="RowTitles-Col2 2 2 8 3 3 2" xfId="22760"/>
    <cellStyle name="RowTitles-Col2 2 2 8 3 3 2 2" xfId="22761"/>
    <cellStyle name="RowTitles-Col2 2 2 8 3 4" xfId="22762"/>
    <cellStyle name="RowTitles-Col2 2 2 8 3 4 2" xfId="22763"/>
    <cellStyle name="RowTitles-Col2 2 2 8 4" xfId="22764"/>
    <cellStyle name="RowTitles-Col2 2 2 8 5" xfId="22765"/>
    <cellStyle name="RowTitles-Col2 2 2 8 5 2" xfId="22766"/>
    <cellStyle name="RowTitles-Col2 2 2 8 5 3" xfId="22767"/>
    <cellStyle name="RowTitles-Col2 2 2 8 6" xfId="22768"/>
    <cellStyle name="RowTitles-Col2 2 2 8 6 2" xfId="22769"/>
    <cellStyle name="RowTitles-Col2 2 2 8 6 2 2" xfId="22770"/>
    <cellStyle name="RowTitles-Col2 2 2 8 7" xfId="22771"/>
    <cellStyle name="RowTitles-Col2 2 2 8 7 2" xfId="22772"/>
    <cellStyle name="RowTitles-Col2 2 2 9" xfId="22773"/>
    <cellStyle name="RowTitles-Col2 2 2 9 2" xfId="22774"/>
    <cellStyle name="RowTitles-Col2 2 2 9 2 2" xfId="22775"/>
    <cellStyle name="RowTitles-Col2 2 2 9 2 2 2" xfId="22776"/>
    <cellStyle name="RowTitles-Col2 2 2 9 2 2 3" xfId="22777"/>
    <cellStyle name="RowTitles-Col2 2 2 9 2 3" xfId="22778"/>
    <cellStyle name="RowTitles-Col2 2 2 9 2 3 2" xfId="22779"/>
    <cellStyle name="RowTitles-Col2 2 2 9 2 3 2 2" xfId="22780"/>
    <cellStyle name="RowTitles-Col2 2 2 9 2 4" xfId="22781"/>
    <cellStyle name="RowTitles-Col2 2 2 9 3" xfId="22782"/>
    <cellStyle name="RowTitles-Col2 2 2 9 3 2" xfId="22783"/>
    <cellStyle name="RowTitles-Col2 2 2 9 3 2 2" xfId="22784"/>
    <cellStyle name="RowTitles-Col2 2 2 9 3 2 3" xfId="22785"/>
    <cellStyle name="RowTitles-Col2 2 2 9 3 3" xfId="22786"/>
    <cellStyle name="RowTitles-Col2 2 2 9 3 3 2" xfId="22787"/>
    <cellStyle name="RowTitles-Col2 2 2 9 3 3 2 2" xfId="22788"/>
    <cellStyle name="RowTitles-Col2 2 2 9 3 4" xfId="22789"/>
    <cellStyle name="RowTitles-Col2 2 2 9 4" xfId="22790"/>
    <cellStyle name="RowTitles-Col2 2 2 9 4 2" xfId="22791"/>
    <cellStyle name="RowTitles-Col2 2 2 9 4 3" xfId="22792"/>
    <cellStyle name="RowTitles-Col2 2 2 9 5" xfId="22793"/>
    <cellStyle name="RowTitles-Col2 2 2 9 5 2" xfId="22794"/>
    <cellStyle name="RowTitles-Col2 2 2 9 5 2 2" xfId="22795"/>
    <cellStyle name="RowTitles-Col2 2 2 9 6" xfId="22796"/>
    <cellStyle name="RowTitles-Col2 2 2 9 6 2" xfId="22797"/>
    <cellStyle name="RowTitles-Col2 2 2_STUD aligned by INSTIT" xfId="22798"/>
    <cellStyle name="RowTitles-Col2 2 3" xfId="22799"/>
    <cellStyle name="RowTitles-Col2 2 3 10" xfId="22800"/>
    <cellStyle name="RowTitles-Col2 2 3 10 2" xfId="22801"/>
    <cellStyle name="RowTitles-Col2 2 3 10 2 2" xfId="22802"/>
    <cellStyle name="RowTitles-Col2 2 3 10 2 3" xfId="22803"/>
    <cellStyle name="RowTitles-Col2 2 3 10 3" xfId="22804"/>
    <cellStyle name="RowTitles-Col2 2 3 10 3 2" xfId="22805"/>
    <cellStyle name="RowTitles-Col2 2 3 10 3 2 2" xfId="22806"/>
    <cellStyle name="RowTitles-Col2 2 3 10 4" xfId="22807"/>
    <cellStyle name="RowTitles-Col2 2 3 11" xfId="22808"/>
    <cellStyle name="RowTitles-Col2 2 3 2" xfId="22809"/>
    <cellStyle name="RowTitles-Col2 2 3 2 2" xfId="22810"/>
    <cellStyle name="RowTitles-Col2 2 3 2 2 2" xfId="22811"/>
    <cellStyle name="RowTitles-Col2 2 3 2 2 2 2" xfId="22812"/>
    <cellStyle name="RowTitles-Col2 2 3 2 2 2 2 2" xfId="22813"/>
    <cellStyle name="RowTitles-Col2 2 3 2 2 2 2 3" xfId="22814"/>
    <cellStyle name="RowTitles-Col2 2 3 2 2 2 3" xfId="22815"/>
    <cellStyle name="RowTitles-Col2 2 3 2 2 2 3 2" xfId="22816"/>
    <cellStyle name="RowTitles-Col2 2 3 2 2 2 3 2 2" xfId="22817"/>
    <cellStyle name="RowTitles-Col2 2 3 2 2 2 4" xfId="22818"/>
    <cellStyle name="RowTitles-Col2 2 3 2 2 3" xfId="22819"/>
    <cellStyle name="RowTitles-Col2 2 3 2 2 3 2" xfId="22820"/>
    <cellStyle name="RowTitles-Col2 2 3 2 2 3 2 2" xfId="22821"/>
    <cellStyle name="RowTitles-Col2 2 3 2 2 3 2 3" xfId="22822"/>
    <cellStyle name="RowTitles-Col2 2 3 2 2 3 3" xfId="22823"/>
    <cellStyle name="RowTitles-Col2 2 3 2 2 3 3 2" xfId="22824"/>
    <cellStyle name="RowTitles-Col2 2 3 2 2 3 3 2 2" xfId="22825"/>
    <cellStyle name="RowTitles-Col2 2 3 2 2 3 4" xfId="22826"/>
    <cellStyle name="RowTitles-Col2 2 3 2 2 3 4 2" xfId="22827"/>
    <cellStyle name="RowTitles-Col2 2 3 2 2 4" xfId="22828"/>
    <cellStyle name="RowTitles-Col2 2 3 2 3" xfId="22829"/>
    <cellStyle name="RowTitles-Col2 2 3 2 3 2" xfId="22830"/>
    <cellStyle name="RowTitles-Col2 2 3 2 3 2 2" xfId="22831"/>
    <cellStyle name="RowTitles-Col2 2 3 2 3 2 2 2" xfId="22832"/>
    <cellStyle name="RowTitles-Col2 2 3 2 3 2 2 3" xfId="22833"/>
    <cellStyle name="RowTitles-Col2 2 3 2 3 2 3" xfId="22834"/>
    <cellStyle name="RowTitles-Col2 2 3 2 3 2 3 2" xfId="22835"/>
    <cellStyle name="RowTitles-Col2 2 3 2 3 2 3 2 2" xfId="22836"/>
    <cellStyle name="RowTitles-Col2 2 3 2 3 2 4" xfId="22837"/>
    <cellStyle name="RowTitles-Col2 2 3 2 3 3" xfId="22838"/>
    <cellStyle name="RowTitles-Col2 2 3 2 3 3 2" xfId="22839"/>
    <cellStyle name="RowTitles-Col2 2 3 2 3 3 2 2" xfId="22840"/>
    <cellStyle name="RowTitles-Col2 2 3 2 3 3 2 3" xfId="22841"/>
    <cellStyle name="RowTitles-Col2 2 3 2 3 3 3" xfId="22842"/>
    <cellStyle name="RowTitles-Col2 2 3 2 3 3 3 2" xfId="22843"/>
    <cellStyle name="RowTitles-Col2 2 3 2 3 3 3 2 2" xfId="22844"/>
    <cellStyle name="RowTitles-Col2 2 3 2 3 3 4" xfId="22845"/>
    <cellStyle name="RowTitles-Col2 2 3 2 3 3 4 2" xfId="22846"/>
    <cellStyle name="RowTitles-Col2 2 3 2 3 4" xfId="22847"/>
    <cellStyle name="RowTitles-Col2 2 3 2 3 5" xfId="22848"/>
    <cellStyle name="RowTitles-Col2 2 3 2 3 5 2" xfId="22849"/>
    <cellStyle name="RowTitles-Col2 2 3 2 3 5 3" xfId="22850"/>
    <cellStyle name="RowTitles-Col2 2 3 2 3 6" xfId="22851"/>
    <cellStyle name="RowTitles-Col2 2 3 2 3 6 2" xfId="22852"/>
    <cellStyle name="RowTitles-Col2 2 3 2 3 6 2 2" xfId="22853"/>
    <cellStyle name="RowTitles-Col2 2 3 2 3 7" xfId="22854"/>
    <cellStyle name="RowTitles-Col2 2 3 2 3 7 2" xfId="22855"/>
    <cellStyle name="RowTitles-Col2 2 3 2 4" xfId="22856"/>
    <cellStyle name="RowTitles-Col2 2 3 2 4 2" xfId="22857"/>
    <cellStyle name="RowTitles-Col2 2 3 2 4 2 2" xfId="22858"/>
    <cellStyle name="RowTitles-Col2 2 3 2 4 2 2 2" xfId="22859"/>
    <cellStyle name="RowTitles-Col2 2 3 2 4 2 2 3" xfId="22860"/>
    <cellStyle name="RowTitles-Col2 2 3 2 4 2 3" xfId="22861"/>
    <cellStyle name="RowTitles-Col2 2 3 2 4 2 3 2" xfId="22862"/>
    <cellStyle name="RowTitles-Col2 2 3 2 4 2 3 2 2" xfId="22863"/>
    <cellStyle name="RowTitles-Col2 2 3 2 4 2 4" xfId="22864"/>
    <cellStyle name="RowTitles-Col2 2 3 2 4 3" xfId="22865"/>
    <cellStyle name="RowTitles-Col2 2 3 2 4 3 2" xfId="22866"/>
    <cellStyle name="RowTitles-Col2 2 3 2 4 3 2 2" xfId="22867"/>
    <cellStyle name="RowTitles-Col2 2 3 2 4 3 2 3" xfId="22868"/>
    <cellStyle name="RowTitles-Col2 2 3 2 4 3 3" xfId="22869"/>
    <cellStyle name="RowTitles-Col2 2 3 2 4 3 3 2" xfId="22870"/>
    <cellStyle name="RowTitles-Col2 2 3 2 4 3 3 2 2" xfId="22871"/>
    <cellStyle name="RowTitles-Col2 2 3 2 4 3 4" xfId="22872"/>
    <cellStyle name="RowTitles-Col2 2 3 2 4 4" xfId="22873"/>
    <cellStyle name="RowTitles-Col2 2 3 2 4 4 2" xfId="22874"/>
    <cellStyle name="RowTitles-Col2 2 3 2 4 4 3" xfId="22875"/>
    <cellStyle name="RowTitles-Col2 2 3 2 4 5" xfId="22876"/>
    <cellStyle name="RowTitles-Col2 2 3 2 4 5 2" xfId="22877"/>
    <cellStyle name="RowTitles-Col2 2 3 2 4 5 2 2" xfId="22878"/>
    <cellStyle name="RowTitles-Col2 2 3 2 4 6" xfId="22879"/>
    <cellStyle name="RowTitles-Col2 2 3 2 4 6 2" xfId="22880"/>
    <cellStyle name="RowTitles-Col2 2 3 2 5" xfId="22881"/>
    <cellStyle name="RowTitles-Col2 2 3 2 5 2" xfId="22882"/>
    <cellStyle name="RowTitles-Col2 2 3 2 5 2 2" xfId="22883"/>
    <cellStyle name="RowTitles-Col2 2 3 2 5 2 2 2" xfId="22884"/>
    <cellStyle name="RowTitles-Col2 2 3 2 5 2 2 3" xfId="22885"/>
    <cellStyle name="RowTitles-Col2 2 3 2 5 2 3" xfId="22886"/>
    <cellStyle name="RowTitles-Col2 2 3 2 5 2 3 2" xfId="22887"/>
    <cellStyle name="RowTitles-Col2 2 3 2 5 2 3 2 2" xfId="22888"/>
    <cellStyle name="RowTitles-Col2 2 3 2 5 2 4" xfId="22889"/>
    <cellStyle name="RowTitles-Col2 2 3 2 5 3" xfId="22890"/>
    <cellStyle name="RowTitles-Col2 2 3 2 5 3 2" xfId="22891"/>
    <cellStyle name="RowTitles-Col2 2 3 2 5 3 2 2" xfId="22892"/>
    <cellStyle name="RowTitles-Col2 2 3 2 5 3 2 3" xfId="22893"/>
    <cellStyle name="RowTitles-Col2 2 3 2 5 3 3" xfId="22894"/>
    <cellStyle name="RowTitles-Col2 2 3 2 5 3 3 2" xfId="22895"/>
    <cellStyle name="RowTitles-Col2 2 3 2 5 3 3 2 2" xfId="22896"/>
    <cellStyle name="RowTitles-Col2 2 3 2 5 3 4" xfId="22897"/>
    <cellStyle name="RowTitles-Col2 2 3 2 5 4" xfId="22898"/>
    <cellStyle name="RowTitles-Col2 2 3 2 5 4 2" xfId="22899"/>
    <cellStyle name="RowTitles-Col2 2 3 2 5 4 3" xfId="22900"/>
    <cellStyle name="RowTitles-Col2 2 3 2 5 5" xfId="22901"/>
    <cellStyle name="RowTitles-Col2 2 3 2 5 5 2" xfId="22902"/>
    <cellStyle name="RowTitles-Col2 2 3 2 5 5 2 2" xfId="22903"/>
    <cellStyle name="RowTitles-Col2 2 3 2 5 6" xfId="22904"/>
    <cellStyle name="RowTitles-Col2 2 3 2 5 6 2" xfId="22905"/>
    <cellStyle name="RowTitles-Col2 2 3 2 6" xfId="22906"/>
    <cellStyle name="RowTitles-Col2 2 3 2 6 2" xfId="22907"/>
    <cellStyle name="RowTitles-Col2 2 3 2 6 2 2" xfId="22908"/>
    <cellStyle name="RowTitles-Col2 2 3 2 6 2 2 2" xfId="22909"/>
    <cellStyle name="RowTitles-Col2 2 3 2 6 2 2 3" xfId="22910"/>
    <cellStyle name="RowTitles-Col2 2 3 2 6 2 3" xfId="22911"/>
    <cellStyle name="RowTitles-Col2 2 3 2 6 2 3 2" xfId="22912"/>
    <cellStyle name="RowTitles-Col2 2 3 2 6 2 3 2 2" xfId="22913"/>
    <cellStyle name="RowTitles-Col2 2 3 2 6 2 4" xfId="22914"/>
    <cellStyle name="RowTitles-Col2 2 3 2 6 3" xfId="22915"/>
    <cellStyle name="RowTitles-Col2 2 3 2 6 3 2" xfId="22916"/>
    <cellStyle name="RowTitles-Col2 2 3 2 6 3 2 2" xfId="22917"/>
    <cellStyle name="RowTitles-Col2 2 3 2 6 3 2 3" xfId="22918"/>
    <cellStyle name="RowTitles-Col2 2 3 2 6 3 3" xfId="22919"/>
    <cellStyle name="RowTitles-Col2 2 3 2 6 3 3 2" xfId="22920"/>
    <cellStyle name="RowTitles-Col2 2 3 2 6 3 3 2 2" xfId="22921"/>
    <cellStyle name="RowTitles-Col2 2 3 2 6 3 4" xfId="22922"/>
    <cellStyle name="RowTitles-Col2 2 3 2 6 4" xfId="22923"/>
    <cellStyle name="RowTitles-Col2 2 3 2 6 4 2" xfId="22924"/>
    <cellStyle name="RowTitles-Col2 2 3 2 6 4 3" xfId="22925"/>
    <cellStyle name="RowTitles-Col2 2 3 2 6 5" xfId="22926"/>
    <cellStyle name="RowTitles-Col2 2 3 2 6 5 2" xfId="22927"/>
    <cellStyle name="RowTitles-Col2 2 3 2 6 5 2 2" xfId="22928"/>
    <cellStyle name="RowTitles-Col2 2 3 2 6 6" xfId="22929"/>
    <cellStyle name="RowTitles-Col2 2 3 2 6 6 2" xfId="22930"/>
    <cellStyle name="RowTitles-Col2 2 3 2 7" xfId="22931"/>
    <cellStyle name="RowTitles-Col2 2 3 2 7 2" xfId="22932"/>
    <cellStyle name="RowTitles-Col2 2 3 2 7 2 2" xfId="22933"/>
    <cellStyle name="RowTitles-Col2 2 3 2 7 2 3" xfId="22934"/>
    <cellStyle name="RowTitles-Col2 2 3 2 7 3" xfId="22935"/>
    <cellStyle name="RowTitles-Col2 2 3 2 7 3 2" xfId="22936"/>
    <cellStyle name="RowTitles-Col2 2 3 2 7 3 2 2" xfId="22937"/>
    <cellStyle name="RowTitles-Col2 2 3 2 7 4" xfId="22938"/>
    <cellStyle name="RowTitles-Col2 2 3 2 8" xfId="22939"/>
    <cellStyle name="RowTitles-Col2 2 3 2_STUD aligned by INSTIT" xfId="22940"/>
    <cellStyle name="RowTitles-Col2 2 3 3" xfId="22941"/>
    <cellStyle name="RowTitles-Col2 2 3 3 2" xfId="22942"/>
    <cellStyle name="RowTitles-Col2 2 3 3 2 2" xfId="22943"/>
    <cellStyle name="RowTitles-Col2 2 3 3 2 2 2" xfId="22944"/>
    <cellStyle name="RowTitles-Col2 2 3 3 2 2 2 2" xfId="22945"/>
    <cellStyle name="RowTitles-Col2 2 3 3 2 2 2 3" xfId="22946"/>
    <cellStyle name="RowTitles-Col2 2 3 3 2 2 3" xfId="22947"/>
    <cellStyle name="RowTitles-Col2 2 3 3 2 2 3 2" xfId="22948"/>
    <cellStyle name="RowTitles-Col2 2 3 3 2 2 3 2 2" xfId="22949"/>
    <cellStyle name="RowTitles-Col2 2 3 3 2 2 4" xfId="22950"/>
    <cellStyle name="RowTitles-Col2 2 3 3 2 3" xfId="22951"/>
    <cellStyle name="RowTitles-Col2 2 3 3 2 3 2" xfId="22952"/>
    <cellStyle name="RowTitles-Col2 2 3 3 2 3 2 2" xfId="22953"/>
    <cellStyle name="RowTitles-Col2 2 3 3 2 3 2 3" xfId="22954"/>
    <cellStyle name="RowTitles-Col2 2 3 3 2 3 3" xfId="22955"/>
    <cellStyle name="RowTitles-Col2 2 3 3 2 3 3 2" xfId="22956"/>
    <cellStyle name="RowTitles-Col2 2 3 3 2 3 3 2 2" xfId="22957"/>
    <cellStyle name="RowTitles-Col2 2 3 3 2 3 4" xfId="22958"/>
    <cellStyle name="RowTitles-Col2 2 3 3 2 3 4 2" xfId="22959"/>
    <cellStyle name="RowTitles-Col2 2 3 3 2 4" xfId="22960"/>
    <cellStyle name="RowTitles-Col2 2 3 3 2 5" xfId="22961"/>
    <cellStyle name="RowTitles-Col2 2 3 3 2 5 2" xfId="22962"/>
    <cellStyle name="RowTitles-Col2 2 3 3 2 5 3" xfId="22963"/>
    <cellStyle name="RowTitles-Col2 2 3 3 2 6" xfId="22964"/>
    <cellStyle name="RowTitles-Col2 2 3 3 2 6 2" xfId="22965"/>
    <cellStyle name="RowTitles-Col2 2 3 3 2 6 2 2" xfId="22966"/>
    <cellStyle name="RowTitles-Col2 2 3 3 2 7" xfId="22967"/>
    <cellStyle name="RowTitles-Col2 2 3 3 2 7 2" xfId="22968"/>
    <cellStyle name="RowTitles-Col2 2 3 3 3" xfId="22969"/>
    <cellStyle name="RowTitles-Col2 2 3 3 3 2" xfId="22970"/>
    <cellStyle name="RowTitles-Col2 2 3 3 3 2 2" xfId="22971"/>
    <cellStyle name="RowTitles-Col2 2 3 3 3 2 2 2" xfId="22972"/>
    <cellStyle name="RowTitles-Col2 2 3 3 3 2 2 3" xfId="22973"/>
    <cellStyle name="RowTitles-Col2 2 3 3 3 2 3" xfId="22974"/>
    <cellStyle name="RowTitles-Col2 2 3 3 3 2 3 2" xfId="22975"/>
    <cellStyle name="RowTitles-Col2 2 3 3 3 2 3 2 2" xfId="22976"/>
    <cellStyle name="RowTitles-Col2 2 3 3 3 2 4" xfId="22977"/>
    <cellStyle name="RowTitles-Col2 2 3 3 3 3" xfId="22978"/>
    <cellStyle name="RowTitles-Col2 2 3 3 3 3 2" xfId="22979"/>
    <cellStyle name="RowTitles-Col2 2 3 3 3 3 2 2" xfId="22980"/>
    <cellStyle name="RowTitles-Col2 2 3 3 3 3 2 3" xfId="22981"/>
    <cellStyle name="RowTitles-Col2 2 3 3 3 3 3" xfId="22982"/>
    <cellStyle name="RowTitles-Col2 2 3 3 3 3 3 2" xfId="22983"/>
    <cellStyle name="RowTitles-Col2 2 3 3 3 3 3 2 2" xfId="22984"/>
    <cellStyle name="RowTitles-Col2 2 3 3 3 3 4" xfId="22985"/>
    <cellStyle name="RowTitles-Col2 2 3 3 3 3 4 2" xfId="22986"/>
    <cellStyle name="RowTitles-Col2 2 3 3 3 4" xfId="22987"/>
    <cellStyle name="RowTitles-Col2 2 3 3 4" xfId="22988"/>
    <cellStyle name="RowTitles-Col2 2 3 3 4 2" xfId="22989"/>
    <cellStyle name="RowTitles-Col2 2 3 3 4 2 2" xfId="22990"/>
    <cellStyle name="RowTitles-Col2 2 3 3 4 2 2 2" xfId="22991"/>
    <cellStyle name="RowTitles-Col2 2 3 3 4 2 2 3" xfId="22992"/>
    <cellStyle name="RowTitles-Col2 2 3 3 4 2 3" xfId="22993"/>
    <cellStyle name="RowTitles-Col2 2 3 3 4 2 3 2" xfId="22994"/>
    <cellStyle name="RowTitles-Col2 2 3 3 4 2 3 2 2" xfId="22995"/>
    <cellStyle name="RowTitles-Col2 2 3 3 4 2 4" xfId="22996"/>
    <cellStyle name="RowTitles-Col2 2 3 3 4 3" xfId="22997"/>
    <cellStyle name="RowTitles-Col2 2 3 3 4 3 2" xfId="22998"/>
    <cellStyle name="RowTitles-Col2 2 3 3 4 3 2 2" xfId="22999"/>
    <cellStyle name="RowTitles-Col2 2 3 3 4 3 2 3" xfId="23000"/>
    <cellStyle name="RowTitles-Col2 2 3 3 4 3 3" xfId="23001"/>
    <cellStyle name="RowTitles-Col2 2 3 3 4 3 3 2" xfId="23002"/>
    <cellStyle name="RowTitles-Col2 2 3 3 4 3 3 2 2" xfId="23003"/>
    <cellStyle name="RowTitles-Col2 2 3 3 4 3 4" xfId="23004"/>
    <cellStyle name="RowTitles-Col2 2 3 3 4 4" xfId="23005"/>
    <cellStyle name="RowTitles-Col2 2 3 3 4 4 2" xfId="23006"/>
    <cellStyle name="RowTitles-Col2 2 3 3 4 4 3" xfId="23007"/>
    <cellStyle name="RowTitles-Col2 2 3 3 4 5" xfId="23008"/>
    <cellStyle name="RowTitles-Col2 2 3 3 4 5 2" xfId="23009"/>
    <cellStyle name="RowTitles-Col2 2 3 3 4 5 2 2" xfId="23010"/>
    <cellStyle name="RowTitles-Col2 2 3 3 4 6" xfId="23011"/>
    <cellStyle name="RowTitles-Col2 2 3 3 4 6 2" xfId="23012"/>
    <cellStyle name="RowTitles-Col2 2 3 3 5" xfId="23013"/>
    <cellStyle name="RowTitles-Col2 2 3 3 5 2" xfId="23014"/>
    <cellStyle name="RowTitles-Col2 2 3 3 5 2 2" xfId="23015"/>
    <cellStyle name="RowTitles-Col2 2 3 3 5 2 2 2" xfId="23016"/>
    <cellStyle name="RowTitles-Col2 2 3 3 5 2 2 3" xfId="23017"/>
    <cellStyle name="RowTitles-Col2 2 3 3 5 2 3" xfId="23018"/>
    <cellStyle name="RowTitles-Col2 2 3 3 5 2 3 2" xfId="23019"/>
    <cellStyle name="RowTitles-Col2 2 3 3 5 2 3 2 2" xfId="23020"/>
    <cellStyle name="RowTitles-Col2 2 3 3 5 2 4" xfId="23021"/>
    <cellStyle name="RowTitles-Col2 2 3 3 5 3" xfId="23022"/>
    <cellStyle name="RowTitles-Col2 2 3 3 5 3 2" xfId="23023"/>
    <cellStyle name="RowTitles-Col2 2 3 3 5 3 2 2" xfId="23024"/>
    <cellStyle name="RowTitles-Col2 2 3 3 5 3 2 3" xfId="23025"/>
    <cellStyle name="RowTitles-Col2 2 3 3 5 3 3" xfId="23026"/>
    <cellStyle name="RowTitles-Col2 2 3 3 5 3 3 2" xfId="23027"/>
    <cellStyle name="RowTitles-Col2 2 3 3 5 3 3 2 2" xfId="23028"/>
    <cellStyle name="RowTitles-Col2 2 3 3 5 3 4" xfId="23029"/>
    <cellStyle name="RowTitles-Col2 2 3 3 5 4" xfId="23030"/>
    <cellStyle name="RowTitles-Col2 2 3 3 5 4 2" xfId="23031"/>
    <cellStyle name="RowTitles-Col2 2 3 3 5 4 3" xfId="23032"/>
    <cellStyle name="RowTitles-Col2 2 3 3 5 5" xfId="23033"/>
    <cellStyle name="RowTitles-Col2 2 3 3 5 5 2" xfId="23034"/>
    <cellStyle name="RowTitles-Col2 2 3 3 5 5 2 2" xfId="23035"/>
    <cellStyle name="RowTitles-Col2 2 3 3 5 6" xfId="23036"/>
    <cellStyle name="RowTitles-Col2 2 3 3 5 6 2" xfId="23037"/>
    <cellStyle name="RowTitles-Col2 2 3 3 6" xfId="23038"/>
    <cellStyle name="RowTitles-Col2 2 3 3 6 2" xfId="23039"/>
    <cellStyle name="RowTitles-Col2 2 3 3 6 2 2" xfId="23040"/>
    <cellStyle name="RowTitles-Col2 2 3 3 6 2 2 2" xfId="23041"/>
    <cellStyle name="RowTitles-Col2 2 3 3 6 2 2 3" xfId="23042"/>
    <cellStyle name="RowTitles-Col2 2 3 3 6 2 3" xfId="23043"/>
    <cellStyle name="RowTitles-Col2 2 3 3 6 2 3 2" xfId="23044"/>
    <cellStyle name="RowTitles-Col2 2 3 3 6 2 3 2 2" xfId="23045"/>
    <cellStyle name="RowTitles-Col2 2 3 3 6 2 4" xfId="23046"/>
    <cellStyle name="RowTitles-Col2 2 3 3 6 3" xfId="23047"/>
    <cellStyle name="RowTitles-Col2 2 3 3 6 3 2" xfId="23048"/>
    <cellStyle name="RowTitles-Col2 2 3 3 6 3 2 2" xfId="23049"/>
    <cellStyle name="RowTitles-Col2 2 3 3 6 3 2 3" xfId="23050"/>
    <cellStyle name="RowTitles-Col2 2 3 3 6 3 3" xfId="23051"/>
    <cellStyle name="RowTitles-Col2 2 3 3 6 3 3 2" xfId="23052"/>
    <cellStyle name="RowTitles-Col2 2 3 3 6 3 3 2 2" xfId="23053"/>
    <cellStyle name="RowTitles-Col2 2 3 3 6 3 4" xfId="23054"/>
    <cellStyle name="RowTitles-Col2 2 3 3 6 4" xfId="23055"/>
    <cellStyle name="RowTitles-Col2 2 3 3 6 4 2" xfId="23056"/>
    <cellStyle name="RowTitles-Col2 2 3 3 6 4 3" xfId="23057"/>
    <cellStyle name="RowTitles-Col2 2 3 3 6 5" xfId="23058"/>
    <cellStyle name="RowTitles-Col2 2 3 3 6 5 2" xfId="23059"/>
    <cellStyle name="RowTitles-Col2 2 3 3 6 5 2 2" xfId="23060"/>
    <cellStyle name="RowTitles-Col2 2 3 3 6 6" xfId="23061"/>
    <cellStyle name="RowTitles-Col2 2 3 3 6 6 2" xfId="23062"/>
    <cellStyle name="RowTitles-Col2 2 3 3 7" xfId="23063"/>
    <cellStyle name="RowTitles-Col2 2 3 3 7 2" xfId="23064"/>
    <cellStyle name="RowTitles-Col2 2 3 3 7 2 2" xfId="23065"/>
    <cellStyle name="RowTitles-Col2 2 3 3 7 2 3" xfId="23066"/>
    <cellStyle name="RowTitles-Col2 2 3 3 7 3" xfId="23067"/>
    <cellStyle name="RowTitles-Col2 2 3 3 7 3 2" xfId="23068"/>
    <cellStyle name="RowTitles-Col2 2 3 3 7 3 2 2" xfId="23069"/>
    <cellStyle name="RowTitles-Col2 2 3 3 7 4" xfId="23070"/>
    <cellStyle name="RowTitles-Col2 2 3 3 8" xfId="23071"/>
    <cellStyle name="RowTitles-Col2 2 3 3 8 2" xfId="23072"/>
    <cellStyle name="RowTitles-Col2 2 3 3 8 2 2" xfId="23073"/>
    <cellStyle name="RowTitles-Col2 2 3 3 8 2 3" xfId="23074"/>
    <cellStyle name="RowTitles-Col2 2 3 3 8 3" xfId="23075"/>
    <cellStyle name="RowTitles-Col2 2 3 3 8 3 2" xfId="23076"/>
    <cellStyle name="RowTitles-Col2 2 3 3 8 3 2 2" xfId="23077"/>
    <cellStyle name="RowTitles-Col2 2 3 3 8 4" xfId="23078"/>
    <cellStyle name="RowTitles-Col2 2 3 3_STUD aligned by INSTIT" xfId="23079"/>
    <cellStyle name="RowTitles-Col2 2 3 4" xfId="23080"/>
    <cellStyle name="RowTitles-Col2 2 3 4 2" xfId="23081"/>
    <cellStyle name="RowTitles-Col2 2 3 4 2 2" xfId="23082"/>
    <cellStyle name="RowTitles-Col2 2 3 4 2 2 2" xfId="23083"/>
    <cellStyle name="RowTitles-Col2 2 3 4 2 2 2 2" xfId="23084"/>
    <cellStyle name="RowTitles-Col2 2 3 4 2 2 2 3" xfId="23085"/>
    <cellStyle name="RowTitles-Col2 2 3 4 2 2 3" xfId="23086"/>
    <cellStyle name="RowTitles-Col2 2 3 4 2 2 3 2" xfId="23087"/>
    <cellStyle name="RowTitles-Col2 2 3 4 2 2 3 2 2" xfId="23088"/>
    <cellStyle name="RowTitles-Col2 2 3 4 2 2 4" xfId="23089"/>
    <cellStyle name="RowTitles-Col2 2 3 4 2 3" xfId="23090"/>
    <cellStyle name="RowTitles-Col2 2 3 4 2 3 2" xfId="23091"/>
    <cellStyle name="RowTitles-Col2 2 3 4 2 3 2 2" xfId="23092"/>
    <cellStyle name="RowTitles-Col2 2 3 4 2 3 2 3" xfId="23093"/>
    <cellStyle name="RowTitles-Col2 2 3 4 2 3 3" xfId="23094"/>
    <cellStyle name="RowTitles-Col2 2 3 4 2 3 3 2" xfId="23095"/>
    <cellStyle name="RowTitles-Col2 2 3 4 2 3 3 2 2" xfId="23096"/>
    <cellStyle name="RowTitles-Col2 2 3 4 2 3 4" xfId="23097"/>
    <cellStyle name="RowTitles-Col2 2 3 4 2 3 4 2" xfId="23098"/>
    <cellStyle name="RowTitles-Col2 2 3 4 2 4" xfId="23099"/>
    <cellStyle name="RowTitles-Col2 2 3 4 2 5" xfId="23100"/>
    <cellStyle name="RowTitles-Col2 2 3 4 2 5 2" xfId="23101"/>
    <cellStyle name="RowTitles-Col2 2 3 4 2 5 3" xfId="23102"/>
    <cellStyle name="RowTitles-Col2 2 3 4 3" xfId="23103"/>
    <cellStyle name="RowTitles-Col2 2 3 4 3 2" xfId="23104"/>
    <cellStyle name="RowTitles-Col2 2 3 4 3 2 2" xfId="23105"/>
    <cellStyle name="RowTitles-Col2 2 3 4 3 2 2 2" xfId="23106"/>
    <cellStyle name="RowTitles-Col2 2 3 4 3 2 2 3" xfId="23107"/>
    <cellStyle name="RowTitles-Col2 2 3 4 3 2 3" xfId="23108"/>
    <cellStyle name="RowTitles-Col2 2 3 4 3 2 3 2" xfId="23109"/>
    <cellStyle name="RowTitles-Col2 2 3 4 3 2 3 2 2" xfId="23110"/>
    <cellStyle name="RowTitles-Col2 2 3 4 3 2 4" xfId="23111"/>
    <cellStyle name="RowTitles-Col2 2 3 4 3 3" xfId="23112"/>
    <cellStyle name="RowTitles-Col2 2 3 4 3 3 2" xfId="23113"/>
    <cellStyle name="RowTitles-Col2 2 3 4 3 3 2 2" xfId="23114"/>
    <cellStyle name="RowTitles-Col2 2 3 4 3 3 2 3" xfId="23115"/>
    <cellStyle name="RowTitles-Col2 2 3 4 3 3 3" xfId="23116"/>
    <cellStyle name="RowTitles-Col2 2 3 4 3 3 3 2" xfId="23117"/>
    <cellStyle name="RowTitles-Col2 2 3 4 3 3 3 2 2" xfId="23118"/>
    <cellStyle name="RowTitles-Col2 2 3 4 3 3 4" xfId="23119"/>
    <cellStyle name="RowTitles-Col2 2 3 4 3 3 4 2" xfId="23120"/>
    <cellStyle name="RowTitles-Col2 2 3 4 3 4" xfId="23121"/>
    <cellStyle name="RowTitles-Col2 2 3 4 3 5" xfId="23122"/>
    <cellStyle name="RowTitles-Col2 2 3 4 3 5 2" xfId="23123"/>
    <cellStyle name="RowTitles-Col2 2 3 4 3 5 2 2" xfId="23124"/>
    <cellStyle name="RowTitles-Col2 2 3 4 3 6" xfId="23125"/>
    <cellStyle name="RowTitles-Col2 2 3 4 3 6 2" xfId="23126"/>
    <cellStyle name="RowTitles-Col2 2 3 4 4" xfId="23127"/>
    <cellStyle name="RowTitles-Col2 2 3 4 4 2" xfId="23128"/>
    <cellStyle name="RowTitles-Col2 2 3 4 4 2 2" xfId="23129"/>
    <cellStyle name="RowTitles-Col2 2 3 4 4 2 2 2" xfId="23130"/>
    <cellStyle name="RowTitles-Col2 2 3 4 4 2 2 3" xfId="23131"/>
    <cellStyle name="RowTitles-Col2 2 3 4 4 2 3" xfId="23132"/>
    <cellStyle name="RowTitles-Col2 2 3 4 4 2 3 2" xfId="23133"/>
    <cellStyle name="RowTitles-Col2 2 3 4 4 2 3 2 2" xfId="23134"/>
    <cellStyle name="RowTitles-Col2 2 3 4 4 2 4" xfId="23135"/>
    <cellStyle name="RowTitles-Col2 2 3 4 4 3" xfId="23136"/>
    <cellStyle name="RowTitles-Col2 2 3 4 4 3 2" xfId="23137"/>
    <cellStyle name="RowTitles-Col2 2 3 4 4 3 2 2" xfId="23138"/>
    <cellStyle name="RowTitles-Col2 2 3 4 4 3 2 3" xfId="23139"/>
    <cellStyle name="RowTitles-Col2 2 3 4 4 3 3" xfId="23140"/>
    <cellStyle name="RowTitles-Col2 2 3 4 4 3 3 2" xfId="23141"/>
    <cellStyle name="RowTitles-Col2 2 3 4 4 3 3 2 2" xfId="23142"/>
    <cellStyle name="RowTitles-Col2 2 3 4 4 3 4" xfId="23143"/>
    <cellStyle name="RowTitles-Col2 2 3 4 4 3 4 2" xfId="23144"/>
    <cellStyle name="RowTitles-Col2 2 3 4 4 4" xfId="23145"/>
    <cellStyle name="RowTitles-Col2 2 3 4 4 5" xfId="23146"/>
    <cellStyle name="RowTitles-Col2 2 3 4 4 5 2" xfId="23147"/>
    <cellStyle name="RowTitles-Col2 2 3 4 4 5 3" xfId="23148"/>
    <cellStyle name="RowTitles-Col2 2 3 4 4 6" xfId="23149"/>
    <cellStyle name="RowTitles-Col2 2 3 4 4 6 2" xfId="23150"/>
    <cellStyle name="RowTitles-Col2 2 3 4 4 6 2 2" xfId="23151"/>
    <cellStyle name="RowTitles-Col2 2 3 4 4 7" xfId="23152"/>
    <cellStyle name="RowTitles-Col2 2 3 4 4 7 2" xfId="23153"/>
    <cellStyle name="RowTitles-Col2 2 3 4 5" xfId="23154"/>
    <cellStyle name="RowTitles-Col2 2 3 4 5 2" xfId="23155"/>
    <cellStyle name="RowTitles-Col2 2 3 4 5 2 2" xfId="23156"/>
    <cellStyle name="RowTitles-Col2 2 3 4 5 2 2 2" xfId="23157"/>
    <cellStyle name="RowTitles-Col2 2 3 4 5 2 2 3" xfId="23158"/>
    <cellStyle name="RowTitles-Col2 2 3 4 5 2 3" xfId="23159"/>
    <cellStyle name="RowTitles-Col2 2 3 4 5 2 3 2" xfId="23160"/>
    <cellStyle name="RowTitles-Col2 2 3 4 5 2 3 2 2" xfId="23161"/>
    <cellStyle name="RowTitles-Col2 2 3 4 5 2 4" xfId="23162"/>
    <cellStyle name="RowTitles-Col2 2 3 4 5 3" xfId="23163"/>
    <cellStyle name="RowTitles-Col2 2 3 4 5 3 2" xfId="23164"/>
    <cellStyle name="RowTitles-Col2 2 3 4 5 3 2 2" xfId="23165"/>
    <cellStyle name="RowTitles-Col2 2 3 4 5 3 2 3" xfId="23166"/>
    <cellStyle name="RowTitles-Col2 2 3 4 5 3 3" xfId="23167"/>
    <cellStyle name="RowTitles-Col2 2 3 4 5 3 3 2" xfId="23168"/>
    <cellStyle name="RowTitles-Col2 2 3 4 5 3 3 2 2" xfId="23169"/>
    <cellStyle name="RowTitles-Col2 2 3 4 5 3 4" xfId="23170"/>
    <cellStyle name="RowTitles-Col2 2 3 4 5 4" xfId="23171"/>
    <cellStyle name="RowTitles-Col2 2 3 4 5 4 2" xfId="23172"/>
    <cellStyle name="RowTitles-Col2 2 3 4 5 4 3" xfId="23173"/>
    <cellStyle name="RowTitles-Col2 2 3 4 5 5" xfId="23174"/>
    <cellStyle name="RowTitles-Col2 2 3 4 5 5 2" xfId="23175"/>
    <cellStyle name="RowTitles-Col2 2 3 4 5 5 2 2" xfId="23176"/>
    <cellStyle name="RowTitles-Col2 2 3 4 5 6" xfId="23177"/>
    <cellStyle name="RowTitles-Col2 2 3 4 5 6 2" xfId="23178"/>
    <cellStyle name="RowTitles-Col2 2 3 4 6" xfId="23179"/>
    <cellStyle name="RowTitles-Col2 2 3 4 6 2" xfId="23180"/>
    <cellStyle name="RowTitles-Col2 2 3 4 6 2 2" xfId="23181"/>
    <cellStyle name="RowTitles-Col2 2 3 4 6 2 2 2" xfId="23182"/>
    <cellStyle name="RowTitles-Col2 2 3 4 6 2 2 3" xfId="23183"/>
    <cellStyle name="RowTitles-Col2 2 3 4 6 2 3" xfId="23184"/>
    <cellStyle name="RowTitles-Col2 2 3 4 6 2 3 2" xfId="23185"/>
    <cellStyle name="RowTitles-Col2 2 3 4 6 2 3 2 2" xfId="23186"/>
    <cellStyle name="RowTitles-Col2 2 3 4 6 2 4" xfId="23187"/>
    <cellStyle name="RowTitles-Col2 2 3 4 6 3" xfId="23188"/>
    <cellStyle name="RowTitles-Col2 2 3 4 6 3 2" xfId="23189"/>
    <cellStyle name="RowTitles-Col2 2 3 4 6 3 2 2" xfId="23190"/>
    <cellStyle name="RowTitles-Col2 2 3 4 6 3 2 3" xfId="23191"/>
    <cellStyle name="RowTitles-Col2 2 3 4 6 3 3" xfId="23192"/>
    <cellStyle name="RowTitles-Col2 2 3 4 6 3 3 2" xfId="23193"/>
    <cellStyle name="RowTitles-Col2 2 3 4 6 3 3 2 2" xfId="23194"/>
    <cellStyle name="RowTitles-Col2 2 3 4 6 3 4" xfId="23195"/>
    <cellStyle name="RowTitles-Col2 2 3 4 6 4" xfId="23196"/>
    <cellStyle name="RowTitles-Col2 2 3 4 6 4 2" xfId="23197"/>
    <cellStyle name="RowTitles-Col2 2 3 4 6 4 3" xfId="23198"/>
    <cellStyle name="RowTitles-Col2 2 3 4 6 5" xfId="23199"/>
    <cellStyle name="RowTitles-Col2 2 3 4 6 5 2" xfId="23200"/>
    <cellStyle name="RowTitles-Col2 2 3 4 6 5 2 2" xfId="23201"/>
    <cellStyle name="RowTitles-Col2 2 3 4 6 6" xfId="23202"/>
    <cellStyle name="RowTitles-Col2 2 3 4 6 6 2" xfId="23203"/>
    <cellStyle name="RowTitles-Col2 2 3 4 7" xfId="23204"/>
    <cellStyle name="RowTitles-Col2 2 3 4 7 2" xfId="23205"/>
    <cellStyle name="RowTitles-Col2 2 3 4 7 2 2" xfId="23206"/>
    <cellStyle name="RowTitles-Col2 2 3 4 7 2 3" xfId="23207"/>
    <cellStyle name="RowTitles-Col2 2 3 4 7 3" xfId="23208"/>
    <cellStyle name="RowTitles-Col2 2 3 4 7 3 2" xfId="23209"/>
    <cellStyle name="RowTitles-Col2 2 3 4 7 3 2 2" xfId="23210"/>
    <cellStyle name="RowTitles-Col2 2 3 4 7 4" xfId="23211"/>
    <cellStyle name="RowTitles-Col2 2 3 4 8" xfId="23212"/>
    <cellStyle name="RowTitles-Col2 2 3 4_STUD aligned by INSTIT" xfId="23213"/>
    <cellStyle name="RowTitles-Col2 2 3 5" xfId="23214"/>
    <cellStyle name="RowTitles-Col2 2 3 5 2" xfId="23215"/>
    <cellStyle name="RowTitles-Col2 2 3 5 2 2" xfId="23216"/>
    <cellStyle name="RowTitles-Col2 2 3 5 2 2 2" xfId="23217"/>
    <cellStyle name="RowTitles-Col2 2 3 5 2 2 3" xfId="23218"/>
    <cellStyle name="RowTitles-Col2 2 3 5 2 3" xfId="23219"/>
    <cellStyle name="RowTitles-Col2 2 3 5 2 3 2" xfId="23220"/>
    <cellStyle name="RowTitles-Col2 2 3 5 2 3 2 2" xfId="23221"/>
    <cellStyle name="RowTitles-Col2 2 3 5 2 4" xfId="23222"/>
    <cellStyle name="RowTitles-Col2 2 3 5 3" xfId="23223"/>
    <cellStyle name="RowTitles-Col2 2 3 5 3 2" xfId="23224"/>
    <cellStyle name="RowTitles-Col2 2 3 5 3 2 2" xfId="23225"/>
    <cellStyle name="RowTitles-Col2 2 3 5 3 2 3" xfId="23226"/>
    <cellStyle name="RowTitles-Col2 2 3 5 3 3" xfId="23227"/>
    <cellStyle name="RowTitles-Col2 2 3 5 3 3 2" xfId="23228"/>
    <cellStyle name="RowTitles-Col2 2 3 5 3 3 2 2" xfId="23229"/>
    <cellStyle name="RowTitles-Col2 2 3 5 3 4" xfId="23230"/>
    <cellStyle name="RowTitles-Col2 2 3 5 3 4 2" xfId="23231"/>
    <cellStyle name="RowTitles-Col2 2 3 5 4" xfId="23232"/>
    <cellStyle name="RowTitles-Col2 2 3 5 5" xfId="23233"/>
    <cellStyle name="RowTitles-Col2 2 3 5 5 2" xfId="23234"/>
    <cellStyle name="RowTitles-Col2 2 3 5 5 3" xfId="23235"/>
    <cellStyle name="RowTitles-Col2 2 3 6" xfId="23236"/>
    <cellStyle name="RowTitles-Col2 2 3 6 2" xfId="23237"/>
    <cellStyle name="RowTitles-Col2 2 3 6 2 2" xfId="23238"/>
    <cellStyle name="RowTitles-Col2 2 3 6 2 2 2" xfId="23239"/>
    <cellStyle name="RowTitles-Col2 2 3 6 2 2 3" xfId="23240"/>
    <cellStyle name="RowTitles-Col2 2 3 6 2 3" xfId="23241"/>
    <cellStyle name="RowTitles-Col2 2 3 6 2 3 2" xfId="23242"/>
    <cellStyle name="RowTitles-Col2 2 3 6 2 3 2 2" xfId="23243"/>
    <cellStyle name="RowTitles-Col2 2 3 6 2 4" xfId="23244"/>
    <cellStyle name="RowTitles-Col2 2 3 6 3" xfId="23245"/>
    <cellStyle name="RowTitles-Col2 2 3 6 3 2" xfId="23246"/>
    <cellStyle name="RowTitles-Col2 2 3 6 3 2 2" xfId="23247"/>
    <cellStyle name="RowTitles-Col2 2 3 6 3 2 3" xfId="23248"/>
    <cellStyle name="RowTitles-Col2 2 3 6 3 3" xfId="23249"/>
    <cellStyle name="RowTitles-Col2 2 3 6 3 3 2" xfId="23250"/>
    <cellStyle name="RowTitles-Col2 2 3 6 3 3 2 2" xfId="23251"/>
    <cellStyle name="RowTitles-Col2 2 3 6 3 4" xfId="23252"/>
    <cellStyle name="RowTitles-Col2 2 3 6 3 4 2" xfId="23253"/>
    <cellStyle name="RowTitles-Col2 2 3 6 4" xfId="23254"/>
    <cellStyle name="RowTitles-Col2 2 3 6 5" xfId="23255"/>
    <cellStyle name="RowTitles-Col2 2 3 6 5 2" xfId="23256"/>
    <cellStyle name="RowTitles-Col2 2 3 6 5 2 2" xfId="23257"/>
    <cellStyle name="RowTitles-Col2 2 3 6 6" xfId="23258"/>
    <cellStyle name="RowTitles-Col2 2 3 6 6 2" xfId="23259"/>
    <cellStyle name="RowTitles-Col2 2 3 7" xfId="23260"/>
    <cellStyle name="RowTitles-Col2 2 3 7 2" xfId="23261"/>
    <cellStyle name="RowTitles-Col2 2 3 7 2 2" xfId="23262"/>
    <cellStyle name="RowTitles-Col2 2 3 7 2 2 2" xfId="23263"/>
    <cellStyle name="RowTitles-Col2 2 3 7 2 2 3" xfId="23264"/>
    <cellStyle name="RowTitles-Col2 2 3 7 2 3" xfId="23265"/>
    <cellStyle name="RowTitles-Col2 2 3 7 2 3 2" xfId="23266"/>
    <cellStyle name="RowTitles-Col2 2 3 7 2 3 2 2" xfId="23267"/>
    <cellStyle name="RowTitles-Col2 2 3 7 2 4" xfId="23268"/>
    <cellStyle name="RowTitles-Col2 2 3 7 3" xfId="23269"/>
    <cellStyle name="RowTitles-Col2 2 3 7 3 2" xfId="23270"/>
    <cellStyle name="RowTitles-Col2 2 3 7 3 2 2" xfId="23271"/>
    <cellStyle name="RowTitles-Col2 2 3 7 3 2 3" xfId="23272"/>
    <cellStyle name="RowTitles-Col2 2 3 7 3 3" xfId="23273"/>
    <cellStyle name="RowTitles-Col2 2 3 7 3 3 2" xfId="23274"/>
    <cellStyle name="RowTitles-Col2 2 3 7 3 3 2 2" xfId="23275"/>
    <cellStyle name="RowTitles-Col2 2 3 7 3 4" xfId="23276"/>
    <cellStyle name="RowTitles-Col2 2 3 7 3 4 2" xfId="23277"/>
    <cellStyle name="RowTitles-Col2 2 3 7 4" xfId="23278"/>
    <cellStyle name="RowTitles-Col2 2 3 7 5" xfId="23279"/>
    <cellStyle name="RowTitles-Col2 2 3 7 5 2" xfId="23280"/>
    <cellStyle name="RowTitles-Col2 2 3 7 5 3" xfId="23281"/>
    <cellStyle name="RowTitles-Col2 2 3 7 6" xfId="23282"/>
    <cellStyle name="RowTitles-Col2 2 3 7 6 2" xfId="23283"/>
    <cellStyle name="RowTitles-Col2 2 3 7 6 2 2" xfId="23284"/>
    <cellStyle name="RowTitles-Col2 2 3 7 7" xfId="23285"/>
    <cellStyle name="RowTitles-Col2 2 3 7 7 2" xfId="23286"/>
    <cellStyle name="RowTitles-Col2 2 3 8" xfId="23287"/>
    <cellStyle name="RowTitles-Col2 2 3 8 2" xfId="23288"/>
    <cellStyle name="RowTitles-Col2 2 3 8 2 2" xfId="23289"/>
    <cellStyle name="RowTitles-Col2 2 3 8 2 2 2" xfId="23290"/>
    <cellStyle name="RowTitles-Col2 2 3 8 2 2 3" xfId="23291"/>
    <cellStyle name="RowTitles-Col2 2 3 8 2 3" xfId="23292"/>
    <cellStyle name="RowTitles-Col2 2 3 8 2 3 2" xfId="23293"/>
    <cellStyle name="RowTitles-Col2 2 3 8 2 3 2 2" xfId="23294"/>
    <cellStyle name="RowTitles-Col2 2 3 8 2 4" xfId="23295"/>
    <cellStyle name="RowTitles-Col2 2 3 8 3" xfId="23296"/>
    <cellStyle name="RowTitles-Col2 2 3 8 3 2" xfId="23297"/>
    <cellStyle name="RowTitles-Col2 2 3 8 3 2 2" xfId="23298"/>
    <cellStyle name="RowTitles-Col2 2 3 8 3 2 3" xfId="23299"/>
    <cellStyle name="RowTitles-Col2 2 3 8 3 3" xfId="23300"/>
    <cellStyle name="RowTitles-Col2 2 3 8 3 3 2" xfId="23301"/>
    <cellStyle name="RowTitles-Col2 2 3 8 3 3 2 2" xfId="23302"/>
    <cellStyle name="RowTitles-Col2 2 3 8 3 4" xfId="23303"/>
    <cellStyle name="RowTitles-Col2 2 3 8 4" xfId="23304"/>
    <cellStyle name="RowTitles-Col2 2 3 8 4 2" xfId="23305"/>
    <cellStyle name="RowTitles-Col2 2 3 8 4 3" xfId="23306"/>
    <cellStyle name="RowTitles-Col2 2 3 8 5" xfId="23307"/>
    <cellStyle name="RowTitles-Col2 2 3 8 5 2" xfId="23308"/>
    <cellStyle name="RowTitles-Col2 2 3 8 5 2 2" xfId="23309"/>
    <cellStyle name="RowTitles-Col2 2 3 8 6" xfId="23310"/>
    <cellStyle name="RowTitles-Col2 2 3 8 6 2" xfId="23311"/>
    <cellStyle name="RowTitles-Col2 2 3 9" xfId="23312"/>
    <cellStyle name="RowTitles-Col2 2 3 9 2" xfId="23313"/>
    <cellStyle name="RowTitles-Col2 2 3 9 2 2" xfId="23314"/>
    <cellStyle name="RowTitles-Col2 2 3 9 2 2 2" xfId="23315"/>
    <cellStyle name="RowTitles-Col2 2 3 9 2 2 3" xfId="23316"/>
    <cellStyle name="RowTitles-Col2 2 3 9 2 3" xfId="23317"/>
    <cellStyle name="RowTitles-Col2 2 3 9 2 3 2" xfId="23318"/>
    <cellStyle name="RowTitles-Col2 2 3 9 2 3 2 2" xfId="23319"/>
    <cellStyle name="RowTitles-Col2 2 3 9 2 4" xfId="23320"/>
    <cellStyle name="RowTitles-Col2 2 3 9 3" xfId="23321"/>
    <cellStyle name="RowTitles-Col2 2 3 9 3 2" xfId="23322"/>
    <cellStyle name="RowTitles-Col2 2 3 9 3 2 2" xfId="23323"/>
    <cellStyle name="RowTitles-Col2 2 3 9 3 2 3" xfId="23324"/>
    <cellStyle name="RowTitles-Col2 2 3 9 3 3" xfId="23325"/>
    <cellStyle name="RowTitles-Col2 2 3 9 3 3 2" xfId="23326"/>
    <cellStyle name="RowTitles-Col2 2 3 9 3 3 2 2" xfId="23327"/>
    <cellStyle name="RowTitles-Col2 2 3 9 3 4" xfId="23328"/>
    <cellStyle name="RowTitles-Col2 2 3 9 4" xfId="23329"/>
    <cellStyle name="RowTitles-Col2 2 3 9 4 2" xfId="23330"/>
    <cellStyle name="RowTitles-Col2 2 3 9 4 3" xfId="23331"/>
    <cellStyle name="RowTitles-Col2 2 3 9 5" xfId="23332"/>
    <cellStyle name="RowTitles-Col2 2 3 9 5 2" xfId="23333"/>
    <cellStyle name="RowTitles-Col2 2 3 9 5 2 2" xfId="23334"/>
    <cellStyle name="RowTitles-Col2 2 3 9 6" xfId="23335"/>
    <cellStyle name="RowTitles-Col2 2 3 9 6 2" xfId="23336"/>
    <cellStyle name="RowTitles-Col2 2 3_STUD aligned by INSTIT" xfId="23337"/>
    <cellStyle name="RowTitles-Col2 2 4" xfId="23338"/>
    <cellStyle name="RowTitles-Col2 2 4 2" xfId="23339"/>
    <cellStyle name="RowTitles-Col2 2 4 2 2" xfId="23340"/>
    <cellStyle name="RowTitles-Col2 2 4 2 2 2" xfId="23341"/>
    <cellStyle name="RowTitles-Col2 2 4 2 2 2 2" xfId="23342"/>
    <cellStyle name="RowTitles-Col2 2 4 2 2 2 3" xfId="23343"/>
    <cellStyle name="RowTitles-Col2 2 4 2 2 3" xfId="23344"/>
    <cellStyle name="RowTitles-Col2 2 4 2 2 3 2" xfId="23345"/>
    <cellStyle name="RowTitles-Col2 2 4 2 2 3 2 2" xfId="23346"/>
    <cellStyle name="RowTitles-Col2 2 4 2 2 4" xfId="23347"/>
    <cellStyle name="RowTitles-Col2 2 4 2 3" xfId="23348"/>
    <cellStyle name="RowTitles-Col2 2 4 2 3 2" xfId="23349"/>
    <cellStyle name="RowTitles-Col2 2 4 2 3 2 2" xfId="23350"/>
    <cellStyle name="RowTitles-Col2 2 4 2 3 2 3" xfId="23351"/>
    <cellStyle name="RowTitles-Col2 2 4 2 3 3" xfId="23352"/>
    <cellStyle name="RowTitles-Col2 2 4 2 3 3 2" xfId="23353"/>
    <cellStyle name="RowTitles-Col2 2 4 2 3 3 2 2" xfId="23354"/>
    <cellStyle name="RowTitles-Col2 2 4 2 3 4" xfId="23355"/>
    <cellStyle name="RowTitles-Col2 2 4 2 3 4 2" xfId="23356"/>
    <cellStyle name="RowTitles-Col2 2 4 2 4" xfId="23357"/>
    <cellStyle name="RowTitles-Col2 2 4 3" xfId="23358"/>
    <cellStyle name="RowTitles-Col2 2 4 3 2" xfId="23359"/>
    <cellStyle name="RowTitles-Col2 2 4 3 2 2" xfId="23360"/>
    <cellStyle name="RowTitles-Col2 2 4 3 2 2 2" xfId="23361"/>
    <cellStyle name="RowTitles-Col2 2 4 3 2 2 3" xfId="23362"/>
    <cellStyle name="RowTitles-Col2 2 4 3 2 3" xfId="23363"/>
    <cellStyle name="RowTitles-Col2 2 4 3 2 3 2" xfId="23364"/>
    <cellStyle name="RowTitles-Col2 2 4 3 2 3 2 2" xfId="23365"/>
    <cellStyle name="RowTitles-Col2 2 4 3 2 4" xfId="23366"/>
    <cellStyle name="RowTitles-Col2 2 4 3 3" xfId="23367"/>
    <cellStyle name="RowTitles-Col2 2 4 3 3 2" xfId="23368"/>
    <cellStyle name="RowTitles-Col2 2 4 3 3 2 2" xfId="23369"/>
    <cellStyle name="RowTitles-Col2 2 4 3 3 2 3" xfId="23370"/>
    <cellStyle name="RowTitles-Col2 2 4 3 3 3" xfId="23371"/>
    <cellStyle name="RowTitles-Col2 2 4 3 3 3 2" xfId="23372"/>
    <cellStyle name="RowTitles-Col2 2 4 3 3 3 2 2" xfId="23373"/>
    <cellStyle name="RowTitles-Col2 2 4 3 3 4" xfId="23374"/>
    <cellStyle name="RowTitles-Col2 2 4 3 3 4 2" xfId="23375"/>
    <cellStyle name="RowTitles-Col2 2 4 3 4" xfId="23376"/>
    <cellStyle name="RowTitles-Col2 2 4 3 5" xfId="23377"/>
    <cellStyle name="RowTitles-Col2 2 4 3 5 2" xfId="23378"/>
    <cellStyle name="RowTitles-Col2 2 4 3 5 3" xfId="23379"/>
    <cellStyle name="RowTitles-Col2 2 4 3 6" xfId="23380"/>
    <cellStyle name="RowTitles-Col2 2 4 3 6 2" xfId="23381"/>
    <cellStyle name="RowTitles-Col2 2 4 3 6 2 2" xfId="23382"/>
    <cellStyle name="RowTitles-Col2 2 4 3 7" xfId="23383"/>
    <cellStyle name="RowTitles-Col2 2 4 3 7 2" xfId="23384"/>
    <cellStyle name="RowTitles-Col2 2 4 4" xfId="23385"/>
    <cellStyle name="RowTitles-Col2 2 4 4 2" xfId="23386"/>
    <cellStyle name="RowTitles-Col2 2 4 4 2 2" xfId="23387"/>
    <cellStyle name="RowTitles-Col2 2 4 4 2 2 2" xfId="23388"/>
    <cellStyle name="RowTitles-Col2 2 4 4 2 2 3" xfId="23389"/>
    <cellStyle name="RowTitles-Col2 2 4 4 2 3" xfId="23390"/>
    <cellStyle name="RowTitles-Col2 2 4 4 2 3 2" xfId="23391"/>
    <cellStyle name="RowTitles-Col2 2 4 4 2 3 2 2" xfId="23392"/>
    <cellStyle name="RowTitles-Col2 2 4 4 2 4" xfId="23393"/>
    <cellStyle name="RowTitles-Col2 2 4 4 3" xfId="23394"/>
    <cellStyle name="RowTitles-Col2 2 4 4 3 2" xfId="23395"/>
    <cellStyle name="RowTitles-Col2 2 4 4 3 2 2" xfId="23396"/>
    <cellStyle name="RowTitles-Col2 2 4 4 3 2 3" xfId="23397"/>
    <cellStyle name="RowTitles-Col2 2 4 4 3 3" xfId="23398"/>
    <cellStyle name="RowTitles-Col2 2 4 4 3 3 2" xfId="23399"/>
    <cellStyle name="RowTitles-Col2 2 4 4 3 3 2 2" xfId="23400"/>
    <cellStyle name="RowTitles-Col2 2 4 4 3 4" xfId="23401"/>
    <cellStyle name="RowTitles-Col2 2 4 4 4" xfId="23402"/>
    <cellStyle name="RowTitles-Col2 2 4 4 4 2" xfId="23403"/>
    <cellStyle name="RowTitles-Col2 2 4 4 4 3" xfId="23404"/>
    <cellStyle name="RowTitles-Col2 2 4 4 5" xfId="23405"/>
    <cellStyle name="RowTitles-Col2 2 4 4 5 2" xfId="23406"/>
    <cellStyle name="RowTitles-Col2 2 4 4 5 2 2" xfId="23407"/>
    <cellStyle name="RowTitles-Col2 2 4 4 6" xfId="23408"/>
    <cellStyle name="RowTitles-Col2 2 4 4 6 2" xfId="23409"/>
    <cellStyle name="RowTitles-Col2 2 4 5" xfId="23410"/>
    <cellStyle name="RowTitles-Col2 2 4 5 2" xfId="23411"/>
    <cellStyle name="RowTitles-Col2 2 4 5 2 2" xfId="23412"/>
    <cellStyle name="RowTitles-Col2 2 4 5 2 2 2" xfId="23413"/>
    <cellStyle name="RowTitles-Col2 2 4 5 2 2 3" xfId="23414"/>
    <cellStyle name="RowTitles-Col2 2 4 5 2 3" xfId="23415"/>
    <cellStyle name="RowTitles-Col2 2 4 5 2 3 2" xfId="23416"/>
    <cellStyle name="RowTitles-Col2 2 4 5 2 3 2 2" xfId="23417"/>
    <cellStyle name="RowTitles-Col2 2 4 5 2 4" xfId="23418"/>
    <cellStyle name="RowTitles-Col2 2 4 5 3" xfId="23419"/>
    <cellStyle name="RowTitles-Col2 2 4 5 3 2" xfId="23420"/>
    <cellStyle name="RowTitles-Col2 2 4 5 3 2 2" xfId="23421"/>
    <cellStyle name="RowTitles-Col2 2 4 5 3 2 3" xfId="23422"/>
    <cellStyle name="RowTitles-Col2 2 4 5 3 3" xfId="23423"/>
    <cellStyle name="RowTitles-Col2 2 4 5 3 3 2" xfId="23424"/>
    <cellStyle name="RowTitles-Col2 2 4 5 3 3 2 2" xfId="23425"/>
    <cellStyle name="RowTitles-Col2 2 4 5 3 4" xfId="23426"/>
    <cellStyle name="RowTitles-Col2 2 4 5 4" xfId="23427"/>
    <cellStyle name="RowTitles-Col2 2 4 5 4 2" xfId="23428"/>
    <cellStyle name="RowTitles-Col2 2 4 5 4 3" xfId="23429"/>
    <cellStyle name="RowTitles-Col2 2 4 5 5" xfId="23430"/>
    <cellStyle name="RowTitles-Col2 2 4 5 5 2" xfId="23431"/>
    <cellStyle name="RowTitles-Col2 2 4 5 5 2 2" xfId="23432"/>
    <cellStyle name="RowTitles-Col2 2 4 5 6" xfId="23433"/>
    <cellStyle name="RowTitles-Col2 2 4 5 6 2" xfId="23434"/>
    <cellStyle name="RowTitles-Col2 2 4 6" xfId="23435"/>
    <cellStyle name="RowTitles-Col2 2 4 6 2" xfId="23436"/>
    <cellStyle name="RowTitles-Col2 2 4 6 2 2" xfId="23437"/>
    <cellStyle name="RowTitles-Col2 2 4 6 2 2 2" xfId="23438"/>
    <cellStyle name="RowTitles-Col2 2 4 6 2 2 3" xfId="23439"/>
    <cellStyle name="RowTitles-Col2 2 4 6 2 3" xfId="23440"/>
    <cellStyle name="RowTitles-Col2 2 4 6 2 3 2" xfId="23441"/>
    <cellStyle name="RowTitles-Col2 2 4 6 2 3 2 2" xfId="23442"/>
    <cellStyle name="RowTitles-Col2 2 4 6 2 4" xfId="23443"/>
    <cellStyle name="RowTitles-Col2 2 4 6 3" xfId="23444"/>
    <cellStyle name="RowTitles-Col2 2 4 6 3 2" xfId="23445"/>
    <cellStyle name="RowTitles-Col2 2 4 6 3 2 2" xfId="23446"/>
    <cellStyle name="RowTitles-Col2 2 4 6 3 2 3" xfId="23447"/>
    <cellStyle name="RowTitles-Col2 2 4 6 3 3" xfId="23448"/>
    <cellStyle name="RowTitles-Col2 2 4 6 3 3 2" xfId="23449"/>
    <cellStyle name="RowTitles-Col2 2 4 6 3 3 2 2" xfId="23450"/>
    <cellStyle name="RowTitles-Col2 2 4 6 3 4" xfId="23451"/>
    <cellStyle name="RowTitles-Col2 2 4 6 4" xfId="23452"/>
    <cellStyle name="RowTitles-Col2 2 4 6 4 2" xfId="23453"/>
    <cellStyle name="RowTitles-Col2 2 4 6 4 3" xfId="23454"/>
    <cellStyle name="RowTitles-Col2 2 4 6 5" xfId="23455"/>
    <cellStyle name="RowTitles-Col2 2 4 6 5 2" xfId="23456"/>
    <cellStyle name="RowTitles-Col2 2 4 6 5 2 2" xfId="23457"/>
    <cellStyle name="RowTitles-Col2 2 4 6 6" xfId="23458"/>
    <cellStyle name="RowTitles-Col2 2 4 6 6 2" xfId="23459"/>
    <cellStyle name="RowTitles-Col2 2 4 7" xfId="23460"/>
    <cellStyle name="RowTitles-Col2 2 4 7 2" xfId="23461"/>
    <cellStyle name="RowTitles-Col2 2 4 7 2 2" xfId="23462"/>
    <cellStyle name="RowTitles-Col2 2 4 7 2 3" xfId="23463"/>
    <cellStyle name="RowTitles-Col2 2 4 7 3" xfId="23464"/>
    <cellStyle name="RowTitles-Col2 2 4 7 3 2" xfId="23465"/>
    <cellStyle name="RowTitles-Col2 2 4 7 3 2 2" xfId="23466"/>
    <cellStyle name="RowTitles-Col2 2 4 7 4" xfId="23467"/>
    <cellStyle name="RowTitles-Col2 2 4 8" xfId="23468"/>
    <cellStyle name="RowTitles-Col2 2 4_STUD aligned by INSTIT" xfId="23469"/>
    <cellStyle name="RowTitles-Col2 2 5" xfId="23470"/>
    <cellStyle name="RowTitles-Col2 2 5 2" xfId="23471"/>
    <cellStyle name="RowTitles-Col2 2 5 2 2" xfId="23472"/>
    <cellStyle name="RowTitles-Col2 2 5 2 2 2" xfId="23473"/>
    <cellStyle name="RowTitles-Col2 2 5 2 2 2 2" xfId="23474"/>
    <cellStyle name="RowTitles-Col2 2 5 2 2 2 3" xfId="23475"/>
    <cellStyle name="RowTitles-Col2 2 5 2 2 3" xfId="23476"/>
    <cellStyle name="RowTitles-Col2 2 5 2 2 3 2" xfId="23477"/>
    <cellStyle name="RowTitles-Col2 2 5 2 2 3 2 2" xfId="23478"/>
    <cellStyle name="RowTitles-Col2 2 5 2 2 4" xfId="23479"/>
    <cellStyle name="RowTitles-Col2 2 5 2 3" xfId="23480"/>
    <cellStyle name="RowTitles-Col2 2 5 2 3 2" xfId="23481"/>
    <cellStyle name="RowTitles-Col2 2 5 2 3 2 2" xfId="23482"/>
    <cellStyle name="RowTitles-Col2 2 5 2 3 2 3" xfId="23483"/>
    <cellStyle name="RowTitles-Col2 2 5 2 3 3" xfId="23484"/>
    <cellStyle name="RowTitles-Col2 2 5 2 3 3 2" xfId="23485"/>
    <cellStyle name="RowTitles-Col2 2 5 2 3 3 2 2" xfId="23486"/>
    <cellStyle name="RowTitles-Col2 2 5 2 3 4" xfId="23487"/>
    <cellStyle name="RowTitles-Col2 2 5 2 3 4 2" xfId="23488"/>
    <cellStyle name="RowTitles-Col2 2 5 2 4" xfId="23489"/>
    <cellStyle name="RowTitles-Col2 2 5 2 5" xfId="23490"/>
    <cellStyle name="RowTitles-Col2 2 5 2 5 2" xfId="23491"/>
    <cellStyle name="RowTitles-Col2 2 5 2 5 3" xfId="23492"/>
    <cellStyle name="RowTitles-Col2 2 5 2 6" xfId="23493"/>
    <cellStyle name="RowTitles-Col2 2 5 2 6 2" xfId="23494"/>
    <cellStyle name="RowTitles-Col2 2 5 2 6 2 2" xfId="23495"/>
    <cellStyle name="RowTitles-Col2 2 5 2 7" xfId="23496"/>
    <cellStyle name="RowTitles-Col2 2 5 2 7 2" xfId="23497"/>
    <cellStyle name="RowTitles-Col2 2 5 3" xfId="23498"/>
    <cellStyle name="RowTitles-Col2 2 5 3 2" xfId="23499"/>
    <cellStyle name="RowTitles-Col2 2 5 3 2 2" xfId="23500"/>
    <cellStyle name="RowTitles-Col2 2 5 3 2 2 2" xfId="23501"/>
    <cellStyle name="RowTitles-Col2 2 5 3 2 2 3" xfId="23502"/>
    <cellStyle name="RowTitles-Col2 2 5 3 2 3" xfId="23503"/>
    <cellStyle name="RowTitles-Col2 2 5 3 2 3 2" xfId="23504"/>
    <cellStyle name="RowTitles-Col2 2 5 3 2 3 2 2" xfId="23505"/>
    <cellStyle name="RowTitles-Col2 2 5 3 2 4" xfId="23506"/>
    <cellStyle name="RowTitles-Col2 2 5 3 3" xfId="23507"/>
    <cellStyle name="RowTitles-Col2 2 5 3 3 2" xfId="23508"/>
    <cellStyle name="RowTitles-Col2 2 5 3 3 2 2" xfId="23509"/>
    <cellStyle name="RowTitles-Col2 2 5 3 3 2 3" xfId="23510"/>
    <cellStyle name="RowTitles-Col2 2 5 3 3 3" xfId="23511"/>
    <cellStyle name="RowTitles-Col2 2 5 3 3 3 2" xfId="23512"/>
    <cellStyle name="RowTitles-Col2 2 5 3 3 3 2 2" xfId="23513"/>
    <cellStyle name="RowTitles-Col2 2 5 3 3 4" xfId="23514"/>
    <cellStyle name="RowTitles-Col2 2 5 3 3 4 2" xfId="23515"/>
    <cellStyle name="RowTitles-Col2 2 5 3 4" xfId="23516"/>
    <cellStyle name="RowTitles-Col2 2 5 4" xfId="23517"/>
    <cellStyle name="RowTitles-Col2 2 5 4 2" xfId="23518"/>
    <cellStyle name="RowTitles-Col2 2 5 4 2 2" xfId="23519"/>
    <cellStyle name="RowTitles-Col2 2 5 4 2 2 2" xfId="23520"/>
    <cellStyle name="RowTitles-Col2 2 5 4 2 2 3" xfId="23521"/>
    <cellStyle name="RowTitles-Col2 2 5 4 2 3" xfId="23522"/>
    <cellStyle name="RowTitles-Col2 2 5 4 2 3 2" xfId="23523"/>
    <cellStyle name="RowTitles-Col2 2 5 4 2 3 2 2" xfId="23524"/>
    <cellStyle name="RowTitles-Col2 2 5 4 2 4" xfId="23525"/>
    <cellStyle name="RowTitles-Col2 2 5 4 3" xfId="23526"/>
    <cellStyle name="RowTitles-Col2 2 5 4 3 2" xfId="23527"/>
    <cellStyle name="RowTitles-Col2 2 5 4 3 2 2" xfId="23528"/>
    <cellStyle name="RowTitles-Col2 2 5 4 3 2 3" xfId="23529"/>
    <cellStyle name="RowTitles-Col2 2 5 4 3 3" xfId="23530"/>
    <cellStyle name="RowTitles-Col2 2 5 4 3 3 2" xfId="23531"/>
    <cellStyle name="RowTitles-Col2 2 5 4 3 3 2 2" xfId="23532"/>
    <cellStyle name="RowTitles-Col2 2 5 4 3 4" xfId="23533"/>
    <cellStyle name="RowTitles-Col2 2 5 4 4" xfId="23534"/>
    <cellStyle name="RowTitles-Col2 2 5 4 4 2" xfId="23535"/>
    <cellStyle name="RowTitles-Col2 2 5 4 4 3" xfId="23536"/>
    <cellStyle name="RowTitles-Col2 2 5 4 5" xfId="23537"/>
    <cellStyle name="RowTitles-Col2 2 5 4 5 2" xfId="23538"/>
    <cellStyle name="RowTitles-Col2 2 5 4 5 2 2" xfId="23539"/>
    <cellStyle name="RowTitles-Col2 2 5 4 6" xfId="23540"/>
    <cellStyle name="RowTitles-Col2 2 5 4 6 2" xfId="23541"/>
    <cellStyle name="RowTitles-Col2 2 5 5" xfId="23542"/>
    <cellStyle name="RowTitles-Col2 2 5 5 2" xfId="23543"/>
    <cellStyle name="RowTitles-Col2 2 5 5 2 2" xfId="23544"/>
    <cellStyle name="RowTitles-Col2 2 5 5 2 2 2" xfId="23545"/>
    <cellStyle name="RowTitles-Col2 2 5 5 2 2 3" xfId="23546"/>
    <cellStyle name="RowTitles-Col2 2 5 5 2 3" xfId="23547"/>
    <cellStyle name="RowTitles-Col2 2 5 5 2 3 2" xfId="23548"/>
    <cellStyle name="RowTitles-Col2 2 5 5 2 3 2 2" xfId="23549"/>
    <cellStyle name="RowTitles-Col2 2 5 5 2 4" xfId="23550"/>
    <cellStyle name="RowTitles-Col2 2 5 5 3" xfId="23551"/>
    <cellStyle name="RowTitles-Col2 2 5 5 3 2" xfId="23552"/>
    <cellStyle name="RowTitles-Col2 2 5 5 3 2 2" xfId="23553"/>
    <cellStyle name="RowTitles-Col2 2 5 5 3 2 3" xfId="23554"/>
    <cellStyle name="RowTitles-Col2 2 5 5 3 3" xfId="23555"/>
    <cellStyle name="RowTitles-Col2 2 5 5 3 3 2" xfId="23556"/>
    <cellStyle name="RowTitles-Col2 2 5 5 3 3 2 2" xfId="23557"/>
    <cellStyle name="RowTitles-Col2 2 5 5 3 4" xfId="23558"/>
    <cellStyle name="RowTitles-Col2 2 5 5 4" xfId="23559"/>
    <cellStyle name="RowTitles-Col2 2 5 5 4 2" xfId="23560"/>
    <cellStyle name="RowTitles-Col2 2 5 5 4 3" xfId="23561"/>
    <cellStyle name="RowTitles-Col2 2 5 5 5" xfId="23562"/>
    <cellStyle name="RowTitles-Col2 2 5 5 5 2" xfId="23563"/>
    <cellStyle name="RowTitles-Col2 2 5 5 5 2 2" xfId="23564"/>
    <cellStyle name="RowTitles-Col2 2 5 5 6" xfId="23565"/>
    <cellStyle name="RowTitles-Col2 2 5 5 6 2" xfId="23566"/>
    <cellStyle name="RowTitles-Col2 2 5 6" xfId="23567"/>
    <cellStyle name="RowTitles-Col2 2 5 6 2" xfId="23568"/>
    <cellStyle name="RowTitles-Col2 2 5 6 2 2" xfId="23569"/>
    <cellStyle name="RowTitles-Col2 2 5 6 2 2 2" xfId="23570"/>
    <cellStyle name="RowTitles-Col2 2 5 6 2 2 3" xfId="23571"/>
    <cellStyle name="RowTitles-Col2 2 5 6 2 3" xfId="23572"/>
    <cellStyle name="RowTitles-Col2 2 5 6 2 3 2" xfId="23573"/>
    <cellStyle name="RowTitles-Col2 2 5 6 2 3 2 2" xfId="23574"/>
    <cellStyle name="RowTitles-Col2 2 5 6 2 4" xfId="23575"/>
    <cellStyle name="RowTitles-Col2 2 5 6 3" xfId="23576"/>
    <cellStyle name="RowTitles-Col2 2 5 6 3 2" xfId="23577"/>
    <cellStyle name="RowTitles-Col2 2 5 6 3 2 2" xfId="23578"/>
    <cellStyle name="RowTitles-Col2 2 5 6 3 2 3" xfId="23579"/>
    <cellStyle name="RowTitles-Col2 2 5 6 3 3" xfId="23580"/>
    <cellStyle name="RowTitles-Col2 2 5 6 3 3 2" xfId="23581"/>
    <cellStyle name="RowTitles-Col2 2 5 6 3 3 2 2" xfId="23582"/>
    <cellStyle name="RowTitles-Col2 2 5 6 3 4" xfId="23583"/>
    <cellStyle name="RowTitles-Col2 2 5 6 4" xfId="23584"/>
    <cellStyle name="RowTitles-Col2 2 5 6 4 2" xfId="23585"/>
    <cellStyle name="RowTitles-Col2 2 5 6 4 3" xfId="23586"/>
    <cellStyle name="RowTitles-Col2 2 5 6 5" xfId="23587"/>
    <cellStyle name="RowTitles-Col2 2 5 6 5 2" xfId="23588"/>
    <cellStyle name="RowTitles-Col2 2 5 6 5 2 2" xfId="23589"/>
    <cellStyle name="RowTitles-Col2 2 5 6 6" xfId="23590"/>
    <cellStyle name="RowTitles-Col2 2 5 6 6 2" xfId="23591"/>
    <cellStyle name="RowTitles-Col2 2 5 7" xfId="23592"/>
    <cellStyle name="RowTitles-Col2 2 5 7 2" xfId="23593"/>
    <cellStyle name="RowTitles-Col2 2 5 7 2 2" xfId="23594"/>
    <cellStyle name="RowTitles-Col2 2 5 7 2 3" xfId="23595"/>
    <cellStyle name="RowTitles-Col2 2 5 7 3" xfId="23596"/>
    <cellStyle name="RowTitles-Col2 2 5 7 3 2" xfId="23597"/>
    <cellStyle name="RowTitles-Col2 2 5 7 3 2 2" xfId="23598"/>
    <cellStyle name="RowTitles-Col2 2 5 7 4" xfId="23599"/>
    <cellStyle name="RowTitles-Col2 2 5 8" xfId="23600"/>
    <cellStyle name="RowTitles-Col2 2 5 8 2" xfId="23601"/>
    <cellStyle name="RowTitles-Col2 2 5 8 2 2" xfId="23602"/>
    <cellStyle name="RowTitles-Col2 2 5 8 2 3" xfId="23603"/>
    <cellStyle name="RowTitles-Col2 2 5 8 3" xfId="23604"/>
    <cellStyle name="RowTitles-Col2 2 5 8 3 2" xfId="23605"/>
    <cellStyle name="RowTitles-Col2 2 5 8 3 2 2" xfId="23606"/>
    <cellStyle name="RowTitles-Col2 2 5 8 4" xfId="23607"/>
    <cellStyle name="RowTitles-Col2 2 5_STUD aligned by INSTIT" xfId="23608"/>
    <cellStyle name="RowTitles-Col2 2 6" xfId="23609"/>
    <cellStyle name="RowTitles-Col2 2 6 2" xfId="23610"/>
    <cellStyle name="RowTitles-Col2 2 6 2 2" xfId="23611"/>
    <cellStyle name="RowTitles-Col2 2 6 2 2 2" xfId="23612"/>
    <cellStyle name="RowTitles-Col2 2 6 2 2 2 2" xfId="23613"/>
    <cellStyle name="RowTitles-Col2 2 6 2 2 2 3" xfId="23614"/>
    <cellStyle name="RowTitles-Col2 2 6 2 2 3" xfId="23615"/>
    <cellStyle name="RowTitles-Col2 2 6 2 2 3 2" xfId="23616"/>
    <cellStyle name="RowTitles-Col2 2 6 2 2 3 2 2" xfId="23617"/>
    <cellStyle name="RowTitles-Col2 2 6 2 2 4" xfId="23618"/>
    <cellStyle name="RowTitles-Col2 2 6 2 3" xfId="23619"/>
    <cellStyle name="RowTitles-Col2 2 6 2 3 2" xfId="23620"/>
    <cellStyle name="RowTitles-Col2 2 6 2 3 2 2" xfId="23621"/>
    <cellStyle name="RowTitles-Col2 2 6 2 3 2 3" xfId="23622"/>
    <cellStyle name="RowTitles-Col2 2 6 2 3 3" xfId="23623"/>
    <cellStyle name="RowTitles-Col2 2 6 2 3 3 2" xfId="23624"/>
    <cellStyle name="RowTitles-Col2 2 6 2 3 3 2 2" xfId="23625"/>
    <cellStyle name="RowTitles-Col2 2 6 2 3 4" xfId="23626"/>
    <cellStyle name="RowTitles-Col2 2 6 2 3 4 2" xfId="23627"/>
    <cellStyle name="RowTitles-Col2 2 6 2 4" xfId="23628"/>
    <cellStyle name="RowTitles-Col2 2 6 2 5" xfId="23629"/>
    <cellStyle name="RowTitles-Col2 2 6 2 5 2" xfId="23630"/>
    <cellStyle name="RowTitles-Col2 2 6 2 5 3" xfId="23631"/>
    <cellStyle name="RowTitles-Col2 2 6 3" xfId="23632"/>
    <cellStyle name="RowTitles-Col2 2 6 3 2" xfId="23633"/>
    <cellStyle name="RowTitles-Col2 2 6 3 2 2" xfId="23634"/>
    <cellStyle name="RowTitles-Col2 2 6 3 2 2 2" xfId="23635"/>
    <cellStyle name="RowTitles-Col2 2 6 3 2 2 3" xfId="23636"/>
    <cellStyle name="RowTitles-Col2 2 6 3 2 3" xfId="23637"/>
    <cellStyle name="RowTitles-Col2 2 6 3 2 3 2" xfId="23638"/>
    <cellStyle name="RowTitles-Col2 2 6 3 2 3 2 2" xfId="23639"/>
    <cellStyle name="RowTitles-Col2 2 6 3 2 4" xfId="23640"/>
    <cellStyle name="RowTitles-Col2 2 6 3 3" xfId="23641"/>
    <cellStyle name="RowTitles-Col2 2 6 3 3 2" xfId="23642"/>
    <cellStyle name="RowTitles-Col2 2 6 3 3 2 2" xfId="23643"/>
    <cellStyle name="RowTitles-Col2 2 6 3 3 2 3" xfId="23644"/>
    <cellStyle name="RowTitles-Col2 2 6 3 3 3" xfId="23645"/>
    <cellStyle name="RowTitles-Col2 2 6 3 3 3 2" xfId="23646"/>
    <cellStyle name="RowTitles-Col2 2 6 3 3 3 2 2" xfId="23647"/>
    <cellStyle name="RowTitles-Col2 2 6 3 3 4" xfId="23648"/>
    <cellStyle name="RowTitles-Col2 2 6 3 3 4 2" xfId="23649"/>
    <cellStyle name="RowTitles-Col2 2 6 3 4" xfId="23650"/>
    <cellStyle name="RowTitles-Col2 2 6 3 5" xfId="23651"/>
    <cellStyle name="RowTitles-Col2 2 6 3 5 2" xfId="23652"/>
    <cellStyle name="RowTitles-Col2 2 6 3 5 2 2" xfId="23653"/>
    <cellStyle name="RowTitles-Col2 2 6 3 6" xfId="23654"/>
    <cellStyle name="RowTitles-Col2 2 6 3 6 2" xfId="23655"/>
    <cellStyle name="RowTitles-Col2 2 6 4" xfId="23656"/>
    <cellStyle name="RowTitles-Col2 2 6 4 2" xfId="23657"/>
    <cellStyle name="RowTitles-Col2 2 6 4 2 2" xfId="23658"/>
    <cellStyle name="RowTitles-Col2 2 6 4 2 2 2" xfId="23659"/>
    <cellStyle name="RowTitles-Col2 2 6 4 2 2 3" xfId="23660"/>
    <cellStyle name="RowTitles-Col2 2 6 4 2 3" xfId="23661"/>
    <cellStyle name="RowTitles-Col2 2 6 4 2 3 2" xfId="23662"/>
    <cellStyle name="RowTitles-Col2 2 6 4 2 3 2 2" xfId="23663"/>
    <cellStyle name="RowTitles-Col2 2 6 4 2 4" xfId="23664"/>
    <cellStyle name="RowTitles-Col2 2 6 4 3" xfId="23665"/>
    <cellStyle name="RowTitles-Col2 2 6 4 3 2" xfId="23666"/>
    <cellStyle name="RowTitles-Col2 2 6 4 3 2 2" xfId="23667"/>
    <cellStyle name="RowTitles-Col2 2 6 4 3 2 3" xfId="23668"/>
    <cellStyle name="RowTitles-Col2 2 6 4 3 3" xfId="23669"/>
    <cellStyle name="RowTitles-Col2 2 6 4 3 3 2" xfId="23670"/>
    <cellStyle name="RowTitles-Col2 2 6 4 3 3 2 2" xfId="23671"/>
    <cellStyle name="RowTitles-Col2 2 6 4 3 4" xfId="23672"/>
    <cellStyle name="RowTitles-Col2 2 6 4 3 4 2" xfId="23673"/>
    <cellStyle name="RowTitles-Col2 2 6 4 4" xfId="23674"/>
    <cellStyle name="RowTitles-Col2 2 6 4 5" xfId="23675"/>
    <cellStyle name="RowTitles-Col2 2 6 4 5 2" xfId="23676"/>
    <cellStyle name="RowTitles-Col2 2 6 4 5 3" xfId="23677"/>
    <cellStyle name="RowTitles-Col2 2 6 4 6" xfId="23678"/>
    <cellStyle name="RowTitles-Col2 2 6 4 6 2" xfId="23679"/>
    <cellStyle name="RowTitles-Col2 2 6 4 6 2 2" xfId="23680"/>
    <cellStyle name="RowTitles-Col2 2 6 4 7" xfId="23681"/>
    <cellStyle name="RowTitles-Col2 2 6 4 7 2" xfId="23682"/>
    <cellStyle name="RowTitles-Col2 2 6 5" xfId="23683"/>
    <cellStyle name="RowTitles-Col2 2 6 5 2" xfId="23684"/>
    <cellStyle name="RowTitles-Col2 2 6 5 2 2" xfId="23685"/>
    <cellStyle name="RowTitles-Col2 2 6 5 2 2 2" xfId="23686"/>
    <cellStyle name="RowTitles-Col2 2 6 5 2 2 3" xfId="23687"/>
    <cellStyle name="RowTitles-Col2 2 6 5 2 3" xfId="23688"/>
    <cellStyle name="RowTitles-Col2 2 6 5 2 3 2" xfId="23689"/>
    <cellStyle name="RowTitles-Col2 2 6 5 2 3 2 2" xfId="23690"/>
    <cellStyle name="RowTitles-Col2 2 6 5 2 4" xfId="23691"/>
    <cellStyle name="RowTitles-Col2 2 6 5 3" xfId="23692"/>
    <cellStyle name="RowTitles-Col2 2 6 5 3 2" xfId="23693"/>
    <cellStyle name="RowTitles-Col2 2 6 5 3 2 2" xfId="23694"/>
    <cellStyle name="RowTitles-Col2 2 6 5 3 2 3" xfId="23695"/>
    <cellStyle name="RowTitles-Col2 2 6 5 3 3" xfId="23696"/>
    <cellStyle name="RowTitles-Col2 2 6 5 3 3 2" xfId="23697"/>
    <cellStyle name="RowTitles-Col2 2 6 5 3 3 2 2" xfId="23698"/>
    <cellStyle name="RowTitles-Col2 2 6 5 3 4" xfId="23699"/>
    <cellStyle name="RowTitles-Col2 2 6 5 4" xfId="23700"/>
    <cellStyle name="RowTitles-Col2 2 6 5 4 2" xfId="23701"/>
    <cellStyle name="RowTitles-Col2 2 6 5 4 3" xfId="23702"/>
    <cellStyle name="RowTitles-Col2 2 6 5 5" xfId="23703"/>
    <cellStyle name="RowTitles-Col2 2 6 5 5 2" xfId="23704"/>
    <cellStyle name="RowTitles-Col2 2 6 5 5 2 2" xfId="23705"/>
    <cellStyle name="RowTitles-Col2 2 6 5 6" xfId="23706"/>
    <cellStyle name="RowTitles-Col2 2 6 5 6 2" xfId="23707"/>
    <cellStyle name="RowTitles-Col2 2 6 6" xfId="23708"/>
    <cellStyle name="RowTitles-Col2 2 6 6 2" xfId="23709"/>
    <cellStyle name="RowTitles-Col2 2 6 6 2 2" xfId="23710"/>
    <cellStyle name="RowTitles-Col2 2 6 6 2 2 2" xfId="23711"/>
    <cellStyle name="RowTitles-Col2 2 6 6 2 2 3" xfId="23712"/>
    <cellStyle name="RowTitles-Col2 2 6 6 2 3" xfId="23713"/>
    <cellStyle name="RowTitles-Col2 2 6 6 2 3 2" xfId="23714"/>
    <cellStyle name="RowTitles-Col2 2 6 6 2 3 2 2" xfId="23715"/>
    <cellStyle name="RowTitles-Col2 2 6 6 2 4" xfId="23716"/>
    <cellStyle name="RowTitles-Col2 2 6 6 3" xfId="23717"/>
    <cellStyle name="RowTitles-Col2 2 6 6 3 2" xfId="23718"/>
    <cellStyle name="RowTitles-Col2 2 6 6 3 2 2" xfId="23719"/>
    <cellStyle name="RowTitles-Col2 2 6 6 3 2 3" xfId="23720"/>
    <cellStyle name="RowTitles-Col2 2 6 6 3 3" xfId="23721"/>
    <cellStyle name="RowTitles-Col2 2 6 6 3 3 2" xfId="23722"/>
    <cellStyle name="RowTitles-Col2 2 6 6 3 3 2 2" xfId="23723"/>
    <cellStyle name="RowTitles-Col2 2 6 6 3 4" xfId="23724"/>
    <cellStyle name="RowTitles-Col2 2 6 6 4" xfId="23725"/>
    <cellStyle name="RowTitles-Col2 2 6 6 4 2" xfId="23726"/>
    <cellStyle name="RowTitles-Col2 2 6 6 4 3" xfId="23727"/>
    <cellStyle name="RowTitles-Col2 2 6 6 5" xfId="23728"/>
    <cellStyle name="RowTitles-Col2 2 6 6 5 2" xfId="23729"/>
    <cellStyle name="RowTitles-Col2 2 6 6 5 2 2" xfId="23730"/>
    <cellStyle name="RowTitles-Col2 2 6 6 6" xfId="23731"/>
    <cellStyle name="RowTitles-Col2 2 6 6 6 2" xfId="23732"/>
    <cellStyle name="RowTitles-Col2 2 6 7" xfId="23733"/>
    <cellStyle name="RowTitles-Col2 2 6 7 2" xfId="23734"/>
    <cellStyle name="RowTitles-Col2 2 6 7 2 2" xfId="23735"/>
    <cellStyle name="RowTitles-Col2 2 6 7 2 3" xfId="23736"/>
    <cellStyle name="RowTitles-Col2 2 6 7 3" xfId="23737"/>
    <cellStyle name="RowTitles-Col2 2 6 7 3 2" xfId="23738"/>
    <cellStyle name="RowTitles-Col2 2 6 7 3 2 2" xfId="23739"/>
    <cellStyle name="RowTitles-Col2 2 6 7 4" xfId="23740"/>
    <cellStyle name="RowTitles-Col2 2 6 8" xfId="23741"/>
    <cellStyle name="RowTitles-Col2 2 6_STUD aligned by INSTIT" xfId="23742"/>
    <cellStyle name="RowTitles-Col2 2 7" xfId="23743"/>
    <cellStyle name="RowTitles-Col2 2 7 2" xfId="23744"/>
    <cellStyle name="RowTitles-Col2 2 7 2 2" xfId="23745"/>
    <cellStyle name="RowTitles-Col2 2 7 2 2 2" xfId="23746"/>
    <cellStyle name="RowTitles-Col2 2 7 2 2 3" xfId="23747"/>
    <cellStyle name="RowTitles-Col2 2 7 2 3" xfId="23748"/>
    <cellStyle name="RowTitles-Col2 2 7 2 3 2" xfId="23749"/>
    <cellStyle name="RowTitles-Col2 2 7 2 3 2 2" xfId="23750"/>
    <cellStyle name="RowTitles-Col2 2 7 2 4" xfId="23751"/>
    <cellStyle name="RowTitles-Col2 2 7 3" xfId="23752"/>
    <cellStyle name="RowTitles-Col2 2 7 3 2" xfId="23753"/>
    <cellStyle name="RowTitles-Col2 2 7 3 2 2" xfId="23754"/>
    <cellStyle name="RowTitles-Col2 2 7 3 2 3" xfId="23755"/>
    <cellStyle name="RowTitles-Col2 2 7 3 3" xfId="23756"/>
    <cellStyle name="RowTitles-Col2 2 7 3 3 2" xfId="23757"/>
    <cellStyle name="RowTitles-Col2 2 7 3 3 2 2" xfId="23758"/>
    <cellStyle name="RowTitles-Col2 2 7 3 4" xfId="23759"/>
    <cellStyle name="RowTitles-Col2 2 7 3 4 2" xfId="23760"/>
    <cellStyle name="RowTitles-Col2 2 7 4" xfId="23761"/>
    <cellStyle name="RowTitles-Col2 2 7 5" xfId="23762"/>
    <cellStyle name="RowTitles-Col2 2 7 5 2" xfId="23763"/>
    <cellStyle name="RowTitles-Col2 2 7 5 3" xfId="23764"/>
    <cellStyle name="RowTitles-Col2 2 8" xfId="23765"/>
    <cellStyle name="RowTitles-Col2 2 8 2" xfId="23766"/>
    <cellStyle name="RowTitles-Col2 2 8 2 2" xfId="23767"/>
    <cellStyle name="RowTitles-Col2 2 8 2 2 2" xfId="23768"/>
    <cellStyle name="RowTitles-Col2 2 8 2 2 3" xfId="23769"/>
    <cellStyle name="RowTitles-Col2 2 8 2 3" xfId="23770"/>
    <cellStyle name="RowTitles-Col2 2 8 2 3 2" xfId="23771"/>
    <cellStyle name="RowTitles-Col2 2 8 2 3 2 2" xfId="23772"/>
    <cellStyle name="RowTitles-Col2 2 8 2 4" xfId="23773"/>
    <cellStyle name="RowTitles-Col2 2 8 3" xfId="23774"/>
    <cellStyle name="RowTitles-Col2 2 8 3 2" xfId="23775"/>
    <cellStyle name="RowTitles-Col2 2 8 3 2 2" xfId="23776"/>
    <cellStyle name="RowTitles-Col2 2 8 3 2 3" xfId="23777"/>
    <cellStyle name="RowTitles-Col2 2 8 3 3" xfId="23778"/>
    <cellStyle name="RowTitles-Col2 2 8 3 3 2" xfId="23779"/>
    <cellStyle name="RowTitles-Col2 2 8 3 3 2 2" xfId="23780"/>
    <cellStyle name="RowTitles-Col2 2 8 3 4" xfId="23781"/>
    <cellStyle name="RowTitles-Col2 2 8 3 4 2" xfId="23782"/>
    <cellStyle name="RowTitles-Col2 2 8 4" xfId="23783"/>
    <cellStyle name="RowTitles-Col2 2 8 5" xfId="23784"/>
    <cellStyle name="RowTitles-Col2 2 8 5 2" xfId="23785"/>
    <cellStyle name="RowTitles-Col2 2 8 5 2 2" xfId="23786"/>
    <cellStyle name="RowTitles-Col2 2 8 6" xfId="23787"/>
    <cellStyle name="RowTitles-Col2 2 8 6 2" xfId="23788"/>
    <cellStyle name="RowTitles-Col2 2 9" xfId="23789"/>
    <cellStyle name="RowTitles-Col2 2 9 2" xfId="23790"/>
    <cellStyle name="RowTitles-Col2 2 9 2 2" xfId="23791"/>
    <cellStyle name="RowTitles-Col2 2 9 2 2 2" xfId="23792"/>
    <cellStyle name="RowTitles-Col2 2 9 2 2 3" xfId="23793"/>
    <cellStyle name="RowTitles-Col2 2 9 2 3" xfId="23794"/>
    <cellStyle name="RowTitles-Col2 2 9 2 3 2" xfId="23795"/>
    <cellStyle name="RowTitles-Col2 2 9 2 3 2 2" xfId="23796"/>
    <cellStyle name="RowTitles-Col2 2 9 2 4" xfId="23797"/>
    <cellStyle name="RowTitles-Col2 2 9 3" xfId="23798"/>
    <cellStyle name="RowTitles-Col2 2 9 3 2" xfId="23799"/>
    <cellStyle name="RowTitles-Col2 2 9 3 2 2" xfId="23800"/>
    <cellStyle name="RowTitles-Col2 2 9 3 2 3" xfId="23801"/>
    <cellStyle name="RowTitles-Col2 2 9 3 3" xfId="23802"/>
    <cellStyle name="RowTitles-Col2 2 9 3 3 2" xfId="23803"/>
    <cellStyle name="RowTitles-Col2 2 9 3 3 2 2" xfId="23804"/>
    <cellStyle name="RowTitles-Col2 2 9 3 4" xfId="23805"/>
    <cellStyle name="RowTitles-Col2 2 9 3 4 2" xfId="23806"/>
    <cellStyle name="RowTitles-Col2 2 9 4" xfId="23807"/>
    <cellStyle name="RowTitles-Col2 2 9 5" xfId="23808"/>
    <cellStyle name="RowTitles-Col2 2 9 5 2" xfId="23809"/>
    <cellStyle name="RowTitles-Col2 2 9 5 3" xfId="23810"/>
    <cellStyle name="RowTitles-Col2 2 9 6" xfId="23811"/>
    <cellStyle name="RowTitles-Col2 2 9 6 2" xfId="23812"/>
    <cellStyle name="RowTitles-Col2 2 9 6 2 2" xfId="23813"/>
    <cellStyle name="RowTitles-Col2 2 9 7" xfId="23814"/>
    <cellStyle name="RowTitles-Col2 2 9 7 2" xfId="23815"/>
    <cellStyle name="RowTitles-Col2 2_STUD aligned by INSTIT" xfId="23816"/>
    <cellStyle name="RowTitles-Col2 3" xfId="23817"/>
    <cellStyle name="RowTitles-Col2 3 10" xfId="23818"/>
    <cellStyle name="RowTitles-Col2 3 10 2" xfId="23819"/>
    <cellStyle name="RowTitles-Col2 3 10 2 2" xfId="23820"/>
    <cellStyle name="RowTitles-Col2 3 10 2 3" xfId="23821"/>
    <cellStyle name="RowTitles-Col2 3 10 3" xfId="23822"/>
    <cellStyle name="RowTitles-Col2 3 10 3 2" xfId="23823"/>
    <cellStyle name="RowTitles-Col2 3 10 3 2 2" xfId="23824"/>
    <cellStyle name="RowTitles-Col2 3 10 4" xfId="23825"/>
    <cellStyle name="RowTitles-Col2 3 11" xfId="23826"/>
    <cellStyle name="RowTitles-Col2 3 2" xfId="23827"/>
    <cellStyle name="RowTitles-Col2 3 2 2" xfId="23828"/>
    <cellStyle name="RowTitles-Col2 3 2 2 2" xfId="23829"/>
    <cellStyle name="RowTitles-Col2 3 2 2 2 2" xfId="23830"/>
    <cellStyle name="RowTitles-Col2 3 2 2 2 2 2" xfId="23831"/>
    <cellStyle name="RowTitles-Col2 3 2 2 2 2 3" xfId="23832"/>
    <cellStyle name="RowTitles-Col2 3 2 2 2 3" xfId="23833"/>
    <cellStyle name="RowTitles-Col2 3 2 2 2 3 2" xfId="23834"/>
    <cellStyle name="RowTitles-Col2 3 2 2 2 3 2 2" xfId="23835"/>
    <cellStyle name="RowTitles-Col2 3 2 2 2 4" xfId="23836"/>
    <cellStyle name="RowTitles-Col2 3 2 2 3" xfId="23837"/>
    <cellStyle name="RowTitles-Col2 3 2 2 3 2" xfId="23838"/>
    <cellStyle name="RowTitles-Col2 3 2 2 3 2 2" xfId="23839"/>
    <cellStyle name="RowTitles-Col2 3 2 2 3 2 3" xfId="23840"/>
    <cellStyle name="RowTitles-Col2 3 2 2 3 3" xfId="23841"/>
    <cellStyle name="RowTitles-Col2 3 2 2 3 3 2" xfId="23842"/>
    <cellStyle name="RowTitles-Col2 3 2 2 3 3 2 2" xfId="23843"/>
    <cellStyle name="RowTitles-Col2 3 2 2 3 4" xfId="23844"/>
    <cellStyle name="RowTitles-Col2 3 2 2 3 4 2" xfId="23845"/>
    <cellStyle name="RowTitles-Col2 3 2 2 4" xfId="23846"/>
    <cellStyle name="RowTitles-Col2 3 2 3" xfId="23847"/>
    <cellStyle name="RowTitles-Col2 3 2 3 2" xfId="23848"/>
    <cellStyle name="RowTitles-Col2 3 2 3 2 2" xfId="23849"/>
    <cellStyle name="RowTitles-Col2 3 2 3 2 2 2" xfId="23850"/>
    <cellStyle name="RowTitles-Col2 3 2 3 2 2 3" xfId="23851"/>
    <cellStyle name="RowTitles-Col2 3 2 3 2 3" xfId="23852"/>
    <cellStyle name="RowTitles-Col2 3 2 3 2 3 2" xfId="23853"/>
    <cellStyle name="RowTitles-Col2 3 2 3 2 3 2 2" xfId="23854"/>
    <cellStyle name="RowTitles-Col2 3 2 3 2 4" xfId="23855"/>
    <cellStyle name="RowTitles-Col2 3 2 3 3" xfId="23856"/>
    <cellStyle name="RowTitles-Col2 3 2 3 3 2" xfId="23857"/>
    <cellStyle name="RowTitles-Col2 3 2 3 3 2 2" xfId="23858"/>
    <cellStyle name="RowTitles-Col2 3 2 3 3 2 3" xfId="23859"/>
    <cellStyle name="RowTitles-Col2 3 2 3 3 3" xfId="23860"/>
    <cellStyle name="RowTitles-Col2 3 2 3 3 3 2" xfId="23861"/>
    <cellStyle name="RowTitles-Col2 3 2 3 3 3 2 2" xfId="23862"/>
    <cellStyle name="RowTitles-Col2 3 2 3 3 4" xfId="23863"/>
    <cellStyle name="RowTitles-Col2 3 2 3 3 4 2" xfId="23864"/>
    <cellStyle name="RowTitles-Col2 3 2 3 4" xfId="23865"/>
    <cellStyle name="RowTitles-Col2 3 2 3 5" xfId="23866"/>
    <cellStyle name="RowTitles-Col2 3 2 3 5 2" xfId="23867"/>
    <cellStyle name="RowTitles-Col2 3 2 3 5 3" xfId="23868"/>
    <cellStyle name="RowTitles-Col2 3 2 3 6" xfId="23869"/>
    <cellStyle name="RowTitles-Col2 3 2 3 6 2" xfId="23870"/>
    <cellStyle name="RowTitles-Col2 3 2 3 6 2 2" xfId="23871"/>
    <cellStyle name="RowTitles-Col2 3 2 3 7" xfId="23872"/>
    <cellStyle name="RowTitles-Col2 3 2 3 7 2" xfId="23873"/>
    <cellStyle name="RowTitles-Col2 3 2 4" xfId="23874"/>
    <cellStyle name="RowTitles-Col2 3 2 4 2" xfId="23875"/>
    <cellStyle name="RowTitles-Col2 3 2 4 2 2" xfId="23876"/>
    <cellStyle name="RowTitles-Col2 3 2 4 2 2 2" xfId="23877"/>
    <cellStyle name="RowTitles-Col2 3 2 4 2 2 3" xfId="23878"/>
    <cellStyle name="RowTitles-Col2 3 2 4 2 3" xfId="23879"/>
    <cellStyle name="RowTitles-Col2 3 2 4 2 3 2" xfId="23880"/>
    <cellStyle name="RowTitles-Col2 3 2 4 2 3 2 2" xfId="23881"/>
    <cellStyle name="RowTitles-Col2 3 2 4 2 4" xfId="23882"/>
    <cellStyle name="RowTitles-Col2 3 2 4 3" xfId="23883"/>
    <cellStyle name="RowTitles-Col2 3 2 4 3 2" xfId="23884"/>
    <cellStyle name="RowTitles-Col2 3 2 4 3 2 2" xfId="23885"/>
    <cellStyle name="RowTitles-Col2 3 2 4 3 2 3" xfId="23886"/>
    <cellStyle name="RowTitles-Col2 3 2 4 3 3" xfId="23887"/>
    <cellStyle name="RowTitles-Col2 3 2 4 3 3 2" xfId="23888"/>
    <cellStyle name="RowTitles-Col2 3 2 4 3 3 2 2" xfId="23889"/>
    <cellStyle name="RowTitles-Col2 3 2 4 3 4" xfId="23890"/>
    <cellStyle name="RowTitles-Col2 3 2 4 4" xfId="23891"/>
    <cellStyle name="RowTitles-Col2 3 2 4 4 2" xfId="23892"/>
    <cellStyle name="RowTitles-Col2 3 2 4 4 3" xfId="23893"/>
    <cellStyle name="RowTitles-Col2 3 2 4 5" xfId="23894"/>
    <cellStyle name="RowTitles-Col2 3 2 4 5 2" xfId="23895"/>
    <cellStyle name="RowTitles-Col2 3 2 4 5 2 2" xfId="23896"/>
    <cellStyle name="RowTitles-Col2 3 2 4 6" xfId="23897"/>
    <cellStyle name="RowTitles-Col2 3 2 4 6 2" xfId="23898"/>
    <cellStyle name="RowTitles-Col2 3 2 5" xfId="23899"/>
    <cellStyle name="RowTitles-Col2 3 2 5 2" xfId="23900"/>
    <cellStyle name="RowTitles-Col2 3 2 5 2 2" xfId="23901"/>
    <cellStyle name="RowTitles-Col2 3 2 5 2 2 2" xfId="23902"/>
    <cellStyle name="RowTitles-Col2 3 2 5 2 2 3" xfId="23903"/>
    <cellStyle name="RowTitles-Col2 3 2 5 2 3" xfId="23904"/>
    <cellStyle name="RowTitles-Col2 3 2 5 2 3 2" xfId="23905"/>
    <cellStyle name="RowTitles-Col2 3 2 5 2 3 2 2" xfId="23906"/>
    <cellStyle name="RowTitles-Col2 3 2 5 2 4" xfId="23907"/>
    <cellStyle name="RowTitles-Col2 3 2 5 3" xfId="23908"/>
    <cellStyle name="RowTitles-Col2 3 2 5 3 2" xfId="23909"/>
    <cellStyle name="RowTitles-Col2 3 2 5 3 2 2" xfId="23910"/>
    <cellStyle name="RowTitles-Col2 3 2 5 3 2 3" xfId="23911"/>
    <cellStyle name="RowTitles-Col2 3 2 5 3 3" xfId="23912"/>
    <cellStyle name="RowTitles-Col2 3 2 5 3 3 2" xfId="23913"/>
    <cellStyle name="RowTitles-Col2 3 2 5 3 3 2 2" xfId="23914"/>
    <cellStyle name="RowTitles-Col2 3 2 5 3 4" xfId="23915"/>
    <cellStyle name="RowTitles-Col2 3 2 5 4" xfId="23916"/>
    <cellStyle name="RowTitles-Col2 3 2 5 4 2" xfId="23917"/>
    <cellStyle name="RowTitles-Col2 3 2 5 4 3" xfId="23918"/>
    <cellStyle name="RowTitles-Col2 3 2 5 5" xfId="23919"/>
    <cellStyle name="RowTitles-Col2 3 2 5 5 2" xfId="23920"/>
    <cellStyle name="RowTitles-Col2 3 2 5 5 2 2" xfId="23921"/>
    <cellStyle name="RowTitles-Col2 3 2 5 6" xfId="23922"/>
    <cellStyle name="RowTitles-Col2 3 2 5 6 2" xfId="23923"/>
    <cellStyle name="RowTitles-Col2 3 2 6" xfId="23924"/>
    <cellStyle name="RowTitles-Col2 3 2 6 2" xfId="23925"/>
    <cellStyle name="RowTitles-Col2 3 2 6 2 2" xfId="23926"/>
    <cellStyle name="RowTitles-Col2 3 2 6 2 2 2" xfId="23927"/>
    <cellStyle name="RowTitles-Col2 3 2 6 2 2 3" xfId="23928"/>
    <cellStyle name="RowTitles-Col2 3 2 6 2 3" xfId="23929"/>
    <cellStyle name="RowTitles-Col2 3 2 6 2 3 2" xfId="23930"/>
    <cellStyle name="RowTitles-Col2 3 2 6 2 3 2 2" xfId="23931"/>
    <cellStyle name="RowTitles-Col2 3 2 6 2 4" xfId="23932"/>
    <cellStyle name="RowTitles-Col2 3 2 6 3" xfId="23933"/>
    <cellStyle name="RowTitles-Col2 3 2 6 3 2" xfId="23934"/>
    <cellStyle name="RowTitles-Col2 3 2 6 3 2 2" xfId="23935"/>
    <cellStyle name="RowTitles-Col2 3 2 6 3 2 3" xfId="23936"/>
    <cellStyle name="RowTitles-Col2 3 2 6 3 3" xfId="23937"/>
    <cellStyle name="RowTitles-Col2 3 2 6 3 3 2" xfId="23938"/>
    <cellStyle name="RowTitles-Col2 3 2 6 3 3 2 2" xfId="23939"/>
    <cellStyle name="RowTitles-Col2 3 2 6 3 4" xfId="23940"/>
    <cellStyle name="RowTitles-Col2 3 2 6 4" xfId="23941"/>
    <cellStyle name="RowTitles-Col2 3 2 6 4 2" xfId="23942"/>
    <cellStyle name="RowTitles-Col2 3 2 6 4 3" xfId="23943"/>
    <cellStyle name="RowTitles-Col2 3 2 6 5" xfId="23944"/>
    <cellStyle name="RowTitles-Col2 3 2 6 5 2" xfId="23945"/>
    <cellStyle name="RowTitles-Col2 3 2 6 5 2 2" xfId="23946"/>
    <cellStyle name="RowTitles-Col2 3 2 6 6" xfId="23947"/>
    <cellStyle name="RowTitles-Col2 3 2 6 6 2" xfId="23948"/>
    <cellStyle name="RowTitles-Col2 3 2 7" xfId="23949"/>
    <cellStyle name="RowTitles-Col2 3 2 7 2" xfId="23950"/>
    <cellStyle name="RowTitles-Col2 3 2 7 2 2" xfId="23951"/>
    <cellStyle name="RowTitles-Col2 3 2 7 2 3" xfId="23952"/>
    <cellStyle name="RowTitles-Col2 3 2 7 3" xfId="23953"/>
    <cellStyle name="RowTitles-Col2 3 2 7 3 2" xfId="23954"/>
    <cellStyle name="RowTitles-Col2 3 2 7 3 2 2" xfId="23955"/>
    <cellStyle name="RowTitles-Col2 3 2 7 4" xfId="23956"/>
    <cellStyle name="RowTitles-Col2 3 2 8" xfId="23957"/>
    <cellStyle name="RowTitles-Col2 3 2_STUD aligned by INSTIT" xfId="23958"/>
    <cellStyle name="RowTitles-Col2 3 3" xfId="23959"/>
    <cellStyle name="RowTitles-Col2 3 3 2" xfId="23960"/>
    <cellStyle name="RowTitles-Col2 3 3 2 2" xfId="23961"/>
    <cellStyle name="RowTitles-Col2 3 3 2 2 2" xfId="23962"/>
    <cellStyle name="RowTitles-Col2 3 3 2 2 2 2" xfId="23963"/>
    <cellStyle name="RowTitles-Col2 3 3 2 2 2 3" xfId="23964"/>
    <cellStyle name="RowTitles-Col2 3 3 2 2 3" xfId="23965"/>
    <cellStyle name="RowTitles-Col2 3 3 2 2 3 2" xfId="23966"/>
    <cellStyle name="RowTitles-Col2 3 3 2 2 3 2 2" xfId="23967"/>
    <cellStyle name="RowTitles-Col2 3 3 2 2 4" xfId="23968"/>
    <cellStyle name="RowTitles-Col2 3 3 2 3" xfId="23969"/>
    <cellStyle name="RowTitles-Col2 3 3 2 3 2" xfId="23970"/>
    <cellStyle name="RowTitles-Col2 3 3 2 3 2 2" xfId="23971"/>
    <cellStyle name="RowTitles-Col2 3 3 2 3 2 3" xfId="23972"/>
    <cellStyle name="RowTitles-Col2 3 3 2 3 3" xfId="23973"/>
    <cellStyle name="RowTitles-Col2 3 3 2 3 3 2" xfId="23974"/>
    <cellStyle name="RowTitles-Col2 3 3 2 3 3 2 2" xfId="23975"/>
    <cellStyle name="RowTitles-Col2 3 3 2 3 4" xfId="23976"/>
    <cellStyle name="RowTitles-Col2 3 3 2 3 4 2" xfId="23977"/>
    <cellStyle name="RowTitles-Col2 3 3 2 4" xfId="23978"/>
    <cellStyle name="RowTitles-Col2 3 3 2 5" xfId="23979"/>
    <cellStyle name="RowTitles-Col2 3 3 2 5 2" xfId="23980"/>
    <cellStyle name="RowTitles-Col2 3 3 2 5 3" xfId="23981"/>
    <cellStyle name="RowTitles-Col2 3 3 2 6" xfId="23982"/>
    <cellStyle name="RowTitles-Col2 3 3 2 6 2" xfId="23983"/>
    <cellStyle name="RowTitles-Col2 3 3 2 6 2 2" xfId="23984"/>
    <cellStyle name="RowTitles-Col2 3 3 2 7" xfId="23985"/>
    <cellStyle name="RowTitles-Col2 3 3 2 7 2" xfId="23986"/>
    <cellStyle name="RowTitles-Col2 3 3 3" xfId="23987"/>
    <cellStyle name="RowTitles-Col2 3 3 3 2" xfId="23988"/>
    <cellStyle name="RowTitles-Col2 3 3 3 2 2" xfId="23989"/>
    <cellStyle name="RowTitles-Col2 3 3 3 2 2 2" xfId="23990"/>
    <cellStyle name="RowTitles-Col2 3 3 3 2 2 3" xfId="23991"/>
    <cellStyle name="RowTitles-Col2 3 3 3 2 3" xfId="23992"/>
    <cellStyle name="RowTitles-Col2 3 3 3 2 3 2" xfId="23993"/>
    <cellStyle name="RowTitles-Col2 3 3 3 2 3 2 2" xfId="23994"/>
    <cellStyle name="RowTitles-Col2 3 3 3 2 4" xfId="23995"/>
    <cellStyle name="RowTitles-Col2 3 3 3 3" xfId="23996"/>
    <cellStyle name="RowTitles-Col2 3 3 3 3 2" xfId="23997"/>
    <cellStyle name="RowTitles-Col2 3 3 3 3 2 2" xfId="23998"/>
    <cellStyle name="RowTitles-Col2 3 3 3 3 2 3" xfId="23999"/>
    <cellStyle name="RowTitles-Col2 3 3 3 3 3" xfId="24000"/>
    <cellStyle name="RowTitles-Col2 3 3 3 3 3 2" xfId="24001"/>
    <cellStyle name="RowTitles-Col2 3 3 3 3 3 2 2" xfId="24002"/>
    <cellStyle name="RowTitles-Col2 3 3 3 3 4" xfId="24003"/>
    <cellStyle name="RowTitles-Col2 3 3 3 3 4 2" xfId="24004"/>
    <cellStyle name="RowTitles-Col2 3 3 3 4" xfId="24005"/>
    <cellStyle name="RowTitles-Col2 3 3 4" xfId="24006"/>
    <cellStyle name="RowTitles-Col2 3 3 4 2" xfId="24007"/>
    <cellStyle name="RowTitles-Col2 3 3 4 2 2" xfId="24008"/>
    <cellStyle name="RowTitles-Col2 3 3 4 2 2 2" xfId="24009"/>
    <cellStyle name="RowTitles-Col2 3 3 4 2 2 3" xfId="24010"/>
    <cellStyle name="RowTitles-Col2 3 3 4 2 3" xfId="24011"/>
    <cellStyle name="RowTitles-Col2 3 3 4 2 3 2" xfId="24012"/>
    <cellStyle name="RowTitles-Col2 3 3 4 2 3 2 2" xfId="24013"/>
    <cellStyle name="RowTitles-Col2 3 3 4 2 4" xfId="24014"/>
    <cellStyle name="RowTitles-Col2 3 3 4 3" xfId="24015"/>
    <cellStyle name="RowTitles-Col2 3 3 4 3 2" xfId="24016"/>
    <cellStyle name="RowTitles-Col2 3 3 4 3 2 2" xfId="24017"/>
    <cellStyle name="RowTitles-Col2 3 3 4 3 2 3" xfId="24018"/>
    <cellStyle name="RowTitles-Col2 3 3 4 3 3" xfId="24019"/>
    <cellStyle name="RowTitles-Col2 3 3 4 3 3 2" xfId="24020"/>
    <cellStyle name="RowTitles-Col2 3 3 4 3 3 2 2" xfId="24021"/>
    <cellStyle name="RowTitles-Col2 3 3 4 3 4" xfId="24022"/>
    <cellStyle name="RowTitles-Col2 3 3 4 4" xfId="24023"/>
    <cellStyle name="RowTitles-Col2 3 3 4 4 2" xfId="24024"/>
    <cellStyle name="RowTitles-Col2 3 3 4 4 3" xfId="24025"/>
    <cellStyle name="RowTitles-Col2 3 3 4 5" xfId="24026"/>
    <cellStyle name="RowTitles-Col2 3 3 4 5 2" xfId="24027"/>
    <cellStyle name="RowTitles-Col2 3 3 4 5 2 2" xfId="24028"/>
    <cellStyle name="RowTitles-Col2 3 3 4 6" xfId="24029"/>
    <cellStyle name="RowTitles-Col2 3 3 4 6 2" xfId="24030"/>
    <cellStyle name="RowTitles-Col2 3 3 5" xfId="24031"/>
    <cellStyle name="RowTitles-Col2 3 3 5 2" xfId="24032"/>
    <cellStyle name="RowTitles-Col2 3 3 5 2 2" xfId="24033"/>
    <cellStyle name="RowTitles-Col2 3 3 5 2 2 2" xfId="24034"/>
    <cellStyle name="RowTitles-Col2 3 3 5 2 2 3" xfId="24035"/>
    <cellStyle name="RowTitles-Col2 3 3 5 2 3" xfId="24036"/>
    <cellStyle name="RowTitles-Col2 3 3 5 2 3 2" xfId="24037"/>
    <cellStyle name="RowTitles-Col2 3 3 5 2 3 2 2" xfId="24038"/>
    <cellStyle name="RowTitles-Col2 3 3 5 2 4" xfId="24039"/>
    <cellStyle name="RowTitles-Col2 3 3 5 3" xfId="24040"/>
    <cellStyle name="RowTitles-Col2 3 3 5 3 2" xfId="24041"/>
    <cellStyle name="RowTitles-Col2 3 3 5 3 2 2" xfId="24042"/>
    <cellStyle name="RowTitles-Col2 3 3 5 3 2 3" xfId="24043"/>
    <cellStyle name="RowTitles-Col2 3 3 5 3 3" xfId="24044"/>
    <cellStyle name="RowTitles-Col2 3 3 5 3 3 2" xfId="24045"/>
    <cellStyle name="RowTitles-Col2 3 3 5 3 3 2 2" xfId="24046"/>
    <cellStyle name="RowTitles-Col2 3 3 5 3 4" xfId="24047"/>
    <cellStyle name="RowTitles-Col2 3 3 5 4" xfId="24048"/>
    <cellStyle name="RowTitles-Col2 3 3 5 4 2" xfId="24049"/>
    <cellStyle name="RowTitles-Col2 3 3 5 4 3" xfId="24050"/>
    <cellStyle name="RowTitles-Col2 3 3 5 5" xfId="24051"/>
    <cellStyle name="RowTitles-Col2 3 3 5 5 2" xfId="24052"/>
    <cellStyle name="RowTitles-Col2 3 3 5 5 2 2" xfId="24053"/>
    <cellStyle name="RowTitles-Col2 3 3 5 6" xfId="24054"/>
    <cellStyle name="RowTitles-Col2 3 3 5 6 2" xfId="24055"/>
    <cellStyle name="RowTitles-Col2 3 3 6" xfId="24056"/>
    <cellStyle name="RowTitles-Col2 3 3 6 2" xfId="24057"/>
    <cellStyle name="RowTitles-Col2 3 3 6 2 2" xfId="24058"/>
    <cellStyle name="RowTitles-Col2 3 3 6 2 2 2" xfId="24059"/>
    <cellStyle name="RowTitles-Col2 3 3 6 2 2 3" xfId="24060"/>
    <cellStyle name="RowTitles-Col2 3 3 6 2 3" xfId="24061"/>
    <cellStyle name="RowTitles-Col2 3 3 6 2 3 2" xfId="24062"/>
    <cellStyle name="RowTitles-Col2 3 3 6 2 3 2 2" xfId="24063"/>
    <cellStyle name="RowTitles-Col2 3 3 6 2 4" xfId="24064"/>
    <cellStyle name="RowTitles-Col2 3 3 6 3" xfId="24065"/>
    <cellStyle name="RowTitles-Col2 3 3 6 3 2" xfId="24066"/>
    <cellStyle name="RowTitles-Col2 3 3 6 3 2 2" xfId="24067"/>
    <cellStyle name="RowTitles-Col2 3 3 6 3 2 3" xfId="24068"/>
    <cellStyle name="RowTitles-Col2 3 3 6 3 3" xfId="24069"/>
    <cellStyle name="RowTitles-Col2 3 3 6 3 3 2" xfId="24070"/>
    <cellStyle name="RowTitles-Col2 3 3 6 3 3 2 2" xfId="24071"/>
    <cellStyle name="RowTitles-Col2 3 3 6 3 4" xfId="24072"/>
    <cellStyle name="RowTitles-Col2 3 3 6 4" xfId="24073"/>
    <cellStyle name="RowTitles-Col2 3 3 6 4 2" xfId="24074"/>
    <cellStyle name="RowTitles-Col2 3 3 6 4 3" xfId="24075"/>
    <cellStyle name="RowTitles-Col2 3 3 6 5" xfId="24076"/>
    <cellStyle name="RowTitles-Col2 3 3 6 5 2" xfId="24077"/>
    <cellStyle name="RowTitles-Col2 3 3 6 5 2 2" xfId="24078"/>
    <cellStyle name="RowTitles-Col2 3 3 6 6" xfId="24079"/>
    <cellStyle name="RowTitles-Col2 3 3 6 6 2" xfId="24080"/>
    <cellStyle name="RowTitles-Col2 3 3 7" xfId="24081"/>
    <cellStyle name="RowTitles-Col2 3 3 7 2" xfId="24082"/>
    <cellStyle name="RowTitles-Col2 3 3 7 2 2" xfId="24083"/>
    <cellStyle name="RowTitles-Col2 3 3 7 2 3" xfId="24084"/>
    <cellStyle name="RowTitles-Col2 3 3 7 3" xfId="24085"/>
    <cellStyle name="RowTitles-Col2 3 3 7 3 2" xfId="24086"/>
    <cellStyle name="RowTitles-Col2 3 3 7 3 2 2" xfId="24087"/>
    <cellStyle name="RowTitles-Col2 3 3 7 4" xfId="24088"/>
    <cellStyle name="RowTitles-Col2 3 3 8" xfId="24089"/>
    <cellStyle name="RowTitles-Col2 3 3 8 2" xfId="24090"/>
    <cellStyle name="RowTitles-Col2 3 3 8 2 2" xfId="24091"/>
    <cellStyle name="RowTitles-Col2 3 3 8 2 3" xfId="24092"/>
    <cellStyle name="RowTitles-Col2 3 3 8 3" xfId="24093"/>
    <cellStyle name="RowTitles-Col2 3 3 8 3 2" xfId="24094"/>
    <cellStyle name="RowTitles-Col2 3 3 8 3 2 2" xfId="24095"/>
    <cellStyle name="RowTitles-Col2 3 3 8 4" xfId="24096"/>
    <cellStyle name="RowTitles-Col2 3 3_STUD aligned by INSTIT" xfId="24097"/>
    <cellStyle name="RowTitles-Col2 3 4" xfId="24098"/>
    <cellStyle name="RowTitles-Col2 3 4 2" xfId="24099"/>
    <cellStyle name="RowTitles-Col2 3 4 2 2" xfId="24100"/>
    <cellStyle name="RowTitles-Col2 3 4 2 2 2" xfId="24101"/>
    <cellStyle name="RowTitles-Col2 3 4 2 2 2 2" xfId="24102"/>
    <cellStyle name="RowTitles-Col2 3 4 2 2 2 3" xfId="24103"/>
    <cellStyle name="RowTitles-Col2 3 4 2 2 3" xfId="24104"/>
    <cellStyle name="RowTitles-Col2 3 4 2 2 3 2" xfId="24105"/>
    <cellStyle name="RowTitles-Col2 3 4 2 2 3 2 2" xfId="24106"/>
    <cellStyle name="RowTitles-Col2 3 4 2 2 4" xfId="24107"/>
    <cellStyle name="RowTitles-Col2 3 4 2 3" xfId="24108"/>
    <cellStyle name="RowTitles-Col2 3 4 2 3 2" xfId="24109"/>
    <cellStyle name="RowTitles-Col2 3 4 2 3 2 2" xfId="24110"/>
    <cellStyle name="RowTitles-Col2 3 4 2 3 2 3" xfId="24111"/>
    <cellStyle name="RowTitles-Col2 3 4 2 3 3" xfId="24112"/>
    <cellStyle name="RowTitles-Col2 3 4 2 3 3 2" xfId="24113"/>
    <cellStyle name="RowTitles-Col2 3 4 2 3 3 2 2" xfId="24114"/>
    <cellStyle name="RowTitles-Col2 3 4 2 3 4" xfId="24115"/>
    <cellStyle name="RowTitles-Col2 3 4 2 3 4 2" xfId="24116"/>
    <cellStyle name="RowTitles-Col2 3 4 2 4" xfId="24117"/>
    <cellStyle name="RowTitles-Col2 3 4 2 5" xfId="24118"/>
    <cellStyle name="RowTitles-Col2 3 4 2 5 2" xfId="24119"/>
    <cellStyle name="RowTitles-Col2 3 4 2 5 3" xfId="24120"/>
    <cellStyle name="RowTitles-Col2 3 4 3" xfId="24121"/>
    <cellStyle name="RowTitles-Col2 3 4 3 2" xfId="24122"/>
    <cellStyle name="RowTitles-Col2 3 4 3 2 2" xfId="24123"/>
    <cellStyle name="RowTitles-Col2 3 4 3 2 2 2" xfId="24124"/>
    <cellStyle name="RowTitles-Col2 3 4 3 2 2 3" xfId="24125"/>
    <cellStyle name="RowTitles-Col2 3 4 3 2 3" xfId="24126"/>
    <cellStyle name="RowTitles-Col2 3 4 3 2 3 2" xfId="24127"/>
    <cellStyle name="RowTitles-Col2 3 4 3 2 3 2 2" xfId="24128"/>
    <cellStyle name="RowTitles-Col2 3 4 3 2 4" xfId="24129"/>
    <cellStyle name="RowTitles-Col2 3 4 3 3" xfId="24130"/>
    <cellStyle name="RowTitles-Col2 3 4 3 3 2" xfId="24131"/>
    <cellStyle name="RowTitles-Col2 3 4 3 3 2 2" xfId="24132"/>
    <cellStyle name="RowTitles-Col2 3 4 3 3 2 3" xfId="24133"/>
    <cellStyle name="RowTitles-Col2 3 4 3 3 3" xfId="24134"/>
    <cellStyle name="RowTitles-Col2 3 4 3 3 3 2" xfId="24135"/>
    <cellStyle name="RowTitles-Col2 3 4 3 3 3 2 2" xfId="24136"/>
    <cellStyle name="RowTitles-Col2 3 4 3 3 4" xfId="24137"/>
    <cellStyle name="RowTitles-Col2 3 4 3 3 4 2" xfId="24138"/>
    <cellStyle name="RowTitles-Col2 3 4 3 4" xfId="24139"/>
    <cellStyle name="RowTitles-Col2 3 4 3 5" xfId="24140"/>
    <cellStyle name="RowTitles-Col2 3 4 3 5 2" xfId="24141"/>
    <cellStyle name="RowTitles-Col2 3 4 3 5 2 2" xfId="24142"/>
    <cellStyle name="RowTitles-Col2 3 4 3 6" xfId="24143"/>
    <cellStyle name="RowTitles-Col2 3 4 3 6 2" xfId="24144"/>
    <cellStyle name="RowTitles-Col2 3 4 4" xfId="24145"/>
    <cellStyle name="RowTitles-Col2 3 4 4 2" xfId="24146"/>
    <cellStyle name="RowTitles-Col2 3 4 4 2 2" xfId="24147"/>
    <cellStyle name="RowTitles-Col2 3 4 4 2 2 2" xfId="24148"/>
    <cellStyle name="RowTitles-Col2 3 4 4 2 2 3" xfId="24149"/>
    <cellStyle name="RowTitles-Col2 3 4 4 2 3" xfId="24150"/>
    <cellStyle name="RowTitles-Col2 3 4 4 2 3 2" xfId="24151"/>
    <cellStyle name="RowTitles-Col2 3 4 4 2 3 2 2" xfId="24152"/>
    <cellStyle name="RowTitles-Col2 3 4 4 2 4" xfId="24153"/>
    <cellStyle name="RowTitles-Col2 3 4 4 3" xfId="24154"/>
    <cellStyle name="RowTitles-Col2 3 4 4 3 2" xfId="24155"/>
    <cellStyle name="RowTitles-Col2 3 4 4 3 2 2" xfId="24156"/>
    <cellStyle name="RowTitles-Col2 3 4 4 3 2 3" xfId="24157"/>
    <cellStyle name="RowTitles-Col2 3 4 4 3 3" xfId="24158"/>
    <cellStyle name="RowTitles-Col2 3 4 4 3 3 2" xfId="24159"/>
    <cellStyle name="RowTitles-Col2 3 4 4 3 3 2 2" xfId="24160"/>
    <cellStyle name="RowTitles-Col2 3 4 4 3 4" xfId="24161"/>
    <cellStyle name="RowTitles-Col2 3 4 4 3 4 2" xfId="24162"/>
    <cellStyle name="RowTitles-Col2 3 4 4 4" xfId="24163"/>
    <cellStyle name="RowTitles-Col2 3 4 4 5" xfId="24164"/>
    <cellStyle name="RowTitles-Col2 3 4 4 5 2" xfId="24165"/>
    <cellStyle name="RowTitles-Col2 3 4 4 5 3" xfId="24166"/>
    <cellStyle name="RowTitles-Col2 3 4 4 6" xfId="24167"/>
    <cellStyle name="RowTitles-Col2 3 4 4 6 2" xfId="24168"/>
    <cellStyle name="RowTitles-Col2 3 4 4 6 2 2" xfId="24169"/>
    <cellStyle name="RowTitles-Col2 3 4 4 7" xfId="24170"/>
    <cellStyle name="RowTitles-Col2 3 4 4 7 2" xfId="24171"/>
    <cellStyle name="RowTitles-Col2 3 4 5" xfId="24172"/>
    <cellStyle name="RowTitles-Col2 3 4 5 2" xfId="24173"/>
    <cellStyle name="RowTitles-Col2 3 4 5 2 2" xfId="24174"/>
    <cellStyle name="RowTitles-Col2 3 4 5 2 2 2" xfId="24175"/>
    <cellStyle name="RowTitles-Col2 3 4 5 2 2 3" xfId="24176"/>
    <cellStyle name="RowTitles-Col2 3 4 5 2 3" xfId="24177"/>
    <cellStyle name="RowTitles-Col2 3 4 5 2 3 2" xfId="24178"/>
    <cellStyle name="RowTitles-Col2 3 4 5 2 3 2 2" xfId="24179"/>
    <cellStyle name="RowTitles-Col2 3 4 5 2 4" xfId="24180"/>
    <cellStyle name="RowTitles-Col2 3 4 5 3" xfId="24181"/>
    <cellStyle name="RowTitles-Col2 3 4 5 3 2" xfId="24182"/>
    <cellStyle name="RowTitles-Col2 3 4 5 3 2 2" xfId="24183"/>
    <cellStyle name="RowTitles-Col2 3 4 5 3 2 3" xfId="24184"/>
    <cellStyle name="RowTitles-Col2 3 4 5 3 3" xfId="24185"/>
    <cellStyle name="RowTitles-Col2 3 4 5 3 3 2" xfId="24186"/>
    <cellStyle name="RowTitles-Col2 3 4 5 3 3 2 2" xfId="24187"/>
    <cellStyle name="RowTitles-Col2 3 4 5 3 4" xfId="24188"/>
    <cellStyle name="RowTitles-Col2 3 4 5 4" xfId="24189"/>
    <cellStyle name="RowTitles-Col2 3 4 5 4 2" xfId="24190"/>
    <cellStyle name="RowTitles-Col2 3 4 5 4 3" xfId="24191"/>
    <cellStyle name="RowTitles-Col2 3 4 5 5" xfId="24192"/>
    <cellStyle name="RowTitles-Col2 3 4 5 5 2" xfId="24193"/>
    <cellStyle name="RowTitles-Col2 3 4 5 5 2 2" xfId="24194"/>
    <cellStyle name="RowTitles-Col2 3 4 5 6" xfId="24195"/>
    <cellStyle name="RowTitles-Col2 3 4 5 6 2" xfId="24196"/>
    <cellStyle name="RowTitles-Col2 3 4 6" xfId="24197"/>
    <cellStyle name="RowTitles-Col2 3 4 6 2" xfId="24198"/>
    <cellStyle name="RowTitles-Col2 3 4 6 2 2" xfId="24199"/>
    <cellStyle name="RowTitles-Col2 3 4 6 2 2 2" xfId="24200"/>
    <cellStyle name="RowTitles-Col2 3 4 6 2 2 3" xfId="24201"/>
    <cellStyle name="RowTitles-Col2 3 4 6 2 3" xfId="24202"/>
    <cellStyle name="RowTitles-Col2 3 4 6 2 3 2" xfId="24203"/>
    <cellStyle name="RowTitles-Col2 3 4 6 2 3 2 2" xfId="24204"/>
    <cellStyle name="RowTitles-Col2 3 4 6 2 4" xfId="24205"/>
    <cellStyle name="RowTitles-Col2 3 4 6 3" xfId="24206"/>
    <cellStyle name="RowTitles-Col2 3 4 6 3 2" xfId="24207"/>
    <cellStyle name="RowTitles-Col2 3 4 6 3 2 2" xfId="24208"/>
    <cellStyle name="RowTitles-Col2 3 4 6 3 2 3" xfId="24209"/>
    <cellStyle name="RowTitles-Col2 3 4 6 3 3" xfId="24210"/>
    <cellStyle name="RowTitles-Col2 3 4 6 3 3 2" xfId="24211"/>
    <cellStyle name="RowTitles-Col2 3 4 6 3 3 2 2" xfId="24212"/>
    <cellStyle name="RowTitles-Col2 3 4 6 3 4" xfId="24213"/>
    <cellStyle name="RowTitles-Col2 3 4 6 4" xfId="24214"/>
    <cellStyle name="RowTitles-Col2 3 4 6 4 2" xfId="24215"/>
    <cellStyle name="RowTitles-Col2 3 4 6 4 3" xfId="24216"/>
    <cellStyle name="RowTitles-Col2 3 4 6 5" xfId="24217"/>
    <cellStyle name="RowTitles-Col2 3 4 6 5 2" xfId="24218"/>
    <cellStyle name="RowTitles-Col2 3 4 6 5 2 2" xfId="24219"/>
    <cellStyle name="RowTitles-Col2 3 4 6 6" xfId="24220"/>
    <cellStyle name="RowTitles-Col2 3 4 6 6 2" xfId="24221"/>
    <cellStyle name="RowTitles-Col2 3 4 7" xfId="24222"/>
    <cellStyle name="RowTitles-Col2 3 4 7 2" xfId="24223"/>
    <cellStyle name="RowTitles-Col2 3 4 7 2 2" xfId="24224"/>
    <cellStyle name="RowTitles-Col2 3 4 7 2 3" xfId="24225"/>
    <cellStyle name="RowTitles-Col2 3 4 7 3" xfId="24226"/>
    <cellStyle name="RowTitles-Col2 3 4 7 3 2" xfId="24227"/>
    <cellStyle name="RowTitles-Col2 3 4 7 3 2 2" xfId="24228"/>
    <cellStyle name="RowTitles-Col2 3 4 7 4" xfId="24229"/>
    <cellStyle name="RowTitles-Col2 3 4 8" xfId="24230"/>
    <cellStyle name="RowTitles-Col2 3 4_STUD aligned by INSTIT" xfId="24231"/>
    <cellStyle name="RowTitles-Col2 3 5" xfId="24232"/>
    <cellStyle name="RowTitles-Col2 3 5 2" xfId="24233"/>
    <cellStyle name="RowTitles-Col2 3 5 2 2" xfId="24234"/>
    <cellStyle name="RowTitles-Col2 3 5 2 2 2" xfId="24235"/>
    <cellStyle name="RowTitles-Col2 3 5 2 2 3" xfId="24236"/>
    <cellStyle name="RowTitles-Col2 3 5 2 3" xfId="24237"/>
    <cellStyle name="RowTitles-Col2 3 5 2 3 2" xfId="24238"/>
    <cellStyle name="RowTitles-Col2 3 5 2 3 2 2" xfId="24239"/>
    <cellStyle name="RowTitles-Col2 3 5 2 4" xfId="24240"/>
    <cellStyle name="RowTitles-Col2 3 5 3" xfId="24241"/>
    <cellStyle name="RowTitles-Col2 3 5 3 2" xfId="24242"/>
    <cellStyle name="RowTitles-Col2 3 5 3 2 2" xfId="24243"/>
    <cellStyle name="RowTitles-Col2 3 5 3 2 3" xfId="24244"/>
    <cellStyle name="RowTitles-Col2 3 5 3 3" xfId="24245"/>
    <cellStyle name="RowTitles-Col2 3 5 3 3 2" xfId="24246"/>
    <cellStyle name="RowTitles-Col2 3 5 3 3 2 2" xfId="24247"/>
    <cellStyle name="RowTitles-Col2 3 5 3 4" xfId="24248"/>
    <cellStyle name="RowTitles-Col2 3 5 3 4 2" xfId="24249"/>
    <cellStyle name="RowTitles-Col2 3 5 4" xfId="24250"/>
    <cellStyle name="RowTitles-Col2 3 5 5" xfId="24251"/>
    <cellStyle name="RowTitles-Col2 3 5 5 2" xfId="24252"/>
    <cellStyle name="RowTitles-Col2 3 5 5 3" xfId="24253"/>
    <cellStyle name="RowTitles-Col2 3 6" xfId="24254"/>
    <cellStyle name="RowTitles-Col2 3 6 2" xfId="24255"/>
    <cellStyle name="RowTitles-Col2 3 6 2 2" xfId="24256"/>
    <cellStyle name="RowTitles-Col2 3 6 2 2 2" xfId="24257"/>
    <cellStyle name="RowTitles-Col2 3 6 2 2 3" xfId="24258"/>
    <cellStyle name="RowTitles-Col2 3 6 2 3" xfId="24259"/>
    <cellStyle name="RowTitles-Col2 3 6 2 3 2" xfId="24260"/>
    <cellStyle name="RowTitles-Col2 3 6 2 3 2 2" xfId="24261"/>
    <cellStyle name="RowTitles-Col2 3 6 2 4" xfId="24262"/>
    <cellStyle name="RowTitles-Col2 3 6 3" xfId="24263"/>
    <cellStyle name="RowTitles-Col2 3 6 3 2" xfId="24264"/>
    <cellStyle name="RowTitles-Col2 3 6 3 2 2" xfId="24265"/>
    <cellStyle name="RowTitles-Col2 3 6 3 2 3" xfId="24266"/>
    <cellStyle name="RowTitles-Col2 3 6 3 3" xfId="24267"/>
    <cellStyle name="RowTitles-Col2 3 6 3 3 2" xfId="24268"/>
    <cellStyle name="RowTitles-Col2 3 6 3 3 2 2" xfId="24269"/>
    <cellStyle name="RowTitles-Col2 3 6 3 4" xfId="24270"/>
    <cellStyle name="RowTitles-Col2 3 6 3 4 2" xfId="24271"/>
    <cellStyle name="RowTitles-Col2 3 6 4" xfId="24272"/>
    <cellStyle name="RowTitles-Col2 3 6 5" xfId="24273"/>
    <cellStyle name="RowTitles-Col2 3 6 5 2" xfId="24274"/>
    <cellStyle name="RowTitles-Col2 3 6 5 2 2" xfId="24275"/>
    <cellStyle name="RowTitles-Col2 3 6 6" xfId="24276"/>
    <cellStyle name="RowTitles-Col2 3 6 6 2" xfId="24277"/>
    <cellStyle name="RowTitles-Col2 3 7" xfId="24278"/>
    <cellStyle name="RowTitles-Col2 3 7 2" xfId="24279"/>
    <cellStyle name="RowTitles-Col2 3 7 2 2" xfId="24280"/>
    <cellStyle name="RowTitles-Col2 3 7 2 2 2" xfId="24281"/>
    <cellStyle name="RowTitles-Col2 3 7 2 2 3" xfId="24282"/>
    <cellStyle name="RowTitles-Col2 3 7 2 3" xfId="24283"/>
    <cellStyle name="RowTitles-Col2 3 7 2 3 2" xfId="24284"/>
    <cellStyle name="RowTitles-Col2 3 7 2 3 2 2" xfId="24285"/>
    <cellStyle name="RowTitles-Col2 3 7 2 4" xfId="24286"/>
    <cellStyle name="RowTitles-Col2 3 7 3" xfId="24287"/>
    <cellStyle name="RowTitles-Col2 3 7 3 2" xfId="24288"/>
    <cellStyle name="RowTitles-Col2 3 7 3 2 2" xfId="24289"/>
    <cellStyle name="RowTitles-Col2 3 7 3 2 3" xfId="24290"/>
    <cellStyle name="RowTitles-Col2 3 7 3 3" xfId="24291"/>
    <cellStyle name="RowTitles-Col2 3 7 3 3 2" xfId="24292"/>
    <cellStyle name="RowTitles-Col2 3 7 3 3 2 2" xfId="24293"/>
    <cellStyle name="RowTitles-Col2 3 7 3 4" xfId="24294"/>
    <cellStyle name="RowTitles-Col2 3 7 3 4 2" xfId="24295"/>
    <cellStyle name="RowTitles-Col2 3 7 4" xfId="24296"/>
    <cellStyle name="RowTitles-Col2 3 7 5" xfId="24297"/>
    <cellStyle name="RowTitles-Col2 3 7 5 2" xfId="24298"/>
    <cellStyle name="RowTitles-Col2 3 7 5 3" xfId="24299"/>
    <cellStyle name="RowTitles-Col2 3 7 6" xfId="24300"/>
    <cellStyle name="RowTitles-Col2 3 7 6 2" xfId="24301"/>
    <cellStyle name="RowTitles-Col2 3 7 6 2 2" xfId="24302"/>
    <cellStyle name="RowTitles-Col2 3 7 7" xfId="24303"/>
    <cellStyle name="RowTitles-Col2 3 7 7 2" xfId="24304"/>
    <cellStyle name="RowTitles-Col2 3 8" xfId="24305"/>
    <cellStyle name="RowTitles-Col2 3 8 2" xfId="24306"/>
    <cellStyle name="RowTitles-Col2 3 8 2 2" xfId="24307"/>
    <cellStyle name="RowTitles-Col2 3 8 2 2 2" xfId="24308"/>
    <cellStyle name="RowTitles-Col2 3 8 2 2 3" xfId="24309"/>
    <cellStyle name="RowTitles-Col2 3 8 2 3" xfId="24310"/>
    <cellStyle name="RowTitles-Col2 3 8 2 3 2" xfId="24311"/>
    <cellStyle name="RowTitles-Col2 3 8 2 3 2 2" xfId="24312"/>
    <cellStyle name="RowTitles-Col2 3 8 2 4" xfId="24313"/>
    <cellStyle name="RowTitles-Col2 3 8 3" xfId="24314"/>
    <cellStyle name="RowTitles-Col2 3 8 3 2" xfId="24315"/>
    <cellStyle name="RowTitles-Col2 3 8 3 2 2" xfId="24316"/>
    <cellStyle name="RowTitles-Col2 3 8 3 2 3" xfId="24317"/>
    <cellStyle name="RowTitles-Col2 3 8 3 3" xfId="24318"/>
    <cellStyle name="RowTitles-Col2 3 8 3 3 2" xfId="24319"/>
    <cellStyle name="RowTitles-Col2 3 8 3 3 2 2" xfId="24320"/>
    <cellStyle name="RowTitles-Col2 3 8 3 4" xfId="24321"/>
    <cellStyle name="RowTitles-Col2 3 8 4" xfId="24322"/>
    <cellStyle name="RowTitles-Col2 3 8 4 2" xfId="24323"/>
    <cellStyle name="RowTitles-Col2 3 8 4 3" xfId="24324"/>
    <cellStyle name="RowTitles-Col2 3 8 5" xfId="24325"/>
    <cellStyle name="RowTitles-Col2 3 8 5 2" xfId="24326"/>
    <cellStyle name="RowTitles-Col2 3 8 5 2 2" xfId="24327"/>
    <cellStyle name="RowTitles-Col2 3 8 6" xfId="24328"/>
    <cellStyle name="RowTitles-Col2 3 8 6 2" xfId="24329"/>
    <cellStyle name="RowTitles-Col2 3 9" xfId="24330"/>
    <cellStyle name="RowTitles-Col2 3 9 2" xfId="24331"/>
    <cellStyle name="RowTitles-Col2 3 9 2 2" xfId="24332"/>
    <cellStyle name="RowTitles-Col2 3 9 2 2 2" xfId="24333"/>
    <cellStyle name="RowTitles-Col2 3 9 2 2 3" xfId="24334"/>
    <cellStyle name="RowTitles-Col2 3 9 2 3" xfId="24335"/>
    <cellStyle name="RowTitles-Col2 3 9 2 3 2" xfId="24336"/>
    <cellStyle name="RowTitles-Col2 3 9 2 3 2 2" xfId="24337"/>
    <cellStyle name="RowTitles-Col2 3 9 2 4" xfId="24338"/>
    <cellStyle name="RowTitles-Col2 3 9 3" xfId="24339"/>
    <cellStyle name="RowTitles-Col2 3 9 3 2" xfId="24340"/>
    <cellStyle name="RowTitles-Col2 3 9 3 2 2" xfId="24341"/>
    <cellStyle name="RowTitles-Col2 3 9 3 2 3" xfId="24342"/>
    <cellStyle name="RowTitles-Col2 3 9 3 3" xfId="24343"/>
    <cellStyle name="RowTitles-Col2 3 9 3 3 2" xfId="24344"/>
    <cellStyle name="RowTitles-Col2 3 9 3 3 2 2" xfId="24345"/>
    <cellStyle name="RowTitles-Col2 3 9 3 4" xfId="24346"/>
    <cellStyle name="RowTitles-Col2 3 9 4" xfId="24347"/>
    <cellStyle name="RowTitles-Col2 3 9 4 2" xfId="24348"/>
    <cellStyle name="RowTitles-Col2 3 9 4 3" xfId="24349"/>
    <cellStyle name="RowTitles-Col2 3 9 5" xfId="24350"/>
    <cellStyle name="RowTitles-Col2 3 9 5 2" xfId="24351"/>
    <cellStyle name="RowTitles-Col2 3 9 5 2 2" xfId="24352"/>
    <cellStyle name="RowTitles-Col2 3 9 6" xfId="24353"/>
    <cellStyle name="RowTitles-Col2 3 9 6 2" xfId="24354"/>
    <cellStyle name="RowTitles-Col2 3_STUD aligned by INSTIT" xfId="24355"/>
    <cellStyle name="RowTitles-Col2 4" xfId="24356"/>
    <cellStyle name="RowTitles-Col2 4 2" xfId="24357"/>
    <cellStyle name="RowTitles-Col2 4 2 2" xfId="24358"/>
    <cellStyle name="RowTitles-Col2 4 2 2 2" xfId="24359"/>
    <cellStyle name="RowTitles-Col2 4 2 2 2 2" xfId="24360"/>
    <cellStyle name="RowTitles-Col2 4 2 2 2 3" xfId="24361"/>
    <cellStyle name="RowTitles-Col2 4 2 2 3" xfId="24362"/>
    <cellStyle name="RowTitles-Col2 4 2 2 3 2" xfId="24363"/>
    <cellStyle name="RowTitles-Col2 4 2 2 3 2 2" xfId="24364"/>
    <cellStyle name="RowTitles-Col2 4 2 2 4" xfId="24365"/>
    <cellStyle name="RowTitles-Col2 4 2 3" xfId="24366"/>
    <cellStyle name="RowTitles-Col2 4 2 3 2" xfId="24367"/>
    <cellStyle name="RowTitles-Col2 4 2 3 2 2" xfId="24368"/>
    <cellStyle name="RowTitles-Col2 4 2 3 2 3" xfId="24369"/>
    <cellStyle name="RowTitles-Col2 4 2 3 3" xfId="24370"/>
    <cellStyle name="RowTitles-Col2 4 2 3 3 2" xfId="24371"/>
    <cellStyle name="RowTitles-Col2 4 2 3 3 2 2" xfId="24372"/>
    <cellStyle name="RowTitles-Col2 4 2 3 4" xfId="24373"/>
    <cellStyle name="RowTitles-Col2 4 2 3 4 2" xfId="24374"/>
    <cellStyle name="RowTitles-Col2 4 2 4" xfId="24375"/>
    <cellStyle name="RowTitles-Col2 4 3" xfId="24376"/>
    <cellStyle name="RowTitles-Col2 4 3 2" xfId="24377"/>
    <cellStyle name="RowTitles-Col2 4 3 2 2" xfId="24378"/>
    <cellStyle name="RowTitles-Col2 4 3 2 2 2" xfId="24379"/>
    <cellStyle name="RowTitles-Col2 4 3 2 2 3" xfId="24380"/>
    <cellStyle name="RowTitles-Col2 4 3 2 3" xfId="24381"/>
    <cellStyle name="RowTitles-Col2 4 3 2 3 2" xfId="24382"/>
    <cellStyle name="RowTitles-Col2 4 3 2 3 2 2" xfId="24383"/>
    <cellStyle name="RowTitles-Col2 4 3 2 4" xfId="24384"/>
    <cellStyle name="RowTitles-Col2 4 3 3" xfId="24385"/>
    <cellStyle name="RowTitles-Col2 4 3 3 2" xfId="24386"/>
    <cellStyle name="RowTitles-Col2 4 3 3 2 2" xfId="24387"/>
    <cellStyle name="RowTitles-Col2 4 3 3 2 3" xfId="24388"/>
    <cellStyle name="RowTitles-Col2 4 3 3 3" xfId="24389"/>
    <cellStyle name="RowTitles-Col2 4 3 3 3 2" xfId="24390"/>
    <cellStyle name="RowTitles-Col2 4 3 3 3 2 2" xfId="24391"/>
    <cellStyle name="RowTitles-Col2 4 3 3 4" xfId="24392"/>
    <cellStyle name="RowTitles-Col2 4 3 3 4 2" xfId="24393"/>
    <cellStyle name="RowTitles-Col2 4 3 4" xfId="24394"/>
    <cellStyle name="RowTitles-Col2 4 3 5" xfId="24395"/>
    <cellStyle name="RowTitles-Col2 4 3 5 2" xfId="24396"/>
    <cellStyle name="RowTitles-Col2 4 3 5 3" xfId="24397"/>
    <cellStyle name="RowTitles-Col2 4 3 6" xfId="24398"/>
    <cellStyle name="RowTitles-Col2 4 3 6 2" xfId="24399"/>
    <cellStyle name="RowTitles-Col2 4 3 6 2 2" xfId="24400"/>
    <cellStyle name="RowTitles-Col2 4 3 7" xfId="24401"/>
    <cellStyle name="RowTitles-Col2 4 3 7 2" xfId="24402"/>
    <cellStyle name="RowTitles-Col2 4 4" xfId="24403"/>
    <cellStyle name="RowTitles-Col2 4 4 2" xfId="24404"/>
    <cellStyle name="RowTitles-Col2 4 4 2 2" xfId="24405"/>
    <cellStyle name="RowTitles-Col2 4 4 2 2 2" xfId="24406"/>
    <cellStyle name="RowTitles-Col2 4 4 2 2 3" xfId="24407"/>
    <cellStyle name="RowTitles-Col2 4 4 2 3" xfId="24408"/>
    <cellStyle name="RowTitles-Col2 4 4 2 3 2" xfId="24409"/>
    <cellStyle name="RowTitles-Col2 4 4 2 3 2 2" xfId="24410"/>
    <cellStyle name="RowTitles-Col2 4 4 2 4" xfId="24411"/>
    <cellStyle name="RowTitles-Col2 4 4 3" xfId="24412"/>
    <cellStyle name="RowTitles-Col2 4 4 3 2" xfId="24413"/>
    <cellStyle name="RowTitles-Col2 4 4 3 2 2" xfId="24414"/>
    <cellStyle name="RowTitles-Col2 4 4 3 2 3" xfId="24415"/>
    <cellStyle name="RowTitles-Col2 4 4 3 3" xfId="24416"/>
    <cellStyle name="RowTitles-Col2 4 4 3 3 2" xfId="24417"/>
    <cellStyle name="RowTitles-Col2 4 4 3 3 2 2" xfId="24418"/>
    <cellStyle name="RowTitles-Col2 4 4 3 4" xfId="24419"/>
    <cellStyle name="RowTitles-Col2 4 4 4" xfId="24420"/>
    <cellStyle name="RowTitles-Col2 4 4 4 2" xfId="24421"/>
    <cellStyle name="RowTitles-Col2 4 4 4 3" xfId="24422"/>
    <cellStyle name="RowTitles-Col2 4 4 5" xfId="24423"/>
    <cellStyle name="RowTitles-Col2 4 4 5 2" xfId="24424"/>
    <cellStyle name="RowTitles-Col2 4 4 5 2 2" xfId="24425"/>
    <cellStyle name="RowTitles-Col2 4 4 6" xfId="24426"/>
    <cellStyle name="RowTitles-Col2 4 4 6 2" xfId="24427"/>
    <cellStyle name="RowTitles-Col2 4 5" xfId="24428"/>
    <cellStyle name="RowTitles-Col2 4 5 2" xfId="24429"/>
    <cellStyle name="RowTitles-Col2 4 5 2 2" xfId="24430"/>
    <cellStyle name="RowTitles-Col2 4 5 2 2 2" xfId="24431"/>
    <cellStyle name="RowTitles-Col2 4 5 2 2 3" xfId="24432"/>
    <cellStyle name="RowTitles-Col2 4 5 2 3" xfId="24433"/>
    <cellStyle name="RowTitles-Col2 4 5 2 3 2" xfId="24434"/>
    <cellStyle name="RowTitles-Col2 4 5 2 3 2 2" xfId="24435"/>
    <cellStyle name="RowTitles-Col2 4 5 2 4" xfId="24436"/>
    <cellStyle name="RowTitles-Col2 4 5 3" xfId="24437"/>
    <cellStyle name="RowTitles-Col2 4 5 3 2" xfId="24438"/>
    <cellStyle name="RowTitles-Col2 4 5 3 2 2" xfId="24439"/>
    <cellStyle name="RowTitles-Col2 4 5 3 2 3" xfId="24440"/>
    <cellStyle name="RowTitles-Col2 4 5 3 3" xfId="24441"/>
    <cellStyle name="RowTitles-Col2 4 5 3 3 2" xfId="24442"/>
    <cellStyle name="RowTitles-Col2 4 5 3 3 2 2" xfId="24443"/>
    <cellStyle name="RowTitles-Col2 4 5 3 4" xfId="24444"/>
    <cellStyle name="RowTitles-Col2 4 5 4" xfId="24445"/>
    <cellStyle name="RowTitles-Col2 4 5 4 2" xfId="24446"/>
    <cellStyle name="RowTitles-Col2 4 5 4 3" xfId="24447"/>
    <cellStyle name="RowTitles-Col2 4 5 5" xfId="24448"/>
    <cellStyle name="RowTitles-Col2 4 5 5 2" xfId="24449"/>
    <cellStyle name="RowTitles-Col2 4 5 5 2 2" xfId="24450"/>
    <cellStyle name="RowTitles-Col2 4 5 6" xfId="24451"/>
    <cellStyle name="RowTitles-Col2 4 5 6 2" xfId="24452"/>
    <cellStyle name="RowTitles-Col2 4 6" xfId="24453"/>
    <cellStyle name="RowTitles-Col2 4 6 2" xfId="24454"/>
    <cellStyle name="RowTitles-Col2 4 6 2 2" xfId="24455"/>
    <cellStyle name="RowTitles-Col2 4 6 2 2 2" xfId="24456"/>
    <cellStyle name="RowTitles-Col2 4 6 2 2 3" xfId="24457"/>
    <cellStyle name="RowTitles-Col2 4 6 2 3" xfId="24458"/>
    <cellStyle name="RowTitles-Col2 4 6 2 3 2" xfId="24459"/>
    <cellStyle name="RowTitles-Col2 4 6 2 3 2 2" xfId="24460"/>
    <cellStyle name="RowTitles-Col2 4 6 2 4" xfId="24461"/>
    <cellStyle name="RowTitles-Col2 4 6 3" xfId="24462"/>
    <cellStyle name="RowTitles-Col2 4 6 3 2" xfId="24463"/>
    <cellStyle name="RowTitles-Col2 4 6 3 2 2" xfId="24464"/>
    <cellStyle name="RowTitles-Col2 4 6 3 2 3" xfId="24465"/>
    <cellStyle name="RowTitles-Col2 4 6 3 3" xfId="24466"/>
    <cellStyle name="RowTitles-Col2 4 6 3 3 2" xfId="24467"/>
    <cellStyle name="RowTitles-Col2 4 6 3 3 2 2" xfId="24468"/>
    <cellStyle name="RowTitles-Col2 4 6 3 4" xfId="24469"/>
    <cellStyle name="RowTitles-Col2 4 6 4" xfId="24470"/>
    <cellStyle name="RowTitles-Col2 4 6 4 2" xfId="24471"/>
    <cellStyle name="RowTitles-Col2 4 6 4 3" xfId="24472"/>
    <cellStyle name="RowTitles-Col2 4 6 5" xfId="24473"/>
    <cellStyle name="RowTitles-Col2 4 6 5 2" xfId="24474"/>
    <cellStyle name="RowTitles-Col2 4 6 5 2 2" xfId="24475"/>
    <cellStyle name="RowTitles-Col2 4 6 6" xfId="24476"/>
    <cellStyle name="RowTitles-Col2 4 6 6 2" xfId="24477"/>
    <cellStyle name="RowTitles-Col2 4 7" xfId="24478"/>
    <cellStyle name="RowTitles-Col2 4 7 2" xfId="24479"/>
    <cellStyle name="RowTitles-Col2 4 7 2 2" xfId="24480"/>
    <cellStyle name="RowTitles-Col2 4 7 2 3" xfId="24481"/>
    <cellStyle name="RowTitles-Col2 4 7 3" xfId="24482"/>
    <cellStyle name="RowTitles-Col2 4 7 3 2" xfId="24483"/>
    <cellStyle name="RowTitles-Col2 4 7 3 2 2" xfId="24484"/>
    <cellStyle name="RowTitles-Col2 4 7 4" xfId="24485"/>
    <cellStyle name="RowTitles-Col2 4 8" xfId="24486"/>
    <cellStyle name="RowTitles-Col2 4_STUD aligned by INSTIT" xfId="24487"/>
    <cellStyle name="RowTitles-Col2 5" xfId="24488"/>
    <cellStyle name="RowTitles-Col2 5 2" xfId="24489"/>
    <cellStyle name="RowTitles-Col2 5 2 2" xfId="24490"/>
    <cellStyle name="RowTitles-Col2 5 2 2 2" xfId="24491"/>
    <cellStyle name="RowTitles-Col2 5 2 2 2 2" xfId="24492"/>
    <cellStyle name="RowTitles-Col2 5 2 2 2 3" xfId="24493"/>
    <cellStyle name="RowTitles-Col2 5 2 2 3" xfId="24494"/>
    <cellStyle name="RowTitles-Col2 5 2 2 3 2" xfId="24495"/>
    <cellStyle name="RowTitles-Col2 5 2 2 3 2 2" xfId="24496"/>
    <cellStyle name="RowTitles-Col2 5 2 2 4" xfId="24497"/>
    <cellStyle name="RowTitles-Col2 5 2 3" xfId="24498"/>
    <cellStyle name="RowTitles-Col2 5 2 3 2" xfId="24499"/>
    <cellStyle name="RowTitles-Col2 5 2 3 2 2" xfId="24500"/>
    <cellStyle name="RowTitles-Col2 5 2 3 2 3" xfId="24501"/>
    <cellStyle name="RowTitles-Col2 5 2 3 3" xfId="24502"/>
    <cellStyle name="RowTitles-Col2 5 2 3 3 2" xfId="24503"/>
    <cellStyle name="RowTitles-Col2 5 2 3 3 2 2" xfId="24504"/>
    <cellStyle name="RowTitles-Col2 5 2 3 4" xfId="24505"/>
    <cellStyle name="RowTitles-Col2 5 2 3 4 2" xfId="24506"/>
    <cellStyle name="RowTitles-Col2 5 2 4" xfId="24507"/>
    <cellStyle name="RowTitles-Col2 5 2 5" xfId="24508"/>
    <cellStyle name="RowTitles-Col2 5 2 5 2" xfId="24509"/>
    <cellStyle name="RowTitles-Col2 5 2 5 3" xfId="24510"/>
    <cellStyle name="RowTitles-Col2 5 2 6" xfId="24511"/>
    <cellStyle name="RowTitles-Col2 5 2 6 2" xfId="24512"/>
    <cellStyle name="RowTitles-Col2 5 2 6 2 2" xfId="24513"/>
    <cellStyle name="RowTitles-Col2 5 2 7" xfId="24514"/>
    <cellStyle name="RowTitles-Col2 5 2 7 2" xfId="24515"/>
    <cellStyle name="RowTitles-Col2 5 3" xfId="24516"/>
    <cellStyle name="RowTitles-Col2 5 3 2" xfId="24517"/>
    <cellStyle name="RowTitles-Col2 5 3 2 2" xfId="24518"/>
    <cellStyle name="RowTitles-Col2 5 3 2 2 2" xfId="24519"/>
    <cellStyle name="RowTitles-Col2 5 3 2 2 3" xfId="24520"/>
    <cellStyle name="RowTitles-Col2 5 3 2 3" xfId="24521"/>
    <cellStyle name="RowTitles-Col2 5 3 2 3 2" xfId="24522"/>
    <cellStyle name="RowTitles-Col2 5 3 2 3 2 2" xfId="24523"/>
    <cellStyle name="RowTitles-Col2 5 3 2 4" xfId="24524"/>
    <cellStyle name="RowTitles-Col2 5 3 3" xfId="24525"/>
    <cellStyle name="RowTitles-Col2 5 3 3 2" xfId="24526"/>
    <cellStyle name="RowTitles-Col2 5 3 3 2 2" xfId="24527"/>
    <cellStyle name="RowTitles-Col2 5 3 3 2 3" xfId="24528"/>
    <cellStyle name="RowTitles-Col2 5 3 3 3" xfId="24529"/>
    <cellStyle name="RowTitles-Col2 5 3 3 3 2" xfId="24530"/>
    <cellStyle name="RowTitles-Col2 5 3 3 3 2 2" xfId="24531"/>
    <cellStyle name="RowTitles-Col2 5 3 3 4" xfId="24532"/>
    <cellStyle name="RowTitles-Col2 5 3 3 4 2" xfId="24533"/>
    <cellStyle name="RowTitles-Col2 5 3 4" xfId="24534"/>
    <cellStyle name="RowTitles-Col2 5 4" xfId="24535"/>
    <cellStyle name="RowTitles-Col2 5 4 2" xfId="24536"/>
    <cellStyle name="RowTitles-Col2 5 4 2 2" xfId="24537"/>
    <cellStyle name="RowTitles-Col2 5 4 2 2 2" xfId="24538"/>
    <cellStyle name="RowTitles-Col2 5 4 2 2 3" xfId="24539"/>
    <cellStyle name="RowTitles-Col2 5 4 2 3" xfId="24540"/>
    <cellStyle name="RowTitles-Col2 5 4 2 3 2" xfId="24541"/>
    <cellStyle name="RowTitles-Col2 5 4 2 3 2 2" xfId="24542"/>
    <cellStyle name="RowTitles-Col2 5 4 2 4" xfId="24543"/>
    <cellStyle name="RowTitles-Col2 5 4 3" xfId="24544"/>
    <cellStyle name="RowTitles-Col2 5 4 3 2" xfId="24545"/>
    <cellStyle name="RowTitles-Col2 5 4 3 2 2" xfId="24546"/>
    <cellStyle name="RowTitles-Col2 5 4 3 2 3" xfId="24547"/>
    <cellStyle name="RowTitles-Col2 5 4 3 3" xfId="24548"/>
    <cellStyle name="RowTitles-Col2 5 4 3 3 2" xfId="24549"/>
    <cellStyle name="RowTitles-Col2 5 4 3 3 2 2" xfId="24550"/>
    <cellStyle name="RowTitles-Col2 5 4 3 4" xfId="24551"/>
    <cellStyle name="RowTitles-Col2 5 4 4" xfId="24552"/>
    <cellStyle name="RowTitles-Col2 5 4 4 2" xfId="24553"/>
    <cellStyle name="RowTitles-Col2 5 4 4 3" xfId="24554"/>
    <cellStyle name="RowTitles-Col2 5 4 5" xfId="24555"/>
    <cellStyle name="RowTitles-Col2 5 4 5 2" xfId="24556"/>
    <cellStyle name="RowTitles-Col2 5 4 5 2 2" xfId="24557"/>
    <cellStyle name="RowTitles-Col2 5 4 6" xfId="24558"/>
    <cellStyle name="RowTitles-Col2 5 4 6 2" xfId="24559"/>
    <cellStyle name="RowTitles-Col2 5 5" xfId="24560"/>
    <cellStyle name="RowTitles-Col2 5 5 2" xfId="24561"/>
    <cellStyle name="RowTitles-Col2 5 5 2 2" xfId="24562"/>
    <cellStyle name="RowTitles-Col2 5 5 2 2 2" xfId="24563"/>
    <cellStyle name="RowTitles-Col2 5 5 2 2 3" xfId="24564"/>
    <cellStyle name="RowTitles-Col2 5 5 2 3" xfId="24565"/>
    <cellStyle name="RowTitles-Col2 5 5 2 3 2" xfId="24566"/>
    <cellStyle name="RowTitles-Col2 5 5 2 3 2 2" xfId="24567"/>
    <cellStyle name="RowTitles-Col2 5 5 2 4" xfId="24568"/>
    <cellStyle name="RowTitles-Col2 5 5 3" xfId="24569"/>
    <cellStyle name="RowTitles-Col2 5 5 3 2" xfId="24570"/>
    <cellStyle name="RowTitles-Col2 5 5 3 2 2" xfId="24571"/>
    <cellStyle name="RowTitles-Col2 5 5 3 2 3" xfId="24572"/>
    <cellStyle name="RowTitles-Col2 5 5 3 3" xfId="24573"/>
    <cellStyle name="RowTitles-Col2 5 5 3 3 2" xfId="24574"/>
    <cellStyle name="RowTitles-Col2 5 5 3 3 2 2" xfId="24575"/>
    <cellStyle name="RowTitles-Col2 5 5 3 4" xfId="24576"/>
    <cellStyle name="RowTitles-Col2 5 5 4" xfId="24577"/>
    <cellStyle name="RowTitles-Col2 5 5 4 2" xfId="24578"/>
    <cellStyle name="RowTitles-Col2 5 5 4 3" xfId="24579"/>
    <cellStyle name="RowTitles-Col2 5 5 5" xfId="24580"/>
    <cellStyle name="RowTitles-Col2 5 5 5 2" xfId="24581"/>
    <cellStyle name="RowTitles-Col2 5 5 5 2 2" xfId="24582"/>
    <cellStyle name="RowTitles-Col2 5 5 6" xfId="24583"/>
    <cellStyle name="RowTitles-Col2 5 5 6 2" xfId="24584"/>
    <cellStyle name="RowTitles-Col2 5 6" xfId="24585"/>
    <cellStyle name="RowTitles-Col2 5 6 2" xfId="24586"/>
    <cellStyle name="RowTitles-Col2 5 6 2 2" xfId="24587"/>
    <cellStyle name="RowTitles-Col2 5 6 2 2 2" xfId="24588"/>
    <cellStyle name="RowTitles-Col2 5 6 2 2 3" xfId="24589"/>
    <cellStyle name="RowTitles-Col2 5 6 2 3" xfId="24590"/>
    <cellStyle name="RowTitles-Col2 5 6 2 3 2" xfId="24591"/>
    <cellStyle name="RowTitles-Col2 5 6 2 3 2 2" xfId="24592"/>
    <cellStyle name="RowTitles-Col2 5 6 2 4" xfId="24593"/>
    <cellStyle name="RowTitles-Col2 5 6 3" xfId="24594"/>
    <cellStyle name="RowTitles-Col2 5 6 3 2" xfId="24595"/>
    <cellStyle name="RowTitles-Col2 5 6 3 2 2" xfId="24596"/>
    <cellStyle name="RowTitles-Col2 5 6 3 2 3" xfId="24597"/>
    <cellStyle name="RowTitles-Col2 5 6 3 3" xfId="24598"/>
    <cellStyle name="RowTitles-Col2 5 6 3 3 2" xfId="24599"/>
    <cellStyle name="RowTitles-Col2 5 6 3 3 2 2" xfId="24600"/>
    <cellStyle name="RowTitles-Col2 5 6 3 4" xfId="24601"/>
    <cellStyle name="RowTitles-Col2 5 6 4" xfId="24602"/>
    <cellStyle name="RowTitles-Col2 5 6 4 2" xfId="24603"/>
    <cellStyle name="RowTitles-Col2 5 6 4 3" xfId="24604"/>
    <cellStyle name="RowTitles-Col2 5 6 5" xfId="24605"/>
    <cellStyle name="RowTitles-Col2 5 6 5 2" xfId="24606"/>
    <cellStyle name="RowTitles-Col2 5 6 5 2 2" xfId="24607"/>
    <cellStyle name="RowTitles-Col2 5 6 6" xfId="24608"/>
    <cellStyle name="RowTitles-Col2 5 6 6 2" xfId="24609"/>
    <cellStyle name="RowTitles-Col2 5 7" xfId="24610"/>
    <cellStyle name="RowTitles-Col2 5 7 2" xfId="24611"/>
    <cellStyle name="RowTitles-Col2 5 7 2 2" xfId="24612"/>
    <cellStyle name="RowTitles-Col2 5 7 2 3" xfId="24613"/>
    <cellStyle name="RowTitles-Col2 5 7 3" xfId="24614"/>
    <cellStyle name="RowTitles-Col2 5 7 3 2" xfId="24615"/>
    <cellStyle name="RowTitles-Col2 5 7 3 2 2" xfId="24616"/>
    <cellStyle name="RowTitles-Col2 5 7 4" xfId="24617"/>
    <cellStyle name="RowTitles-Col2 5 8" xfId="24618"/>
    <cellStyle name="RowTitles-Col2 5 8 2" xfId="24619"/>
    <cellStyle name="RowTitles-Col2 5 8 2 2" xfId="24620"/>
    <cellStyle name="RowTitles-Col2 5 8 2 3" xfId="24621"/>
    <cellStyle name="RowTitles-Col2 5 8 3" xfId="24622"/>
    <cellStyle name="RowTitles-Col2 5 8 3 2" xfId="24623"/>
    <cellStyle name="RowTitles-Col2 5 8 3 2 2" xfId="24624"/>
    <cellStyle name="RowTitles-Col2 5 8 4" xfId="24625"/>
    <cellStyle name="RowTitles-Col2 5_STUD aligned by INSTIT" xfId="24626"/>
    <cellStyle name="RowTitles-Col2 6" xfId="24627"/>
    <cellStyle name="RowTitles-Col2 6 2" xfId="24628"/>
    <cellStyle name="RowTitles-Col2 6 2 2" xfId="24629"/>
    <cellStyle name="RowTitles-Col2 6 2 2 2" xfId="24630"/>
    <cellStyle name="RowTitles-Col2 6 2 2 2 2" xfId="24631"/>
    <cellStyle name="RowTitles-Col2 6 2 2 2 3" xfId="24632"/>
    <cellStyle name="RowTitles-Col2 6 2 2 3" xfId="24633"/>
    <cellStyle name="RowTitles-Col2 6 2 2 3 2" xfId="24634"/>
    <cellStyle name="RowTitles-Col2 6 2 2 3 2 2" xfId="24635"/>
    <cellStyle name="RowTitles-Col2 6 2 2 4" xfId="24636"/>
    <cellStyle name="RowTitles-Col2 6 2 3" xfId="24637"/>
    <cellStyle name="RowTitles-Col2 6 2 3 2" xfId="24638"/>
    <cellStyle name="RowTitles-Col2 6 2 3 2 2" xfId="24639"/>
    <cellStyle name="RowTitles-Col2 6 2 3 2 3" xfId="24640"/>
    <cellStyle name="RowTitles-Col2 6 2 3 3" xfId="24641"/>
    <cellStyle name="RowTitles-Col2 6 2 3 3 2" xfId="24642"/>
    <cellStyle name="RowTitles-Col2 6 2 3 3 2 2" xfId="24643"/>
    <cellStyle name="RowTitles-Col2 6 2 3 4" xfId="24644"/>
    <cellStyle name="RowTitles-Col2 6 2 3 4 2" xfId="24645"/>
    <cellStyle name="RowTitles-Col2 6 2 4" xfId="24646"/>
    <cellStyle name="RowTitles-Col2 6 2 5" xfId="24647"/>
    <cellStyle name="RowTitles-Col2 6 2 5 2" xfId="24648"/>
    <cellStyle name="RowTitles-Col2 6 2 5 2 2" xfId="24649"/>
    <cellStyle name="RowTitles-Col2 6 2 6" xfId="24650"/>
    <cellStyle name="RowTitles-Col2 6 2 6 2" xfId="24651"/>
    <cellStyle name="RowTitles-Col2 6 3" xfId="24652"/>
    <cellStyle name="RowTitles-Col2 6 3 2" xfId="24653"/>
    <cellStyle name="RowTitles-Col2 6 3 2 2" xfId="24654"/>
    <cellStyle name="RowTitles-Col2 6 3 2 2 2" xfId="24655"/>
    <cellStyle name="RowTitles-Col2 6 3 2 2 3" xfId="24656"/>
    <cellStyle name="RowTitles-Col2 6 3 2 3" xfId="24657"/>
    <cellStyle name="RowTitles-Col2 6 3 2 3 2" xfId="24658"/>
    <cellStyle name="RowTitles-Col2 6 3 2 3 2 2" xfId="24659"/>
    <cellStyle name="RowTitles-Col2 6 3 2 4" xfId="24660"/>
    <cellStyle name="RowTitles-Col2 6 3 3" xfId="24661"/>
    <cellStyle name="RowTitles-Col2 6 3 3 2" xfId="24662"/>
    <cellStyle name="RowTitles-Col2 6 3 3 2 2" xfId="24663"/>
    <cellStyle name="RowTitles-Col2 6 3 3 2 3" xfId="24664"/>
    <cellStyle name="RowTitles-Col2 6 3 3 3" xfId="24665"/>
    <cellStyle name="RowTitles-Col2 6 3 3 3 2" xfId="24666"/>
    <cellStyle name="RowTitles-Col2 6 3 3 3 2 2" xfId="24667"/>
    <cellStyle name="RowTitles-Col2 6 3 3 4" xfId="24668"/>
    <cellStyle name="RowTitles-Col2 6 3 4" xfId="24669"/>
    <cellStyle name="RowTitles-Col2 6 3 4 2" xfId="24670"/>
    <cellStyle name="RowTitles-Col2 6 3 4 3" xfId="24671"/>
    <cellStyle name="RowTitles-Col2 6 4" xfId="24672"/>
    <cellStyle name="RowTitles-Col2 6 4 2" xfId="24673"/>
    <cellStyle name="RowTitles-Col2 6 4 2 2" xfId="24674"/>
    <cellStyle name="RowTitles-Col2 6 4 2 2 2" xfId="24675"/>
    <cellStyle name="RowTitles-Col2 6 4 2 2 3" xfId="24676"/>
    <cellStyle name="RowTitles-Col2 6 4 2 3" xfId="24677"/>
    <cellStyle name="RowTitles-Col2 6 4 2 3 2" xfId="24678"/>
    <cellStyle name="RowTitles-Col2 6 4 2 3 2 2" xfId="24679"/>
    <cellStyle name="RowTitles-Col2 6 4 2 4" xfId="24680"/>
    <cellStyle name="RowTitles-Col2 6 4 3" xfId="24681"/>
    <cellStyle name="RowTitles-Col2 6 4 3 2" xfId="24682"/>
    <cellStyle name="RowTitles-Col2 6 4 3 2 2" xfId="24683"/>
    <cellStyle name="RowTitles-Col2 6 4 3 2 3" xfId="24684"/>
    <cellStyle name="RowTitles-Col2 6 4 3 3" xfId="24685"/>
    <cellStyle name="RowTitles-Col2 6 4 3 3 2" xfId="24686"/>
    <cellStyle name="RowTitles-Col2 6 4 3 3 2 2" xfId="24687"/>
    <cellStyle name="RowTitles-Col2 6 4 3 4" xfId="24688"/>
    <cellStyle name="RowTitles-Col2 6 4 4" xfId="24689"/>
    <cellStyle name="RowTitles-Col2 6 4 4 2" xfId="24690"/>
    <cellStyle name="RowTitles-Col2 6 4 4 3" xfId="24691"/>
    <cellStyle name="RowTitles-Col2 6 4 5" xfId="24692"/>
    <cellStyle name="RowTitles-Col2 6 4 5 2" xfId="24693"/>
    <cellStyle name="RowTitles-Col2 6 4 5 2 2" xfId="24694"/>
    <cellStyle name="RowTitles-Col2 6 4 6" xfId="24695"/>
    <cellStyle name="RowTitles-Col2 6 4 6 2" xfId="24696"/>
    <cellStyle name="RowTitles-Col2 6 5" xfId="24697"/>
    <cellStyle name="RowTitles-Col2 6 5 2" xfId="24698"/>
    <cellStyle name="RowTitles-Col2 6 5 2 2" xfId="24699"/>
    <cellStyle name="RowTitles-Col2 6 5 2 2 2" xfId="24700"/>
    <cellStyle name="RowTitles-Col2 6 5 2 2 3" xfId="24701"/>
    <cellStyle name="RowTitles-Col2 6 5 2 3" xfId="24702"/>
    <cellStyle name="RowTitles-Col2 6 5 2 3 2" xfId="24703"/>
    <cellStyle name="RowTitles-Col2 6 5 2 3 2 2" xfId="24704"/>
    <cellStyle name="RowTitles-Col2 6 5 2 4" xfId="24705"/>
    <cellStyle name="RowTitles-Col2 6 5 3" xfId="24706"/>
    <cellStyle name="RowTitles-Col2 6 5 3 2" xfId="24707"/>
    <cellStyle name="RowTitles-Col2 6 5 3 2 2" xfId="24708"/>
    <cellStyle name="RowTitles-Col2 6 5 3 2 3" xfId="24709"/>
    <cellStyle name="RowTitles-Col2 6 5 3 3" xfId="24710"/>
    <cellStyle name="RowTitles-Col2 6 5 3 3 2" xfId="24711"/>
    <cellStyle name="RowTitles-Col2 6 5 3 3 2 2" xfId="24712"/>
    <cellStyle name="RowTitles-Col2 6 5 3 4" xfId="24713"/>
    <cellStyle name="RowTitles-Col2 6 5 4" xfId="24714"/>
    <cellStyle name="RowTitles-Col2 6 5 4 2" xfId="24715"/>
    <cellStyle name="RowTitles-Col2 6 5 4 3" xfId="24716"/>
    <cellStyle name="RowTitles-Col2 6 5 5" xfId="24717"/>
    <cellStyle name="RowTitles-Col2 6 5 5 2" xfId="24718"/>
    <cellStyle name="RowTitles-Col2 6 5 5 2 2" xfId="24719"/>
    <cellStyle name="RowTitles-Col2 6 5 6" xfId="24720"/>
    <cellStyle name="RowTitles-Col2 6 5 6 2" xfId="24721"/>
    <cellStyle name="RowTitles-Col2 6 6" xfId="24722"/>
    <cellStyle name="RowTitles-Col2 6 6 2" xfId="24723"/>
    <cellStyle name="RowTitles-Col2 6 6 2 2" xfId="24724"/>
    <cellStyle name="RowTitles-Col2 6 6 2 2 2" xfId="24725"/>
    <cellStyle name="RowTitles-Col2 6 6 2 2 3" xfId="24726"/>
    <cellStyle name="RowTitles-Col2 6 6 2 3" xfId="24727"/>
    <cellStyle name="RowTitles-Col2 6 6 2 3 2" xfId="24728"/>
    <cellStyle name="RowTitles-Col2 6 6 2 3 2 2" xfId="24729"/>
    <cellStyle name="RowTitles-Col2 6 6 2 4" xfId="24730"/>
    <cellStyle name="RowTitles-Col2 6 6 3" xfId="24731"/>
    <cellStyle name="RowTitles-Col2 6 6 3 2" xfId="24732"/>
    <cellStyle name="RowTitles-Col2 6 6 3 2 2" xfId="24733"/>
    <cellStyle name="RowTitles-Col2 6 6 3 2 3" xfId="24734"/>
    <cellStyle name="RowTitles-Col2 6 6 3 3" xfId="24735"/>
    <cellStyle name="RowTitles-Col2 6 6 3 3 2" xfId="24736"/>
    <cellStyle name="RowTitles-Col2 6 6 3 3 2 2" xfId="24737"/>
    <cellStyle name="RowTitles-Col2 6 6 3 4" xfId="24738"/>
    <cellStyle name="RowTitles-Col2 6 6 4" xfId="24739"/>
    <cellStyle name="RowTitles-Col2 6 6 4 2" xfId="24740"/>
    <cellStyle name="RowTitles-Col2 6 6 4 3" xfId="24741"/>
    <cellStyle name="RowTitles-Col2 6 6 5" xfId="24742"/>
    <cellStyle name="RowTitles-Col2 6 6 5 2" xfId="24743"/>
    <cellStyle name="RowTitles-Col2 6 6 5 2 2" xfId="24744"/>
    <cellStyle name="RowTitles-Col2 6 6 6" xfId="24745"/>
    <cellStyle name="RowTitles-Col2 6 6 6 2" xfId="24746"/>
    <cellStyle name="RowTitles-Col2 6 7" xfId="24747"/>
    <cellStyle name="RowTitles-Col2 6 7 2" xfId="24748"/>
    <cellStyle name="RowTitles-Col2 6 7 2 2" xfId="24749"/>
    <cellStyle name="RowTitles-Col2 6 7 2 3" xfId="24750"/>
    <cellStyle name="RowTitles-Col2 6 7 3" xfId="24751"/>
    <cellStyle name="RowTitles-Col2 6 7 3 2" xfId="24752"/>
    <cellStyle name="RowTitles-Col2 6 7 3 2 2" xfId="24753"/>
    <cellStyle name="RowTitles-Col2 6 7 4" xfId="24754"/>
    <cellStyle name="RowTitles-Col2 6 8" xfId="24755"/>
    <cellStyle name="RowTitles-Col2 6 8 2" xfId="24756"/>
    <cellStyle name="RowTitles-Col2 6 8 2 2" xfId="24757"/>
    <cellStyle name="RowTitles-Col2 6 8 2 3" xfId="24758"/>
    <cellStyle name="RowTitles-Col2 6 8 3" xfId="24759"/>
    <cellStyle name="RowTitles-Col2 6 8 3 2" xfId="24760"/>
    <cellStyle name="RowTitles-Col2 6 8 3 2 2" xfId="24761"/>
    <cellStyle name="RowTitles-Col2 6 8 4" xfId="24762"/>
    <cellStyle name="RowTitles-Col2 6_STUD aligned by INSTIT" xfId="24763"/>
    <cellStyle name="RowTitles-Col2 7" xfId="24764"/>
    <cellStyle name="RowTitles-Col2 7 2" xfId="24765"/>
    <cellStyle name="RowTitles-Col2 7 2 2" xfId="24766"/>
    <cellStyle name="RowTitles-Col2 7 2 2 2" xfId="24767"/>
    <cellStyle name="RowTitles-Col2 7 2 2 3" xfId="24768"/>
    <cellStyle name="RowTitles-Col2 7 2 3" xfId="24769"/>
    <cellStyle name="RowTitles-Col2 7 2 3 2" xfId="24770"/>
    <cellStyle name="RowTitles-Col2 7 2 3 2 2" xfId="24771"/>
    <cellStyle name="RowTitles-Col2 7 2 4" xfId="24772"/>
    <cellStyle name="RowTitles-Col2 7 3" xfId="24773"/>
    <cellStyle name="RowTitles-Col2 7 3 2" xfId="24774"/>
    <cellStyle name="RowTitles-Col2 7 3 2 2" xfId="24775"/>
    <cellStyle name="RowTitles-Col2 7 3 2 3" xfId="24776"/>
    <cellStyle name="RowTitles-Col2 7 3 3" xfId="24777"/>
    <cellStyle name="RowTitles-Col2 7 3 3 2" xfId="24778"/>
    <cellStyle name="RowTitles-Col2 7 3 3 2 2" xfId="24779"/>
    <cellStyle name="RowTitles-Col2 7 3 4" xfId="24780"/>
    <cellStyle name="RowTitles-Col2 7 3 4 2" xfId="24781"/>
    <cellStyle name="RowTitles-Col2 7 4" xfId="24782"/>
    <cellStyle name="RowTitles-Col2 7 5" xfId="24783"/>
    <cellStyle name="RowTitles-Col2 7 5 2" xfId="24784"/>
    <cellStyle name="RowTitles-Col2 7 5 3" xfId="24785"/>
    <cellStyle name="RowTitles-Col2 8" xfId="24786"/>
    <cellStyle name="RowTitles-Col2 8 2" xfId="24787"/>
    <cellStyle name="RowTitles-Col2 8 2 2" xfId="24788"/>
    <cellStyle name="RowTitles-Col2 8 2 2 2" xfId="24789"/>
    <cellStyle name="RowTitles-Col2 8 2 2 3" xfId="24790"/>
    <cellStyle name="RowTitles-Col2 8 2 3" xfId="24791"/>
    <cellStyle name="RowTitles-Col2 8 2 3 2" xfId="24792"/>
    <cellStyle name="RowTitles-Col2 8 2 3 2 2" xfId="24793"/>
    <cellStyle name="RowTitles-Col2 8 2 4" xfId="24794"/>
    <cellStyle name="RowTitles-Col2 8 3" xfId="24795"/>
    <cellStyle name="RowTitles-Col2 8 3 2" xfId="24796"/>
    <cellStyle name="RowTitles-Col2 8 3 2 2" xfId="24797"/>
    <cellStyle name="RowTitles-Col2 8 3 2 3" xfId="24798"/>
    <cellStyle name="RowTitles-Col2 8 3 3" xfId="24799"/>
    <cellStyle name="RowTitles-Col2 8 3 3 2" xfId="24800"/>
    <cellStyle name="RowTitles-Col2 8 3 3 2 2" xfId="24801"/>
    <cellStyle name="RowTitles-Col2 8 3 4" xfId="24802"/>
    <cellStyle name="RowTitles-Col2 8 3 4 2" xfId="24803"/>
    <cellStyle name="RowTitles-Col2 8 4" xfId="24804"/>
    <cellStyle name="RowTitles-Col2 8 5" xfId="24805"/>
    <cellStyle name="RowTitles-Col2 8 5 2" xfId="24806"/>
    <cellStyle name="RowTitles-Col2 8 5 2 2" xfId="24807"/>
    <cellStyle name="RowTitles-Col2 8 6" xfId="24808"/>
    <cellStyle name="RowTitles-Col2 8 6 2" xfId="24809"/>
    <cellStyle name="RowTitles-Col2 9" xfId="24810"/>
    <cellStyle name="RowTitles-Col2 9 2" xfId="24811"/>
    <cellStyle name="RowTitles-Col2 9 2 2" xfId="24812"/>
    <cellStyle name="RowTitles-Col2 9 2 2 2" xfId="24813"/>
    <cellStyle name="RowTitles-Col2 9 2 2 3" xfId="24814"/>
    <cellStyle name="RowTitles-Col2 9 2 3" xfId="24815"/>
    <cellStyle name="RowTitles-Col2 9 2 3 2" xfId="24816"/>
    <cellStyle name="RowTitles-Col2 9 2 3 2 2" xfId="24817"/>
    <cellStyle name="RowTitles-Col2 9 2 4" xfId="24818"/>
    <cellStyle name="RowTitles-Col2 9 3" xfId="24819"/>
    <cellStyle name="RowTitles-Col2 9 3 2" xfId="24820"/>
    <cellStyle name="RowTitles-Col2 9 3 2 2" xfId="24821"/>
    <cellStyle name="RowTitles-Col2 9 3 2 3" xfId="24822"/>
    <cellStyle name="RowTitles-Col2 9 3 3" xfId="24823"/>
    <cellStyle name="RowTitles-Col2 9 3 3 2" xfId="24824"/>
    <cellStyle name="RowTitles-Col2 9 3 3 2 2" xfId="24825"/>
    <cellStyle name="RowTitles-Col2 9 3 4" xfId="24826"/>
    <cellStyle name="RowTitles-Col2 9 3 4 2" xfId="24827"/>
    <cellStyle name="RowTitles-Col2 9 4" xfId="24828"/>
    <cellStyle name="RowTitles-Col2 9 5" xfId="24829"/>
    <cellStyle name="RowTitles-Col2 9 5 2" xfId="24830"/>
    <cellStyle name="RowTitles-Col2 9 5 3" xfId="24831"/>
    <cellStyle name="RowTitles-Col2 9 6" xfId="24832"/>
    <cellStyle name="RowTitles-Col2 9 6 2" xfId="24833"/>
    <cellStyle name="RowTitles-Col2 9 6 2 2" xfId="24834"/>
    <cellStyle name="RowTitles-Col2 9 7" xfId="24835"/>
    <cellStyle name="RowTitles-Col2 9 7 2" xfId="24836"/>
    <cellStyle name="RowTitles-Col2_STUD aligned by INSTIT" xfId="24837"/>
    <cellStyle name="RowTitles-Detail" xfId="11"/>
    <cellStyle name="RowTitles-Detail 10" xfId="24838"/>
    <cellStyle name="RowTitles-Detail 10 2" xfId="24839"/>
    <cellStyle name="RowTitles-Detail 10 2 2" xfId="24840"/>
    <cellStyle name="RowTitles-Detail 10 2 2 2" xfId="24841"/>
    <cellStyle name="RowTitles-Detail 10 2 2 2 2" xfId="24842"/>
    <cellStyle name="RowTitles-Detail 10 2 2 3" xfId="24843"/>
    <cellStyle name="RowTitles-Detail 10 2 3" xfId="24844"/>
    <cellStyle name="RowTitles-Detail 10 2 3 2" xfId="24845"/>
    <cellStyle name="RowTitles-Detail 10 2 3 2 2" xfId="24846"/>
    <cellStyle name="RowTitles-Detail 10 2 4" xfId="24847"/>
    <cellStyle name="RowTitles-Detail 10 2 4 2" xfId="24848"/>
    <cellStyle name="RowTitles-Detail 10 2 5" xfId="24849"/>
    <cellStyle name="RowTitles-Detail 10 3" xfId="24850"/>
    <cellStyle name="RowTitles-Detail 10 3 2" xfId="24851"/>
    <cellStyle name="RowTitles-Detail 10 3 2 2" xfId="24852"/>
    <cellStyle name="RowTitles-Detail 10 3 2 2 2" xfId="24853"/>
    <cellStyle name="RowTitles-Detail 10 3 2 3" xfId="24854"/>
    <cellStyle name="RowTitles-Detail 10 3 3" xfId="24855"/>
    <cellStyle name="RowTitles-Detail 10 3 3 2" xfId="24856"/>
    <cellStyle name="RowTitles-Detail 10 3 3 2 2" xfId="24857"/>
    <cellStyle name="RowTitles-Detail 10 3 4" xfId="24858"/>
    <cellStyle name="RowTitles-Detail 10 3 4 2" xfId="24859"/>
    <cellStyle name="RowTitles-Detail 10 3 5" xfId="24860"/>
    <cellStyle name="RowTitles-Detail 10 4" xfId="24861"/>
    <cellStyle name="RowTitles-Detail 10 4 2" xfId="24862"/>
    <cellStyle name="RowTitles-Detail 10 4 2 2" xfId="24863"/>
    <cellStyle name="RowTitles-Detail 10 4 3" xfId="24864"/>
    <cellStyle name="RowTitles-Detail 10 5" xfId="24865"/>
    <cellStyle name="RowTitles-Detail 10 5 2" xfId="24866"/>
    <cellStyle name="RowTitles-Detail 10 5 2 2" xfId="24867"/>
    <cellStyle name="RowTitles-Detail 10 6" xfId="24868"/>
    <cellStyle name="RowTitles-Detail 10 6 2" xfId="24869"/>
    <cellStyle name="RowTitles-Detail 10 7" xfId="24870"/>
    <cellStyle name="RowTitles-Detail 11" xfId="24871"/>
    <cellStyle name="RowTitles-Detail 11 2" xfId="24872"/>
    <cellStyle name="RowTitles-Detail 11 2 2" xfId="24873"/>
    <cellStyle name="RowTitles-Detail 11 2 2 2" xfId="24874"/>
    <cellStyle name="RowTitles-Detail 11 2 2 2 2" xfId="24875"/>
    <cellStyle name="RowTitles-Detail 11 2 2 3" xfId="24876"/>
    <cellStyle name="RowTitles-Detail 11 2 3" xfId="24877"/>
    <cellStyle name="RowTitles-Detail 11 2 3 2" xfId="24878"/>
    <cellStyle name="RowTitles-Detail 11 2 3 2 2" xfId="24879"/>
    <cellStyle name="RowTitles-Detail 11 2 4" xfId="24880"/>
    <cellStyle name="RowTitles-Detail 11 2 4 2" xfId="24881"/>
    <cellStyle name="RowTitles-Detail 11 2 5" xfId="24882"/>
    <cellStyle name="RowTitles-Detail 11 3" xfId="24883"/>
    <cellStyle name="RowTitles-Detail 11 3 2" xfId="24884"/>
    <cellStyle name="RowTitles-Detail 11 3 2 2" xfId="24885"/>
    <cellStyle name="RowTitles-Detail 11 3 2 2 2" xfId="24886"/>
    <cellStyle name="RowTitles-Detail 11 3 2 3" xfId="24887"/>
    <cellStyle name="RowTitles-Detail 11 3 3" xfId="24888"/>
    <cellStyle name="RowTitles-Detail 11 3 3 2" xfId="24889"/>
    <cellStyle name="RowTitles-Detail 11 3 3 2 2" xfId="24890"/>
    <cellStyle name="RowTitles-Detail 11 3 4" xfId="24891"/>
    <cellStyle name="RowTitles-Detail 11 3 4 2" xfId="24892"/>
    <cellStyle name="RowTitles-Detail 11 3 5" xfId="24893"/>
    <cellStyle name="RowTitles-Detail 11 4" xfId="24894"/>
    <cellStyle name="RowTitles-Detail 11 4 2" xfId="24895"/>
    <cellStyle name="RowTitles-Detail 11 4 2 2" xfId="24896"/>
    <cellStyle name="RowTitles-Detail 11 4 3" xfId="24897"/>
    <cellStyle name="RowTitles-Detail 11 5" xfId="24898"/>
    <cellStyle name="RowTitles-Detail 11 5 2" xfId="24899"/>
    <cellStyle name="RowTitles-Detail 11 5 2 2" xfId="24900"/>
    <cellStyle name="RowTitles-Detail 11 6" xfId="24901"/>
    <cellStyle name="RowTitles-Detail 11 6 2" xfId="24902"/>
    <cellStyle name="RowTitles-Detail 11 7" xfId="24903"/>
    <cellStyle name="RowTitles-Detail 12" xfId="24904"/>
    <cellStyle name="RowTitles-Detail 12 2" xfId="24905"/>
    <cellStyle name="RowTitles-Detail 12 2 2" xfId="24906"/>
    <cellStyle name="RowTitles-Detail 12 2 2 2" xfId="24907"/>
    <cellStyle name="RowTitles-Detail 12 2 2 2 2" xfId="24908"/>
    <cellStyle name="RowTitles-Detail 12 2 2 3" xfId="24909"/>
    <cellStyle name="RowTitles-Detail 12 2 3" xfId="24910"/>
    <cellStyle name="RowTitles-Detail 12 2 3 2" xfId="24911"/>
    <cellStyle name="RowTitles-Detail 12 2 3 2 2" xfId="24912"/>
    <cellStyle name="RowTitles-Detail 12 2 4" xfId="24913"/>
    <cellStyle name="RowTitles-Detail 12 2 4 2" xfId="24914"/>
    <cellStyle name="RowTitles-Detail 12 2 5" xfId="24915"/>
    <cellStyle name="RowTitles-Detail 12 3" xfId="24916"/>
    <cellStyle name="RowTitles-Detail 12 3 2" xfId="24917"/>
    <cellStyle name="RowTitles-Detail 12 3 2 2" xfId="24918"/>
    <cellStyle name="RowTitles-Detail 12 3 2 2 2" xfId="24919"/>
    <cellStyle name="RowTitles-Detail 12 3 2 3" xfId="24920"/>
    <cellStyle name="RowTitles-Detail 12 3 3" xfId="24921"/>
    <cellStyle name="RowTitles-Detail 12 3 3 2" xfId="24922"/>
    <cellStyle name="RowTitles-Detail 12 3 3 2 2" xfId="24923"/>
    <cellStyle name="RowTitles-Detail 12 3 4" xfId="24924"/>
    <cellStyle name="RowTitles-Detail 12 3 4 2" xfId="24925"/>
    <cellStyle name="RowTitles-Detail 12 3 5" xfId="24926"/>
    <cellStyle name="RowTitles-Detail 12 4" xfId="24927"/>
    <cellStyle name="RowTitles-Detail 12 4 2" xfId="24928"/>
    <cellStyle name="RowTitles-Detail 12 4 2 2" xfId="24929"/>
    <cellStyle name="RowTitles-Detail 12 4 3" xfId="24930"/>
    <cellStyle name="RowTitles-Detail 12 5" xfId="24931"/>
    <cellStyle name="RowTitles-Detail 12 5 2" xfId="24932"/>
    <cellStyle name="RowTitles-Detail 12 5 2 2" xfId="24933"/>
    <cellStyle name="RowTitles-Detail 12 6" xfId="24934"/>
    <cellStyle name="RowTitles-Detail 12 6 2" xfId="24935"/>
    <cellStyle name="RowTitles-Detail 12 7" xfId="24936"/>
    <cellStyle name="RowTitles-Detail 13" xfId="24937"/>
    <cellStyle name="RowTitles-Detail 13 2" xfId="24938"/>
    <cellStyle name="RowTitles-Detail 13 2 2" xfId="24939"/>
    <cellStyle name="RowTitles-Detail 13 2 2 2" xfId="24940"/>
    <cellStyle name="RowTitles-Detail 13 2 3" xfId="24941"/>
    <cellStyle name="RowTitles-Detail 13 3" xfId="24942"/>
    <cellStyle name="RowTitles-Detail 13 3 2" xfId="24943"/>
    <cellStyle name="RowTitles-Detail 13 3 2 2" xfId="24944"/>
    <cellStyle name="RowTitles-Detail 13 4" xfId="24945"/>
    <cellStyle name="RowTitles-Detail 13 4 2" xfId="24946"/>
    <cellStyle name="RowTitles-Detail 13 5" xfId="24947"/>
    <cellStyle name="RowTitles-Detail 14" xfId="24948"/>
    <cellStyle name="RowTitles-Detail 14 2" xfId="24949"/>
    <cellStyle name="RowTitles-Detail 14 2 2" xfId="24950"/>
    <cellStyle name="RowTitles-Detail 15" xfId="24951"/>
    <cellStyle name="RowTitles-Detail 15 2" xfId="24952"/>
    <cellStyle name="RowTitles-Detail 15 2 2" xfId="24953"/>
    <cellStyle name="RowTitles-Detail 16" xfId="24954"/>
    <cellStyle name="RowTitles-Detail 17" xfId="24955"/>
    <cellStyle name="RowTitles-Detail 2" xfId="16"/>
    <cellStyle name="RowTitles-Detail 2 10" xfId="24956"/>
    <cellStyle name="RowTitles-Detail 2 10 2" xfId="24957"/>
    <cellStyle name="RowTitles-Detail 2 10 2 2" xfId="24958"/>
    <cellStyle name="RowTitles-Detail 2 10 2 2 2" xfId="24959"/>
    <cellStyle name="RowTitles-Detail 2 10 2 2 2 2" xfId="24960"/>
    <cellStyle name="RowTitles-Detail 2 10 2 2 3" xfId="24961"/>
    <cellStyle name="RowTitles-Detail 2 10 2 3" xfId="24962"/>
    <cellStyle name="RowTitles-Detail 2 10 2 3 2" xfId="24963"/>
    <cellStyle name="RowTitles-Detail 2 10 2 3 2 2" xfId="24964"/>
    <cellStyle name="RowTitles-Detail 2 10 2 4" xfId="24965"/>
    <cellStyle name="RowTitles-Detail 2 10 2 4 2" xfId="24966"/>
    <cellStyle name="RowTitles-Detail 2 10 2 5" xfId="24967"/>
    <cellStyle name="RowTitles-Detail 2 10 3" xfId="24968"/>
    <cellStyle name="RowTitles-Detail 2 10 3 2" xfId="24969"/>
    <cellStyle name="RowTitles-Detail 2 10 3 2 2" xfId="24970"/>
    <cellStyle name="RowTitles-Detail 2 10 3 2 2 2" xfId="24971"/>
    <cellStyle name="RowTitles-Detail 2 10 3 2 3" xfId="24972"/>
    <cellStyle name="RowTitles-Detail 2 10 3 3" xfId="24973"/>
    <cellStyle name="RowTitles-Detail 2 10 3 3 2" xfId="24974"/>
    <cellStyle name="RowTitles-Detail 2 10 3 3 2 2" xfId="24975"/>
    <cellStyle name="RowTitles-Detail 2 10 3 4" xfId="24976"/>
    <cellStyle name="RowTitles-Detail 2 10 3 4 2" xfId="24977"/>
    <cellStyle name="RowTitles-Detail 2 10 3 5" xfId="24978"/>
    <cellStyle name="RowTitles-Detail 2 10 4" xfId="24979"/>
    <cellStyle name="RowTitles-Detail 2 10 4 2" xfId="24980"/>
    <cellStyle name="RowTitles-Detail 2 10 5" xfId="24981"/>
    <cellStyle name="RowTitles-Detail 2 10 5 2" xfId="24982"/>
    <cellStyle name="RowTitles-Detail 2 10 5 2 2" xfId="24983"/>
    <cellStyle name="RowTitles-Detail 2 10 5 3" xfId="24984"/>
    <cellStyle name="RowTitles-Detail 2 10 6" xfId="24985"/>
    <cellStyle name="RowTitles-Detail 2 10 6 2" xfId="24986"/>
    <cellStyle name="RowTitles-Detail 2 10 6 2 2" xfId="24987"/>
    <cellStyle name="RowTitles-Detail 2 10 7" xfId="24988"/>
    <cellStyle name="RowTitles-Detail 2 10 7 2" xfId="24989"/>
    <cellStyle name="RowTitles-Detail 2 10 8" xfId="24990"/>
    <cellStyle name="RowTitles-Detail 2 11" xfId="24991"/>
    <cellStyle name="RowTitles-Detail 2 11 2" xfId="24992"/>
    <cellStyle name="RowTitles-Detail 2 11 2 2" xfId="24993"/>
    <cellStyle name="RowTitles-Detail 2 11 2 2 2" xfId="24994"/>
    <cellStyle name="RowTitles-Detail 2 11 2 2 2 2" xfId="24995"/>
    <cellStyle name="RowTitles-Detail 2 11 2 2 3" xfId="24996"/>
    <cellStyle name="RowTitles-Detail 2 11 2 3" xfId="24997"/>
    <cellStyle name="RowTitles-Detail 2 11 2 3 2" xfId="24998"/>
    <cellStyle name="RowTitles-Detail 2 11 2 3 2 2" xfId="24999"/>
    <cellStyle name="RowTitles-Detail 2 11 2 4" xfId="25000"/>
    <cellStyle name="RowTitles-Detail 2 11 2 4 2" xfId="25001"/>
    <cellStyle name="RowTitles-Detail 2 11 2 5" xfId="25002"/>
    <cellStyle name="RowTitles-Detail 2 11 3" xfId="25003"/>
    <cellStyle name="RowTitles-Detail 2 11 3 2" xfId="25004"/>
    <cellStyle name="RowTitles-Detail 2 11 3 2 2" xfId="25005"/>
    <cellStyle name="RowTitles-Detail 2 11 3 2 2 2" xfId="25006"/>
    <cellStyle name="RowTitles-Detail 2 11 3 2 3" xfId="25007"/>
    <cellStyle name="RowTitles-Detail 2 11 3 3" xfId="25008"/>
    <cellStyle name="RowTitles-Detail 2 11 3 3 2" xfId="25009"/>
    <cellStyle name="RowTitles-Detail 2 11 3 3 2 2" xfId="25010"/>
    <cellStyle name="RowTitles-Detail 2 11 3 4" xfId="25011"/>
    <cellStyle name="RowTitles-Detail 2 11 3 4 2" xfId="25012"/>
    <cellStyle name="RowTitles-Detail 2 11 3 5" xfId="25013"/>
    <cellStyle name="RowTitles-Detail 2 11 4" xfId="25014"/>
    <cellStyle name="RowTitles-Detail 2 11 4 2" xfId="25015"/>
    <cellStyle name="RowTitles-Detail 2 11 4 2 2" xfId="25016"/>
    <cellStyle name="RowTitles-Detail 2 11 4 3" xfId="25017"/>
    <cellStyle name="RowTitles-Detail 2 11 5" xfId="25018"/>
    <cellStyle name="RowTitles-Detail 2 11 5 2" xfId="25019"/>
    <cellStyle name="RowTitles-Detail 2 11 5 2 2" xfId="25020"/>
    <cellStyle name="RowTitles-Detail 2 11 6" xfId="25021"/>
    <cellStyle name="RowTitles-Detail 2 11 6 2" xfId="25022"/>
    <cellStyle name="RowTitles-Detail 2 11 7" xfId="25023"/>
    <cellStyle name="RowTitles-Detail 2 12" xfId="25024"/>
    <cellStyle name="RowTitles-Detail 2 12 2" xfId="25025"/>
    <cellStyle name="RowTitles-Detail 2 12 2 2" xfId="25026"/>
    <cellStyle name="RowTitles-Detail 2 12 2 2 2" xfId="25027"/>
    <cellStyle name="RowTitles-Detail 2 12 2 2 2 2" xfId="25028"/>
    <cellStyle name="RowTitles-Detail 2 12 2 2 3" xfId="25029"/>
    <cellStyle name="RowTitles-Detail 2 12 2 3" xfId="25030"/>
    <cellStyle name="RowTitles-Detail 2 12 2 3 2" xfId="25031"/>
    <cellStyle name="RowTitles-Detail 2 12 2 3 2 2" xfId="25032"/>
    <cellStyle name="RowTitles-Detail 2 12 2 4" xfId="25033"/>
    <cellStyle name="RowTitles-Detail 2 12 2 4 2" xfId="25034"/>
    <cellStyle name="RowTitles-Detail 2 12 2 5" xfId="25035"/>
    <cellStyle name="RowTitles-Detail 2 12 3" xfId="25036"/>
    <cellStyle name="RowTitles-Detail 2 12 3 2" xfId="25037"/>
    <cellStyle name="RowTitles-Detail 2 12 3 2 2" xfId="25038"/>
    <cellStyle name="RowTitles-Detail 2 12 3 2 2 2" xfId="25039"/>
    <cellStyle name="RowTitles-Detail 2 12 3 2 3" xfId="25040"/>
    <cellStyle name="RowTitles-Detail 2 12 3 3" xfId="25041"/>
    <cellStyle name="RowTitles-Detail 2 12 3 3 2" xfId="25042"/>
    <cellStyle name="RowTitles-Detail 2 12 3 3 2 2" xfId="25043"/>
    <cellStyle name="RowTitles-Detail 2 12 3 4" xfId="25044"/>
    <cellStyle name="RowTitles-Detail 2 12 3 4 2" xfId="25045"/>
    <cellStyle name="RowTitles-Detail 2 12 3 5" xfId="25046"/>
    <cellStyle name="RowTitles-Detail 2 12 4" xfId="25047"/>
    <cellStyle name="RowTitles-Detail 2 12 4 2" xfId="25048"/>
    <cellStyle name="RowTitles-Detail 2 12 4 2 2" xfId="25049"/>
    <cellStyle name="RowTitles-Detail 2 12 4 3" xfId="25050"/>
    <cellStyle name="RowTitles-Detail 2 12 5" xfId="25051"/>
    <cellStyle name="RowTitles-Detail 2 12 5 2" xfId="25052"/>
    <cellStyle name="RowTitles-Detail 2 12 5 2 2" xfId="25053"/>
    <cellStyle name="RowTitles-Detail 2 12 6" xfId="25054"/>
    <cellStyle name="RowTitles-Detail 2 12 6 2" xfId="25055"/>
    <cellStyle name="RowTitles-Detail 2 12 7" xfId="25056"/>
    <cellStyle name="RowTitles-Detail 2 13" xfId="25057"/>
    <cellStyle name="RowTitles-Detail 2 13 2" xfId="25058"/>
    <cellStyle name="RowTitles-Detail 2 13 2 2" xfId="25059"/>
    <cellStyle name="RowTitles-Detail 2 13 2 2 2" xfId="25060"/>
    <cellStyle name="RowTitles-Detail 2 13 2 3" xfId="25061"/>
    <cellStyle name="RowTitles-Detail 2 13 3" xfId="25062"/>
    <cellStyle name="RowTitles-Detail 2 13 3 2" xfId="25063"/>
    <cellStyle name="RowTitles-Detail 2 13 3 2 2" xfId="25064"/>
    <cellStyle name="RowTitles-Detail 2 13 4" xfId="25065"/>
    <cellStyle name="RowTitles-Detail 2 13 4 2" xfId="25066"/>
    <cellStyle name="RowTitles-Detail 2 13 5" xfId="25067"/>
    <cellStyle name="RowTitles-Detail 2 14" xfId="25068"/>
    <cellStyle name="RowTitles-Detail 2 14 2" xfId="25069"/>
    <cellStyle name="RowTitles-Detail 2 14 2 2" xfId="25070"/>
    <cellStyle name="RowTitles-Detail 2 15" xfId="25071"/>
    <cellStyle name="RowTitles-Detail 2 15 2" xfId="25072"/>
    <cellStyle name="RowTitles-Detail 2 16" xfId="25073"/>
    <cellStyle name="RowTitles-Detail 2 16 2" xfId="25074"/>
    <cellStyle name="RowTitles-Detail 2 16 2 2" xfId="25075"/>
    <cellStyle name="RowTitles-Detail 2 17" xfId="25076"/>
    <cellStyle name="RowTitles-Detail 2 2" xfId="98"/>
    <cellStyle name="RowTitles-Detail 2 2 10" xfId="25077"/>
    <cellStyle name="RowTitles-Detail 2 2 10 2" xfId="25078"/>
    <cellStyle name="RowTitles-Detail 2 2 10 2 2" xfId="25079"/>
    <cellStyle name="RowTitles-Detail 2 2 10 2 2 2" xfId="25080"/>
    <cellStyle name="RowTitles-Detail 2 2 10 2 2 2 2" xfId="25081"/>
    <cellStyle name="RowTitles-Detail 2 2 10 2 2 3" xfId="25082"/>
    <cellStyle name="RowTitles-Detail 2 2 10 2 3" xfId="25083"/>
    <cellStyle name="RowTitles-Detail 2 2 10 2 3 2" xfId="25084"/>
    <cellStyle name="RowTitles-Detail 2 2 10 2 3 2 2" xfId="25085"/>
    <cellStyle name="RowTitles-Detail 2 2 10 2 4" xfId="25086"/>
    <cellStyle name="RowTitles-Detail 2 2 10 2 4 2" xfId="25087"/>
    <cellStyle name="RowTitles-Detail 2 2 10 2 5" xfId="25088"/>
    <cellStyle name="RowTitles-Detail 2 2 10 3" xfId="25089"/>
    <cellStyle name="RowTitles-Detail 2 2 10 3 2" xfId="25090"/>
    <cellStyle name="RowTitles-Detail 2 2 10 3 2 2" xfId="25091"/>
    <cellStyle name="RowTitles-Detail 2 2 10 3 2 2 2" xfId="25092"/>
    <cellStyle name="RowTitles-Detail 2 2 10 3 2 3" xfId="25093"/>
    <cellStyle name="RowTitles-Detail 2 2 10 3 3" xfId="25094"/>
    <cellStyle name="RowTitles-Detail 2 2 10 3 3 2" xfId="25095"/>
    <cellStyle name="RowTitles-Detail 2 2 10 3 3 2 2" xfId="25096"/>
    <cellStyle name="RowTitles-Detail 2 2 10 3 4" xfId="25097"/>
    <cellStyle name="RowTitles-Detail 2 2 10 3 4 2" xfId="25098"/>
    <cellStyle name="RowTitles-Detail 2 2 10 3 5" xfId="25099"/>
    <cellStyle name="RowTitles-Detail 2 2 10 4" xfId="25100"/>
    <cellStyle name="RowTitles-Detail 2 2 10 4 2" xfId="25101"/>
    <cellStyle name="RowTitles-Detail 2 2 10 4 2 2" xfId="25102"/>
    <cellStyle name="RowTitles-Detail 2 2 10 4 3" xfId="25103"/>
    <cellStyle name="RowTitles-Detail 2 2 10 5" xfId="25104"/>
    <cellStyle name="RowTitles-Detail 2 2 10 5 2" xfId="25105"/>
    <cellStyle name="RowTitles-Detail 2 2 10 5 2 2" xfId="25106"/>
    <cellStyle name="RowTitles-Detail 2 2 10 6" xfId="25107"/>
    <cellStyle name="RowTitles-Detail 2 2 10 6 2" xfId="25108"/>
    <cellStyle name="RowTitles-Detail 2 2 10 7" xfId="25109"/>
    <cellStyle name="RowTitles-Detail 2 2 11" xfId="25110"/>
    <cellStyle name="RowTitles-Detail 2 2 11 2" xfId="25111"/>
    <cellStyle name="RowTitles-Detail 2 2 11 2 2" xfId="25112"/>
    <cellStyle name="RowTitles-Detail 2 2 11 2 2 2" xfId="25113"/>
    <cellStyle name="RowTitles-Detail 2 2 11 2 2 2 2" xfId="25114"/>
    <cellStyle name="RowTitles-Detail 2 2 11 2 2 3" xfId="25115"/>
    <cellStyle name="RowTitles-Detail 2 2 11 2 3" xfId="25116"/>
    <cellStyle name="RowTitles-Detail 2 2 11 2 3 2" xfId="25117"/>
    <cellStyle name="RowTitles-Detail 2 2 11 2 3 2 2" xfId="25118"/>
    <cellStyle name="RowTitles-Detail 2 2 11 2 4" xfId="25119"/>
    <cellStyle name="RowTitles-Detail 2 2 11 2 4 2" xfId="25120"/>
    <cellStyle name="RowTitles-Detail 2 2 11 2 5" xfId="25121"/>
    <cellStyle name="RowTitles-Detail 2 2 11 3" xfId="25122"/>
    <cellStyle name="RowTitles-Detail 2 2 11 3 2" xfId="25123"/>
    <cellStyle name="RowTitles-Detail 2 2 11 3 2 2" xfId="25124"/>
    <cellStyle name="RowTitles-Detail 2 2 11 3 2 2 2" xfId="25125"/>
    <cellStyle name="RowTitles-Detail 2 2 11 3 2 3" xfId="25126"/>
    <cellStyle name="RowTitles-Detail 2 2 11 3 3" xfId="25127"/>
    <cellStyle name="RowTitles-Detail 2 2 11 3 3 2" xfId="25128"/>
    <cellStyle name="RowTitles-Detail 2 2 11 3 3 2 2" xfId="25129"/>
    <cellStyle name="RowTitles-Detail 2 2 11 3 4" xfId="25130"/>
    <cellStyle name="RowTitles-Detail 2 2 11 3 4 2" xfId="25131"/>
    <cellStyle name="RowTitles-Detail 2 2 11 3 5" xfId="25132"/>
    <cellStyle name="RowTitles-Detail 2 2 11 4" xfId="25133"/>
    <cellStyle name="RowTitles-Detail 2 2 11 4 2" xfId="25134"/>
    <cellStyle name="RowTitles-Detail 2 2 11 4 2 2" xfId="25135"/>
    <cellStyle name="RowTitles-Detail 2 2 11 4 3" xfId="25136"/>
    <cellStyle name="RowTitles-Detail 2 2 11 5" xfId="25137"/>
    <cellStyle name="RowTitles-Detail 2 2 11 5 2" xfId="25138"/>
    <cellStyle name="RowTitles-Detail 2 2 11 5 2 2" xfId="25139"/>
    <cellStyle name="RowTitles-Detail 2 2 11 6" xfId="25140"/>
    <cellStyle name="RowTitles-Detail 2 2 11 6 2" xfId="25141"/>
    <cellStyle name="RowTitles-Detail 2 2 11 7" xfId="25142"/>
    <cellStyle name="RowTitles-Detail 2 2 12" xfId="25143"/>
    <cellStyle name="RowTitles-Detail 2 2 12 2" xfId="25144"/>
    <cellStyle name="RowTitles-Detail 2 2 12 2 2" xfId="25145"/>
    <cellStyle name="RowTitles-Detail 2 2 12 2 2 2" xfId="25146"/>
    <cellStyle name="RowTitles-Detail 2 2 12 2 3" xfId="25147"/>
    <cellStyle name="RowTitles-Detail 2 2 12 3" xfId="25148"/>
    <cellStyle name="RowTitles-Detail 2 2 12 3 2" xfId="25149"/>
    <cellStyle name="RowTitles-Detail 2 2 12 3 2 2" xfId="25150"/>
    <cellStyle name="RowTitles-Detail 2 2 12 4" xfId="25151"/>
    <cellStyle name="RowTitles-Detail 2 2 12 4 2" xfId="25152"/>
    <cellStyle name="RowTitles-Detail 2 2 12 5" xfId="25153"/>
    <cellStyle name="RowTitles-Detail 2 2 13" xfId="25154"/>
    <cellStyle name="RowTitles-Detail 2 2 13 2" xfId="25155"/>
    <cellStyle name="RowTitles-Detail 2 2 13 2 2" xfId="25156"/>
    <cellStyle name="RowTitles-Detail 2 2 14" xfId="25157"/>
    <cellStyle name="RowTitles-Detail 2 2 14 2" xfId="25158"/>
    <cellStyle name="RowTitles-Detail 2 2 15" xfId="25159"/>
    <cellStyle name="RowTitles-Detail 2 2 15 2" xfId="25160"/>
    <cellStyle name="RowTitles-Detail 2 2 15 2 2" xfId="25161"/>
    <cellStyle name="RowTitles-Detail 2 2 16" xfId="25162"/>
    <cellStyle name="RowTitles-Detail 2 2 17" xfId="25163"/>
    <cellStyle name="RowTitles-Detail 2 2 2" xfId="25164"/>
    <cellStyle name="RowTitles-Detail 2 2 2 10" xfId="25165"/>
    <cellStyle name="RowTitles-Detail 2 2 2 10 2" xfId="25166"/>
    <cellStyle name="RowTitles-Detail 2 2 2 10 2 2" xfId="25167"/>
    <cellStyle name="RowTitles-Detail 2 2 2 10 2 2 2" xfId="25168"/>
    <cellStyle name="RowTitles-Detail 2 2 2 10 2 2 2 2" xfId="25169"/>
    <cellStyle name="RowTitles-Detail 2 2 2 10 2 2 3" xfId="25170"/>
    <cellStyle name="RowTitles-Detail 2 2 2 10 2 3" xfId="25171"/>
    <cellStyle name="RowTitles-Detail 2 2 2 10 2 3 2" xfId="25172"/>
    <cellStyle name="RowTitles-Detail 2 2 2 10 2 3 2 2" xfId="25173"/>
    <cellStyle name="RowTitles-Detail 2 2 2 10 2 4" xfId="25174"/>
    <cellStyle name="RowTitles-Detail 2 2 2 10 2 4 2" xfId="25175"/>
    <cellStyle name="RowTitles-Detail 2 2 2 10 2 5" xfId="25176"/>
    <cellStyle name="RowTitles-Detail 2 2 2 10 3" xfId="25177"/>
    <cellStyle name="RowTitles-Detail 2 2 2 10 3 2" xfId="25178"/>
    <cellStyle name="RowTitles-Detail 2 2 2 10 3 2 2" xfId="25179"/>
    <cellStyle name="RowTitles-Detail 2 2 2 10 3 2 2 2" xfId="25180"/>
    <cellStyle name="RowTitles-Detail 2 2 2 10 3 2 3" xfId="25181"/>
    <cellStyle name="RowTitles-Detail 2 2 2 10 3 3" xfId="25182"/>
    <cellStyle name="RowTitles-Detail 2 2 2 10 3 3 2" xfId="25183"/>
    <cellStyle name="RowTitles-Detail 2 2 2 10 3 3 2 2" xfId="25184"/>
    <cellStyle name="RowTitles-Detail 2 2 2 10 3 4" xfId="25185"/>
    <cellStyle name="RowTitles-Detail 2 2 2 10 3 4 2" xfId="25186"/>
    <cellStyle name="RowTitles-Detail 2 2 2 10 3 5" xfId="25187"/>
    <cellStyle name="RowTitles-Detail 2 2 2 10 4" xfId="25188"/>
    <cellStyle name="RowTitles-Detail 2 2 2 10 4 2" xfId="25189"/>
    <cellStyle name="RowTitles-Detail 2 2 2 10 4 2 2" xfId="25190"/>
    <cellStyle name="RowTitles-Detail 2 2 2 10 4 3" xfId="25191"/>
    <cellStyle name="RowTitles-Detail 2 2 2 10 5" xfId="25192"/>
    <cellStyle name="RowTitles-Detail 2 2 2 10 5 2" xfId="25193"/>
    <cellStyle name="RowTitles-Detail 2 2 2 10 5 2 2" xfId="25194"/>
    <cellStyle name="RowTitles-Detail 2 2 2 10 6" xfId="25195"/>
    <cellStyle name="RowTitles-Detail 2 2 2 10 6 2" xfId="25196"/>
    <cellStyle name="RowTitles-Detail 2 2 2 10 7" xfId="25197"/>
    <cellStyle name="RowTitles-Detail 2 2 2 11" xfId="25198"/>
    <cellStyle name="RowTitles-Detail 2 2 2 11 2" xfId="25199"/>
    <cellStyle name="RowTitles-Detail 2 2 2 11 2 2" xfId="25200"/>
    <cellStyle name="RowTitles-Detail 2 2 2 11 2 2 2" xfId="25201"/>
    <cellStyle name="RowTitles-Detail 2 2 2 11 2 3" xfId="25202"/>
    <cellStyle name="RowTitles-Detail 2 2 2 11 3" xfId="25203"/>
    <cellStyle name="RowTitles-Detail 2 2 2 11 3 2" xfId="25204"/>
    <cellStyle name="RowTitles-Detail 2 2 2 11 3 2 2" xfId="25205"/>
    <cellStyle name="RowTitles-Detail 2 2 2 11 4" xfId="25206"/>
    <cellStyle name="RowTitles-Detail 2 2 2 11 4 2" xfId="25207"/>
    <cellStyle name="RowTitles-Detail 2 2 2 11 5" xfId="25208"/>
    <cellStyle name="RowTitles-Detail 2 2 2 12" xfId="25209"/>
    <cellStyle name="RowTitles-Detail 2 2 2 12 2" xfId="25210"/>
    <cellStyle name="RowTitles-Detail 2 2 2 13" xfId="25211"/>
    <cellStyle name="RowTitles-Detail 2 2 2 13 2" xfId="25212"/>
    <cellStyle name="RowTitles-Detail 2 2 2 13 2 2" xfId="25213"/>
    <cellStyle name="RowTitles-Detail 2 2 2 2" xfId="25214"/>
    <cellStyle name="RowTitles-Detail 2 2 2 2 10" xfId="25215"/>
    <cellStyle name="RowTitles-Detail 2 2 2 2 10 2" xfId="25216"/>
    <cellStyle name="RowTitles-Detail 2 2 2 2 10 2 2" xfId="25217"/>
    <cellStyle name="RowTitles-Detail 2 2 2 2 10 2 2 2" xfId="25218"/>
    <cellStyle name="RowTitles-Detail 2 2 2 2 10 2 3" xfId="25219"/>
    <cellStyle name="RowTitles-Detail 2 2 2 2 10 3" xfId="25220"/>
    <cellStyle name="RowTitles-Detail 2 2 2 2 10 3 2" xfId="25221"/>
    <cellStyle name="RowTitles-Detail 2 2 2 2 10 3 2 2" xfId="25222"/>
    <cellStyle name="RowTitles-Detail 2 2 2 2 10 4" xfId="25223"/>
    <cellStyle name="RowTitles-Detail 2 2 2 2 10 4 2" xfId="25224"/>
    <cellStyle name="RowTitles-Detail 2 2 2 2 10 5" xfId="25225"/>
    <cellStyle name="RowTitles-Detail 2 2 2 2 11" xfId="25226"/>
    <cellStyle name="RowTitles-Detail 2 2 2 2 11 2" xfId="25227"/>
    <cellStyle name="RowTitles-Detail 2 2 2 2 12" xfId="25228"/>
    <cellStyle name="RowTitles-Detail 2 2 2 2 12 2" xfId="25229"/>
    <cellStyle name="RowTitles-Detail 2 2 2 2 12 2 2" xfId="25230"/>
    <cellStyle name="RowTitles-Detail 2 2 2 2 2" xfId="25231"/>
    <cellStyle name="RowTitles-Detail 2 2 2 2 2 2" xfId="25232"/>
    <cellStyle name="RowTitles-Detail 2 2 2 2 2 2 2" xfId="25233"/>
    <cellStyle name="RowTitles-Detail 2 2 2 2 2 2 2 2" xfId="25234"/>
    <cellStyle name="RowTitles-Detail 2 2 2 2 2 2 2 2 2" xfId="25235"/>
    <cellStyle name="RowTitles-Detail 2 2 2 2 2 2 2 2 2 2" xfId="25236"/>
    <cellStyle name="RowTitles-Detail 2 2 2 2 2 2 2 2 3" xfId="25237"/>
    <cellStyle name="RowTitles-Detail 2 2 2 2 2 2 2 3" xfId="25238"/>
    <cellStyle name="RowTitles-Detail 2 2 2 2 2 2 2 3 2" xfId="25239"/>
    <cellStyle name="RowTitles-Detail 2 2 2 2 2 2 2 3 2 2" xfId="25240"/>
    <cellStyle name="RowTitles-Detail 2 2 2 2 2 2 2 4" xfId="25241"/>
    <cellStyle name="RowTitles-Detail 2 2 2 2 2 2 2 4 2" xfId="25242"/>
    <cellStyle name="RowTitles-Detail 2 2 2 2 2 2 2 5" xfId="25243"/>
    <cellStyle name="RowTitles-Detail 2 2 2 2 2 2 3" xfId="25244"/>
    <cellStyle name="RowTitles-Detail 2 2 2 2 2 2 3 2" xfId="25245"/>
    <cellStyle name="RowTitles-Detail 2 2 2 2 2 2 3 2 2" xfId="25246"/>
    <cellStyle name="RowTitles-Detail 2 2 2 2 2 2 3 2 2 2" xfId="25247"/>
    <cellStyle name="RowTitles-Detail 2 2 2 2 2 2 3 2 3" xfId="25248"/>
    <cellStyle name="RowTitles-Detail 2 2 2 2 2 2 3 3" xfId="25249"/>
    <cellStyle name="RowTitles-Detail 2 2 2 2 2 2 3 3 2" xfId="25250"/>
    <cellStyle name="RowTitles-Detail 2 2 2 2 2 2 3 3 2 2" xfId="25251"/>
    <cellStyle name="RowTitles-Detail 2 2 2 2 2 2 3 4" xfId="25252"/>
    <cellStyle name="RowTitles-Detail 2 2 2 2 2 2 3 4 2" xfId="25253"/>
    <cellStyle name="RowTitles-Detail 2 2 2 2 2 2 3 5" xfId="25254"/>
    <cellStyle name="RowTitles-Detail 2 2 2 2 2 2 4" xfId="25255"/>
    <cellStyle name="RowTitles-Detail 2 2 2 2 2 2 4 2" xfId="25256"/>
    <cellStyle name="RowTitles-Detail 2 2 2 2 2 2 5" xfId="25257"/>
    <cellStyle name="RowTitles-Detail 2 2 2 2 2 2 5 2" xfId="25258"/>
    <cellStyle name="RowTitles-Detail 2 2 2 2 2 2 5 2 2" xfId="25259"/>
    <cellStyle name="RowTitles-Detail 2 2 2 2 2 3" xfId="25260"/>
    <cellStyle name="RowTitles-Detail 2 2 2 2 2 3 2" xfId="25261"/>
    <cellStyle name="RowTitles-Detail 2 2 2 2 2 3 2 2" xfId="25262"/>
    <cellStyle name="RowTitles-Detail 2 2 2 2 2 3 2 2 2" xfId="25263"/>
    <cellStyle name="RowTitles-Detail 2 2 2 2 2 3 2 2 2 2" xfId="25264"/>
    <cellStyle name="RowTitles-Detail 2 2 2 2 2 3 2 2 3" xfId="25265"/>
    <cellStyle name="RowTitles-Detail 2 2 2 2 2 3 2 3" xfId="25266"/>
    <cellStyle name="RowTitles-Detail 2 2 2 2 2 3 2 3 2" xfId="25267"/>
    <cellStyle name="RowTitles-Detail 2 2 2 2 2 3 2 3 2 2" xfId="25268"/>
    <cellStyle name="RowTitles-Detail 2 2 2 2 2 3 2 4" xfId="25269"/>
    <cellStyle name="RowTitles-Detail 2 2 2 2 2 3 2 4 2" xfId="25270"/>
    <cellStyle name="RowTitles-Detail 2 2 2 2 2 3 2 5" xfId="25271"/>
    <cellStyle name="RowTitles-Detail 2 2 2 2 2 3 3" xfId="25272"/>
    <cellStyle name="RowTitles-Detail 2 2 2 2 2 3 3 2" xfId="25273"/>
    <cellStyle name="RowTitles-Detail 2 2 2 2 2 3 3 2 2" xfId="25274"/>
    <cellStyle name="RowTitles-Detail 2 2 2 2 2 3 3 2 2 2" xfId="25275"/>
    <cellStyle name="RowTitles-Detail 2 2 2 2 2 3 3 2 3" xfId="25276"/>
    <cellStyle name="RowTitles-Detail 2 2 2 2 2 3 3 3" xfId="25277"/>
    <cellStyle name="RowTitles-Detail 2 2 2 2 2 3 3 3 2" xfId="25278"/>
    <cellStyle name="RowTitles-Detail 2 2 2 2 2 3 3 3 2 2" xfId="25279"/>
    <cellStyle name="RowTitles-Detail 2 2 2 2 2 3 3 4" xfId="25280"/>
    <cellStyle name="RowTitles-Detail 2 2 2 2 2 3 3 4 2" xfId="25281"/>
    <cellStyle name="RowTitles-Detail 2 2 2 2 2 3 3 5" xfId="25282"/>
    <cellStyle name="RowTitles-Detail 2 2 2 2 2 3 4" xfId="25283"/>
    <cellStyle name="RowTitles-Detail 2 2 2 2 2 3 4 2" xfId="25284"/>
    <cellStyle name="RowTitles-Detail 2 2 2 2 2 3 5" xfId="25285"/>
    <cellStyle name="RowTitles-Detail 2 2 2 2 2 3 5 2" xfId="25286"/>
    <cellStyle name="RowTitles-Detail 2 2 2 2 2 3 5 2 2" xfId="25287"/>
    <cellStyle name="RowTitles-Detail 2 2 2 2 2 3 5 3" xfId="25288"/>
    <cellStyle name="RowTitles-Detail 2 2 2 2 2 3 6" xfId="25289"/>
    <cellStyle name="RowTitles-Detail 2 2 2 2 2 3 6 2" xfId="25290"/>
    <cellStyle name="RowTitles-Detail 2 2 2 2 2 3 6 2 2" xfId="25291"/>
    <cellStyle name="RowTitles-Detail 2 2 2 2 2 3 7" xfId="25292"/>
    <cellStyle name="RowTitles-Detail 2 2 2 2 2 3 7 2" xfId="25293"/>
    <cellStyle name="RowTitles-Detail 2 2 2 2 2 3 8" xfId="25294"/>
    <cellStyle name="RowTitles-Detail 2 2 2 2 2 4" xfId="25295"/>
    <cellStyle name="RowTitles-Detail 2 2 2 2 2 4 2" xfId="25296"/>
    <cellStyle name="RowTitles-Detail 2 2 2 2 2 4 2 2" xfId="25297"/>
    <cellStyle name="RowTitles-Detail 2 2 2 2 2 4 2 2 2" xfId="25298"/>
    <cellStyle name="RowTitles-Detail 2 2 2 2 2 4 2 2 2 2" xfId="25299"/>
    <cellStyle name="RowTitles-Detail 2 2 2 2 2 4 2 2 3" xfId="25300"/>
    <cellStyle name="RowTitles-Detail 2 2 2 2 2 4 2 3" xfId="25301"/>
    <cellStyle name="RowTitles-Detail 2 2 2 2 2 4 2 3 2" xfId="25302"/>
    <cellStyle name="RowTitles-Detail 2 2 2 2 2 4 2 3 2 2" xfId="25303"/>
    <cellStyle name="RowTitles-Detail 2 2 2 2 2 4 2 4" xfId="25304"/>
    <cellStyle name="RowTitles-Detail 2 2 2 2 2 4 2 4 2" xfId="25305"/>
    <cellStyle name="RowTitles-Detail 2 2 2 2 2 4 2 5" xfId="25306"/>
    <cellStyle name="RowTitles-Detail 2 2 2 2 2 4 3" xfId="25307"/>
    <cellStyle name="RowTitles-Detail 2 2 2 2 2 4 3 2" xfId="25308"/>
    <cellStyle name="RowTitles-Detail 2 2 2 2 2 4 3 2 2" xfId="25309"/>
    <cellStyle name="RowTitles-Detail 2 2 2 2 2 4 3 2 2 2" xfId="25310"/>
    <cellStyle name="RowTitles-Detail 2 2 2 2 2 4 3 2 3" xfId="25311"/>
    <cellStyle name="RowTitles-Detail 2 2 2 2 2 4 3 3" xfId="25312"/>
    <cellStyle name="RowTitles-Detail 2 2 2 2 2 4 3 3 2" xfId="25313"/>
    <cellStyle name="RowTitles-Detail 2 2 2 2 2 4 3 3 2 2" xfId="25314"/>
    <cellStyle name="RowTitles-Detail 2 2 2 2 2 4 3 4" xfId="25315"/>
    <cellStyle name="RowTitles-Detail 2 2 2 2 2 4 3 4 2" xfId="25316"/>
    <cellStyle name="RowTitles-Detail 2 2 2 2 2 4 3 5" xfId="25317"/>
    <cellStyle name="RowTitles-Detail 2 2 2 2 2 4 4" xfId="25318"/>
    <cellStyle name="RowTitles-Detail 2 2 2 2 2 4 4 2" xfId="25319"/>
    <cellStyle name="RowTitles-Detail 2 2 2 2 2 4 4 2 2" xfId="25320"/>
    <cellStyle name="RowTitles-Detail 2 2 2 2 2 4 4 3" xfId="25321"/>
    <cellStyle name="RowTitles-Detail 2 2 2 2 2 4 5" xfId="25322"/>
    <cellStyle name="RowTitles-Detail 2 2 2 2 2 4 5 2" xfId="25323"/>
    <cellStyle name="RowTitles-Detail 2 2 2 2 2 4 5 2 2" xfId="25324"/>
    <cellStyle name="RowTitles-Detail 2 2 2 2 2 4 6" xfId="25325"/>
    <cellStyle name="RowTitles-Detail 2 2 2 2 2 4 6 2" xfId="25326"/>
    <cellStyle name="RowTitles-Detail 2 2 2 2 2 4 7" xfId="25327"/>
    <cellStyle name="RowTitles-Detail 2 2 2 2 2 5" xfId="25328"/>
    <cellStyle name="RowTitles-Detail 2 2 2 2 2 5 2" xfId="25329"/>
    <cellStyle name="RowTitles-Detail 2 2 2 2 2 5 2 2" xfId="25330"/>
    <cellStyle name="RowTitles-Detail 2 2 2 2 2 5 2 2 2" xfId="25331"/>
    <cellStyle name="RowTitles-Detail 2 2 2 2 2 5 2 2 2 2" xfId="25332"/>
    <cellStyle name="RowTitles-Detail 2 2 2 2 2 5 2 2 3" xfId="25333"/>
    <cellStyle name="RowTitles-Detail 2 2 2 2 2 5 2 3" xfId="25334"/>
    <cellStyle name="RowTitles-Detail 2 2 2 2 2 5 2 3 2" xfId="25335"/>
    <cellStyle name="RowTitles-Detail 2 2 2 2 2 5 2 3 2 2" xfId="25336"/>
    <cellStyle name="RowTitles-Detail 2 2 2 2 2 5 2 4" xfId="25337"/>
    <cellStyle name="RowTitles-Detail 2 2 2 2 2 5 2 4 2" xfId="25338"/>
    <cellStyle name="RowTitles-Detail 2 2 2 2 2 5 2 5" xfId="25339"/>
    <cellStyle name="RowTitles-Detail 2 2 2 2 2 5 3" xfId="25340"/>
    <cellStyle name="RowTitles-Detail 2 2 2 2 2 5 3 2" xfId="25341"/>
    <cellStyle name="RowTitles-Detail 2 2 2 2 2 5 3 2 2" xfId="25342"/>
    <cellStyle name="RowTitles-Detail 2 2 2 2 2 5 3 2 2 2" xfId="25343"/>
    <cellStyle name="RowTitles-Detail 2 2 2 2 2 5 3 2 3" xfId="25344"/>
    <cellStyle name="RowTitles-Detail 2 2 2 2 2 5 3 3" xfId="25345"/>
    <cellStyle name="RowTitles-Detail 2 2 2 2 2 5 3 3 2" xfId="25346"/>
    <cellStyle name="RowTitles-Detail 2 2 2 2 2 5 3 3 2 2" xfId="25347"/>
    <cellStyle name="RowTitles-Detail 2 2 2 2 2 5 3 4" xfId="25348"/>
    <cellStyle name="RowTitles-Detail 2 2 2 2 2 5 3 4 2" xfId="25349"/>
    <cellStyle name="RowTitles-Detail 2 2 2 2 2 5 3 5" xfId="25350"/>
    <cellStyle name="RowTitles-Detail 2 2 2 2 2 5 4" xfId="25351"/>
    <cellStyle name="RowTitles-Detail 2 2 2 2 2 5 4 2" xfId="25352"/>
    <cellStyle name="RowTitles-Detail 2 2 2 2 2 5 4 2 2" xfId="25353"/>
    <cellStyle name="RowTitles-Detail 2 2 2 2 2 5 4 3" xfId="25354"/>
    <cellStyle name="RowTitles-Detail 2 2 2 2 2 5 5" xfId="25355"/>
    <cellStyle name="RowTitles-Detail 2 2 2 2 2 5 5 2" xfId="25356"/>
    <cellStyle name="RowTitles-Detail 2 2 2 2 2 5 5 2 2" xfId="25357"/>
    <cellStyle name="RowTitles-Detail 2 2 2 2 2 5 6" xfId="25358"/>
    <cellStyle name="RowTitles-Detail 2 2 2 2 2 5 6 2" xfId="25359"/>
    <cellStyle name="RowTitles-Detail 2 2 2 2 2 5 7" xfId="25360"/>
    <cellStyle name="RowTitles-Detail 2 2 2 2 2 6" xfId="25361"/>
    <cellStyle name="RowTitles-Detail 2 2 2 2 2 6 2" xfId="25362"/>
    <cellStyle name="RowTitles-Detail 2 2 2 2 2 6 2 2" xfId="25363"/>
    <cellStyle name="RowTitles-Detail 2 2 2 2 2 6 2 2 2" xfId="25364"/>
    <cellStyle name="RowTitles-Detail 2 2 2 2 2 6 2 2 2 2" xfId="25365"/>
    <cellStyle name="RowTitles-Detail 2 2 2 2 2 6 2 2 3" xfId="25366"/>
    <cellStyle name="RowTitles-Detail 2 2 2 2 2 6 2 3" xfId="25367"/>
    <cellStyle name="RowTitles-Detail 2 2 2 2 2 6 2 3 2" xfId="25368"/>
    <cellStyle name="RowTitles-Detail 2 2 2 2 2 6 2 3 2 2" xfId="25369"/>
    <cellStyle name="RowTitles-Detail 2 2 2 2 2 6 2 4" xfId="25370"/>
    <cellStyle name="RowTitles-Detail 2 2 2 2 2 6 2 4 2" xfId="25371"/>
    <cellStyle name="RowTitles-Detail 2 2 2 2 2 6 2 5" xfId="25372"/>
    <cellStyle name="RowTitles-Detail 2 2 2 2 2 6 3" xfId="25373"/>
    <cellStyle name="RowTitles-Detail 2 2 2 2 2 6 3 2" xfId="25374"/>
    <cellStyle name="RowTitles-Detail 2 2 2 2 2 6 3 2 2" xfId="25375"/>
    <cellStyle name="RowTitles-Detail 2 2 2 2 2 6 3 2 2 2" xfId="25376"/>
    <cellStyle name="RowTitles-Detail 2 2 2 2 2 6 3 2 3" xfId="25377"/>
    <cellStyle name="RowTitles-Detail 2 2 2 2 2 6 3 3" xfId="25378"/>
    <cellStyle name="RowTitles-Detail 2 2 2 2 2 6 3 3 2" xfId="25379"/>
    <cellStyle name="RowTitles-Detail 2 2 2 2 2 6 3 3 2 2" xfId="25380"/>
    <cellStyle name="RowTitles-Detail 2 2 2 2 2 6 3 4" xfId="25381"/>
    <cellStyle name="RowTitles-Detail 2 2 2 2 2 6 3 4 2" xfId="25382"/>
    <cellStyle name="RowTitles-Detail 2 2 2 2 2 6 3 5" xfId="25383"/>
    <cellStyle name="RowTitles-Detail 2 2 2 2 2 6 4" xfId="25384"/>
    <cellStyle name="RowTitles-Detail 2 2 2 2 2 6 4 2" xfId="25385"/>
    <cellStyle name="RowTitles-Detail 2 2 2 2 2 6 4 2 2" xfId="25386"/>
    <cellStyle name="RowTitles-Detail 2 2 2 2 2 6 4 3" xfId="25387"/>
    <cellStyle name="RowTitles-Detail 2 2 2 2 2 6 5" xfId="25388"/>
    <cellStyle name="RowTitles-Detail 2 2 2 2 2 6 5 2" xfId="25389"/>
    <cellStyle name="RowTitles-Detail 2 2 2 2 2 6 5 2 2" xfId="25390"/>
    <cellStyle name="RowTitles-Detail 2 2 2 2 2 6 6" xfId="25391"/>
    <cellStyle name="RowTitles-Detail 2 2 2 2 2 6 6 2" xfId="25392"/>
    <cellStyle name="RowTitles-Detail 2 2 2 2 2 6 7" xfId="25393"/>
    <cellStyle name="RowTitles-Detail 2 2 2 2 2 7" xfId="25394"/>
    <cellStyle name="RowTitles-Detail 2 2 2 2 2 7 2" xfId="25395"/>
    <cellStyle name="RowTitles-Detail 2 2 2 2 2 7 2 2" xfId="25396"/>
    <cellStyle name="RowTitles-Detail 2 2 2 2 2 7 2 2 2" xfId="25397"/>
    <cellStyle name="RowTitles-Detail 2 2 2 2 2 7 2 3" xfId="25398"/>
    <cellStyle name="RowTitles-Detail 2 2 2 2 2 7 3" xfId="25399"/>
    <cellStyle name="RowTitles-Detail 2 2 2 2 2 7 3 2" xfId="25400"/>
    <cellStyle name="RowTitles-Detail 2 2 2 2 2 7 3 2 2" xfId="25401"/>
    <cellStyle name="RowTitles-Detail 2 2 2 2 2 7 4" xfId="25402"/>
    <cellStyle name="RowTitles-Detail 2 2 2 2 2 7 4 2" xfId="25403"/>
    <cellStyle name="RowTitles-Detail 2 2 2 2 2 7 5" xfId="25404"/>
    <cellStyle name="RowTitles-Detail 2 2 2 2 2 8" xfId="25405"/>
    <cellStyle name="RowTitles-Detail 2 2 2 2 2 8 2" xfId="25406"/>
    <cellStyle name="RowTitles-Detail 2 2 2 2 2 9" xfId="25407"/>
    <cellStyle name="RowTitles-Detail 2 2 2 2 2 9 2" xfId="25408"/>
    <cellStyle name="RowTitles-Detail 2 2 2 2 2 9 2 2" xfId="25409"/>
    <cellStyle name="RowTitles-Detail 2 2 2 2 2_STUD aligned by INSTIT" xfId="25410"/>
    <cellStyle name="RowTitles-Detail 2 2 2 2 3" xfId="25411"/>
    <cellStyle name="RowTitles-Detail 2 2 2 2 3 2" xfId="25412"/>
    <cellStyle name="RowTitles-Detail 2 2 2 2 3 2 2" xfId="25413"/>
    <cellStyle name="RowTitles-Detail 2 2 2 2 3 2 2 2" xfId="25414"/>
    <cellStyle name="RowTitles-Detail 2 2 2 2 3 2 2 2 2" xfId="25415"/>
    <cellStyle name="RowTitles-Detail 2 2 2 2 3 2 2 2 2 2" xfId="25416"/>
    <cellStyle name="RowTitles-Detail 2 2 2 2 3 2 2 2 3" xfId="25417"/>
    <cellStyle name="RowTitles-Detail 2 2 2 2 3 2 2 3" xfId="25418"/>
    <cellStyle name="RowTitles-Detail 2 2 2 2 3 2 2 3 2" xfId="25419"/>
    <cellStyle name="RowTitles-Detail 2 2 2 2 3 2 2 3 2 2" xfId="25420"/>
    <cellStyle name="RowTitles-Detail 2 2 2 2 3 2 2 4" xfId="25421"/>
    <cellStyle name="RowTitles-Detail 2 2 2 2 3 2 2 4 2" xfId="25422"/>
    <cellStyle name="RowTitles-Detail 2 2 2 2 3 2 2 5" xfId="25423"/>
    <cellStyle name="RowTitles-Detail 2 2 2 2 3 2 3" xfId="25424"/>
    <cellStyle name="RowTitles-Detail 2 2 2 2 3 2 3 2" xfId="25425"/>
    <cellStyle name="RowTitles-Detail 2 2 2 2 3 2 3 2 2" xfId="25426"/>
    <cellStyle name="RowTitles-Detail 2 2 2 2 3 2 3 2 2 2" xfId="25427"/>
    <cellStyle name="RowTitles-Detail 2 2 2 2 3 2 3 2 3" xfId="25428"/>
    <cellStyle name="RowTitles-Detail 2 2 2 2 3 2 3 3" xfId="25429"/>
    <cellStyle name="RowTitles-Detail 2 2 2 2 3 2 3 3 2" xfId="25430"/>
    <cellStyle name="RowTitles-Detail 2 2 2 2 3 2 3 3 2 2" xfId="25431"/>
    <cellStyle name="RowTitles-Detail 2 2 2 2 3 2 3 4" xfId="25432"/>
    <cellStyle name="RowTitles-Detail 2 2 2 2 3 2 3 4 2" xfId="25433"/>
    <cellStyle name="RowTitles-Detail 2 2 2 2 3 2 3 5" xfId="25434"/>
    <cellStyle name="RowTitles-Detail 2 2 2 2 3 2 4" xfId="25435"/>
    <cellStyle name="RowTitles-Detail 2 2 2 2 3 2 4 2" xfId="25436"/>
    <cellStyle name="RowTitles-Detail 2 2 2 2 3 2 5" xfId="25437"/>
    <cellStyle name="RowTitles-Detail 2 2 2 2 3 2 5 2" xfId="25438"/>
    <cellStyle name="RowTitles-Detail 2 2 2 2 3 2 5 2 2" xfId="25439"/>
    <cellStyle name="RowTitles-Detail 2 2 2 2 3 2 5 3" xfId="25440"/>
    <cellStyle name="RowTitles-Detail 2 2 2 2 3 2 6" xfId="25441"/>
    <cellStyle name="RowTitles-Detail 2 2 2 2 3 2 6 2" xfId="25442"/>
    <cellStyle name="RowTitles-Detail 2 2 2 2 3 2 6 2 2" xfId="25443"/>
    <cellStyle name="RowTitles-Detail 2 2 2 2 3 2 7" xfId="25444"/>
    <cellStyle name="RowTitles-Detail 2 2 2 2 3 2 7 2" xfId="25445"/>
    <cellStyle name="RowTitles-Detail 2 2 2 2 3 2 8" xfId="25446"/>
    <cellStyle name="RowTitles-Detail 2 2 2 2 3 3" xfId="25447"/>
    <cellStyle name="RowTitles-Detail 2 2 2 2 3 3 2" xfId="25448"/>
    <cellStyle name="RowTitles-Detail 2 2 2 2 3 3 2 2" xfId="25449"/>
    <cellStyle name="RowTitles-Detail 2 2 2 2 3 3 2 2 2" xfId="25450"/>
    <cellStyle name="RowTitles-Detail 2 2 2 2 3 3 2 2 2 2" xfId="25451"/>
    <cellStyle name="RowTitles-Detail 2 2 2 2 3 3 2 2 3" xfId="25452"/>
    <cellStyle name="RowTitles-Detail 2 2 2 2 3 3 2 3" xfId="25453"/>
    <cellStyle name="RowTitles-Detail 2 2 2 2 3 3 2 3 2" xfId="25454"/>
    <cellStyle name="RowTitles-Detail 2 2 2 2 3 3 2 3 2 2" xfId="25455"/>
    <cellStyle name="RowTitles-Detail 2 2 2 2 3 3 2 4" xfId="25456"/>
    <cellStyle name="RowTitles-Detail 2 2 2 2 3 3 2 4 2" xfId="25457"/>
    <cellStyle name="RowTitles-Detail 2 2 2 2 3 3 2 5" xfId="25458"/>
    <cellStyle name="RowTitles-Detail 2 2 2 2 3 3 3" xfId="25459"/>
    <cellStyle name="RowTitles-Detail 2 2 2 2 3 3 3 2" xfId="25460"/>
    <cellStyle name="RowTitles-Detail 2 2 2 2 3 3 3 2 2" xfId="25461"/>
    <cellStyle name="RowTitles-Detail 2 2 2 2 3 3 3 2 2 2" xfId="25462"/>
    <cellStyle name="RowTitles-Detail 2 2 2 2 3 3 3 2 3" xfId="25463"/>
    <cellStyle name="RowTitles-Detail 2 2 2 2 3 3 3 3" xfId="25464"/>
    <cellStyle name="RowTitles-Detail 2 2 2 2 3 3 3 3 2" xfId="25465"/>
    <cellStyle name="RowTitles-Detail 2 2 2 2 3 3 3 3 2 2" xfId="25466"/>
    <cellStyle name="RowTitles-Detail 2 2 2 2 3 3 3 4" xfId="25467"/>
    <cellStyle name="RowTitles-Detail 2 2 2 2 3 3 3 4 2" xfId="25468"/>
    <cellStyle name="RowTitles-Detail 2 2 2 2 3 3 3 5" xfId="25469"/>
    <cellStyle name="RowTitles-Detail 2 2 2 2 3 3 4" xfId="25470"/>
    <cellStyle name="RowTitles-Detail 2 2 2 2 3 3 4 2" xfId="25471"/>
    <cellStyle name="RowTitles-Detail 2 2 2 2 3 3 5" xfId="25472"/>
    <cellStyle name="RowTitles-Detail 2 2 2 2 3 3 5 2" xfId="25473"/>
    <cellStyle name="RowTitles-Detail 2 2 2 2 3 3 5 2 2" xfId="25474"/>
    <cellStyle name="RowTitles-Detail 2 2 2 2 3 4" xfId="25475"/>
    <cellStyle name="RowTitles-Detail 2 2 2 2 3 4 2" xfId="25476"/>
    <cellStyle name="RowTitles-Detail 2 2 2 2 3 4 2 2" xfId="25477"/>
    <cellStyle name="RowTitles-Detail 2 2 2 2 3 4 2 2 2" xfId="25478"/>
    <cellStyle name="RowTitles-Detail 2 2 2 2 3 4 2 2 2 2" xfId="25479"/>
    <cellStyle name="RowTitles-Detail 2 2 2 2 3 4 2 2 3" xfId="25480"/>
    <cellStyle name="RowTitles-Detail 2 2 2 2 3 4 2 3" xfId="25481"/>
    <cellStyle name="RowTitles-Detail 2 2 2 2 3 4 2 3 2" xfId="25482"/>
    <cellStyle name="RowTitles-Detail 2 2 2 2 3 4 2 3 2 2" xfId="25483"/>
    <cellStyle name="RowTitles-Detail 2 2 2 2 3 4 2 4" xfId="25484"/>
    <cellStyle name="RowTitles-Detail 2 2 2 2 3 4 2 4 2" xfId="25485"/>
    <cellStyle name="RowTitles-Detail 2 2 2 2 3 4 2 5" xfId="25486"/>
    <cellStyle name="RowTitles-Detail 2 2 2 2 3 4 3" xfId="25487"/>
    <cellStyle name="RowTitles-Detail 2 2 2 2 3 4 3 2" xfId="25488"/>
    <cellStyle name="RowTitles-Detail 2 2 2 2 3 4 3 2 2" xfId="25489"/>
    <cellStyle name="RowTitles-Detail 2 2 2 2 3 4 3 2 2 2" xfId="25490"/>
    <cellStyle name="RowTitles-Detail 2 2 2 2 3 4 3 2 3" xfId="25491"/>
    <cellStyle name="RowTitles-Detail 2 2 2 2 3 4 3 3" xfId="25492"/>
    <cellStyle name="RowTitles-Detail 2 2 2 2 3 4 3 3 2" xfId="25493"/>
    <cellStyle name="RowTitles-Detail 2 2 2 2 3 4 3 3 2 2" xfId="25494"/>
    <cellStyle name="RowTitles-Detail 2 2 2 2 3 4 3 4" xfId="25495"/>
    <cellStyle name="RowTitles-Detail 2 2 2 2 3 4 3 4 2" xfId="25496"/>
    <cellStyle name="RowTitles-Detail 2 2 2 2 3 4 3 5" xfId="25497"/>
    <cellStyle name="RowTitles-Detail 2 2 2 2 3 4 4" xfId="25498"/>
    <cellStyle name="RowTitles-Detail 2 2 2 2 3 4 4 2" xfId="25499"/>
    <cellStyle name="RowTitles-Detail 2 2 2 2 3 4 4 2 2" xfId="25500"/>
    <cellStyle name="RowTitles-Detail 2 2 2 2 3 4 4 3" xfId="25501"/>
    <cellStyle name="RowTitles-Detail 2 2 2 2 3 4 5" xfId="25502"/>
    <cellStyle name="RowTitles-Detail 2 2 2 2 3 4 5 2" xfId="25503"/>
    <cellStyle name="RowTitles-Detail 2 2 2 2 3 4 5 2 2" xfId="25504"/>
    <cellStyle name="RowTitles-Detail 2 2 2 2 3 4 6" xfId="25505"/>
    <cellStyle name="RowTitles-Detail 2 2 2 2 3 4 6 2" xfId="25506"/>
    <cellStyle name="RowTitles-Detail 2 2 2 2 3 4 7" xfId="25507"/>
    <cellStyle name="RowTitles-Detail 2 2 2 2 3 5" xfId="25508"/>
    <cellStyle name="RowTitles-Detail 2 2 2 2 3 5 2" xfId="25509"/>
    <cellStyle name="RowTitles-Detail 2 2 2 2 3 5 2 2" xfId="25510"/>
    <cellStyle name="RowTitles-Detail 2 2 2 2 3 5 2 2 2" xfId="25511"/>
    <cellStyle name="RowTitles-Detail 2 2 2 2 3 5 2 2 2 2" xfId="25512"/>
    <cellStyle name="RowTitles-Detail 2 2 2 2 3 5 2 2 3" xfId="25513"/>
    <cellStyle name="RowTitles-Detail 2 2 2 2 3 5 2 3" xfId="25514"/>
    <cellStyle name="RowTitles-Detail 2 2 2 2 3 5 2 3 2" xfId="25515"/>
    <cellStyle name="RowTitles-Detail 2 2 2 2 3 5 2 3 2 2" xfId="25516"/>
    <cellStyle name="RowTitles-Detail 2 2 2 2 3 5 2 4" xfId="25517"/>
    <cellStyle name="RowTitles-Detail 2 2 2 2 3 5 2 4 2" xfId="25518"/>
    <cellStyle name="RowTitles-Detail 2 2 2 2 3 5 2 5" xfId="25519"/>
    <cellStyle name="RowTitles-Detail 2 2 2 2 3 5 3" xfId="25520"/>
    <cellStyle name="RowTitles-Detail 2 2 2 2 3 5 3 2" xfId="25521"/>
    <cellStyle name="RowTitles-Detail 2 2 2 2 3 5 3 2 2" xfId="25522"/>
    <cellStyle name="RowTitles-Detail 2 2 2 2 3 5 3 2 2 2" xfId="25523"/>
    <cellStyle name="RowTitles-Detail 2 2 2 2 3 5 3 2 3" xfId="25524"/>
    <cellStyle name="RowTitles-Detail 2 2 2 2 3 5 3 3" xfId="25525"/>
    <cellStyle name="RowTitles-Detail 2 2 2 2 3 5 3 3 2" xfId="25526"/>
    <cellStyle name="RowTitles-Detail 2 2 2 2 3 5 3 3 2 2" xfId="25527"/>
    <cellStyle name="RowTitles-Detail 2 2 2 2 3 5 3 4" xfId="25528"/>
    <cellStyle name="RowTitles-Detail 2 2 2 2 3 5 3 4 2" xfId="25529"/>
    <cellStyle name="RowTitles-Detail 2 2 2 2 3 5 3 5" xfId="25530"/>
    <cellStyle name="RowTitles-Detail 2 2 2 2 3 5 4" xfId="25531"/>
    <cellStyle name="RowTitles-Detail 2 2 2 2 3 5 4 2" xfId="25532"/>
    <cellStyle name="RowTitles-Detail 2 2 2 2 3 5 4 2 2" xfId="25533"/>
    <cellStyle name="RowTitles-Detail 2 2 2 2 3 5 4 3" xfId="25534"/>
    <cellStyle name="RowTitles-Detail 2 2 2 2 3 5 5" xfId="25535"/>
    <cellStyle name="RowTitles-Detail 2 2 2 2 3 5 5 2" xfId="25536"/>
    <cellStyle name="RowTitles-Detail 2 2 2 2 3 5 5 2 2" xfId="25537"/>
    <cellStyle name="RowTitles-Detail 2 2 2 2 3 5 6" xfId="25538"/>
    <cellStyle name="RowTitles-Detail 2 2 2 2 3 5 6 2" xfId="25539"/>
    <cellStyle name="RowTitles-Detail 2 2 2 2 3 5 7" xfId="25540"/>
    <cellStyle name="RowTitles-Detail 2 2 2 2 3 6" xfId="25541"/>
    <cellStyle name="RowTitles-Detail 2 2 2 2 3 6 2" xfId="25542"/>
    <cellStyle name="RowTitles-Detail 2 2 2 2 3 6 2 2" xfId="25543"/>
    <cellStyle name="RowTitles-Detail 2 2 2 2 3 6 2 2 2" xfId="25544"/>
    <cellStyle name="RowTitles-Detail 2 2 2 2 3 6 2 2 2 2" xfId="25545"/>
    <cellStyle name="RowTitles-Detail 2 2 2 2 3 6 2 2 3" xfId="25546"/>
    <cellStyle name="RowTitles-Detail 2 2 2 2 3 6 2 3" xfId="25547"/>
    <cellStyle name="RowTitles-Detail 2 2 2 2 3 6 2 3 2" xfId="25548"/>
    <cellStyle name="RowTitles-Detail 2 2 2 2 3 6 2 3 2 2" xfId="25549"/>
    <cellStyle name="RowTitles-Detail 2 2 2 2 3 6 2 4" xfId="25550"/>
    <cellStyle name="RowTitles-Detail 2 2 2 2 3 6 2 4 2" xfId="25551"/>
    <cellStyle name="RowTitles-Detail 2 2 2 2 3 6 2 5" xfId="25552"/>
    <cellStyle name="RowTitles-Detail 2 2 2 2 3 6 3" xfId="25553"/>
    <cellStyle name="RowTitles-Detail 2 2 2 2 3 6 3 2" xfId="25554"/>
    <cellStyle name="RowTitles-Detail 2 2 2 2 3 6 3 2 2" xfId="25555"/>
    <cellStyle name="RowTitles-Detail 2 2 2 2 3 6 3 2 2 2" xfId="25556"/>
    <cellStyle name="RowTitles-Detail 2 2 2 2 3 6 3 2 3" xfId="25557"/>
    <cellStyle name="RowTitles-Detail 2 2 2 2 3 6 3 3" xfId="25558"/>
    <cellStyle name="RowTitles-Detail 2 2 2 2 3 6 3 3 2" xfId="25559"/>
    <cellStyle name="RowTitles-Detail 2 2 2 2 3 6 3 3 2 2" xfId="25560"/>
    <cellStyle name="RowTitles-Detail 2 2 2 2 3 6 3 4" xfId="25561"/>
    <cellStyle name="RowTitles-Detail 2 2 2 2 3 6 3 4 2" xfId="25562"/>
    <cellStyle name="RowTitles-Detail 2 2 2 2 3 6 3 5" xfId="25563"/>
    <cellStyle name="RowTitles-Detail 2 2 2 2 3 6 4" xfId="25564"/>
    <cellStyle name="RowTitles-Detail 2 2 2 2 3 6 4 2" xfId="25565"/>
    <cellStyle name="RowTitles-Detail 2 2 2 2 3 6 4 2 2" xfId="25566"/>
    <cellStyle name="RowTitles-Detail 2 2 2 2 3 6 4 3" xfId="25567"/>
    <cellStyle name="RowTitles-Detail 2 2 2 2 3 6 5" xfId="25568"/>
    <cellStyle name="RowTitles-Detail 2 2 2 2 3 6 5 2" xfId="25569"/>
    <cellStyle name="RowTitles-Detail 2 2 2 2 3 6 5 2 2" xfId="25570"/>
    <cellStyle name="RowTitles-Detail 2 2 2 2 3 6 6" xfId="25571"/>
    <cellStyle name="RowTitles-Detail 2 2 2 2 3 6 6 2" xfId="25572"/>
    <cellStyle name="RowTitles-Detail 2 2 2 2 3 6 7" xfId="25573"/>
    <cellStyle name="RowTitles-Detail 2 2 2 2 3 7" xfId="25574"/>
    <cellStyle name="RowTitles-Detail 2 2 2 2 3 7 2" xfId="25575"/>
    <cellStyle name="RowTitles-Detail 2 2 2 2 3 7 2 2" xfId="25576"/>
    <cellStyle name="RowTitles-Detail 2 2 2 2 3 7 2 2 2" xfId="25577"/>
    <cellStyle name="RowTitles-Detail 2 2 2 2 3 7 2 3" xfId="25578"/>
    <cellStyle name="RowTitles-Detail 2 2 2 2 3 7 3" xfId="25579"/>
    <cellStyle name="RowTitles-Detail 2 2 2 2 3 7 3 2" xfId="25580"/>
    <cellStyle name="RowTitles-Detail 2 2 2 2 3 7 3 2 2" xfId="25581"/>
    <cellStyle name="RowTitles-Detail 2 2 2 2 3 7 4" xfId="25582"/>
    <cellStyle name="RowTitles-Detail 2 2 2 2 3 7 4 2" xfId="25583"/>
    <cellStyle name="RowTitles-Detail 2 2 2 2 3 7 5" xfId="25584"/>
    <cellStyle name="RowTitles-Detail 2 2 2 2 3 8" xfId="25585"/>
    <cellStyle name="RowTitles-Detail 2 2 2 2 3 8 2" xfId="25586"/>
    <cellStyle name="RowTitles-Detail 2 2 2 2 3 8 2 2" xfId="25587"/>
    <cellStyle name="RowTitles-Detail 2 2 2 2 3 8 2 2 2" xfId="25588"/>
    <cellStyle name="RowTitles-Detail 2 2 2 2 3 8 2 3" xfId="25589"/>
    <cellStyle name="RowTitles-Detail 2 2 2 2 3 8 3" xfId="25590"/>
    <cellStyle name="RowTitles-Detail 2 2 2 2 3 8 3 2" xfId="25591"/>
    <cellStyle name="RowTitles-Detail 2 2 2 2 3 8 3 2 2" xfId="25592"/>
    <cellStyle name="RowTitles-Detail 2 2 2 2 3 8 4" xfId="25593"/>
    <cellStyle name="RowTitles-Detail 2 2 2 2 3 8 4 2" xfId="25594"/>
    <cellStyle name="RowTitles-Detail 2 2 2 2 3 8 5" xfId="25595"/>
    <cellStyle name="RowTitles-Detail 2 2 2 2 3 9" xfId="25596"/>
    <cellStyle name="RowTitles-Detail 2 2 2 2 3 9 2" xfId="25597"/>
    <cellStyle name="RowTitles-Detail 2 2 2 2 3 9 2 2" xfId="25598"/>
    <cellStyle name="RowTitles-Detail 2 2 2 2 3_STUD aligned by INSTIT" xfId="25599"/>
    <cellStyle name="RowTitles-Detail 2 2 2 2 4" xfId="25600"/>
    <cellStyle name="RowTitles-Detail 2 2 2 2 4 2" xfId="25601"/>
    <cellStyle name="RowTitles-Detail 2 2 2 2 4 2 2" xfId="25602"/>
    <cellStyle name="RowTitles-Detail 2 2 2 2 4 2 2 2" xfId="25603"/>
    <cellStyle name="RowTitles-Detail 2 2 2 2 4 2 2 2 2" xfId="25604"/>
    <cellStyle name="RowTitles-Detail 2 2 2 2 4 2 2 2 2 2" xfId="25605"/>
    <cellStyle name="RowTitles-Detail 2 2 2 2 4 2 2 2 3" xfId="25606"/>
    <cellStyle name="RowTitles-Detail 2 2 2 2 4 2 2 3" xfId="25607"/>
    <cellStyle name="RowTitles-Detail 2 2 2 2 4 2 2 3 2" xfId="25608"/>
    <cellStyle name="RowTitles-Detail 2 2 2 2 4 2 2 3 2 2" xfId="25609"/>
    <cellStyle name="RowTitles-Detail 2 2 2 2 4 2 2 4" xfId="25610"/>
    <cellStyle name="RowTitles-Detail 2 2 2 2 4 2 2 4 2" xfId="25611"/>
    <cellStyle name="RowTitles-Detail 2 2 2 2 4 2 2 5" xfId="25612"/>
    <cellStyle name="RowTitles-Detail 2 2 2 2 4 2 3" xfId="25613"/>
    <cellStyle name="RowTitles-Detail 2 2 2 2 4 2 3 2" xfId="25614"/>
    <cellStyle name="RowTitles-Detail 2 2 2 2 4 2 3 2 2" xfId="25615"/>
    <cellStyle name="RowTitles-Detail 2 2 2 2 4 2 3 2 2 2" xfId="25616"/>
    <cellStyle name="RowTitles-Detail 2 2 2 2 4 2 3 2 3" xfId="25617"/>
    <cellStyle name="RowTitles-Detail 2 2 2 2 4 2 3 3" xfId="25618"/>
    <cellStyle name="RowTitles-Detail 2 2 2 2 4 2 3 3 2" xfId="25619"/>
    <cellStyle name="RowTitles-Detail 2 2 2 2 4 2 3 3 2 2" xfId="25620"/>
    <cellStyle name="RowTitles-Detail 2 2 2 2 4 2 3 4" xfId="25621"/>
    <cellStyle name="RowTitles-Detail 2 2 2 2 4 2 3 4 2" xfId="25622"/>
    <cellStyle name="RowTitles-Detail 2 2 2 2 4 2 3 5" xfId="25623"/>
    <cellStyle name="RowTitles-Detail 2 2 2 2 4 2 4" xfId="25624"/>
    <cellStyle name="RowTitles-Detail 2 2 2 2 4 2 4 2" xfId="25625"/>
    <cellStyle name="RowTitles-Detail 2 2 2 2 4 2 5" xfId="25626"/>
    <cellStyle name="RowTitles-Detail 2 2 2 2 4 2 5 2" xfId="25627"/>
    <cellStyle name="RowTitles-Detail 2 2 2 2 4 2 5 2 2" xfId="25628"/>
    <cellStyle name="RowTitles-Detail 2 2 2 2 4 2 5 3" xfId="25629"/>
    <cellStyle name="RowTitles-Detail 2 2 2 2 4 2 6" xfId="25630"/>
    <cellStyle name="RowTitles-Detail 2 2 2 2 4 2 6 2" xfId="25631"/>
    <cellStyle name="RowTitles-Detail 2 2 2 2 4 2 6 2 2" xfId="25632"/>
    <cellStyle name="RowTitles-Detail 2 2 2 2 4 3" xfId="25633"/>
    <cellStyle name="RowTitles-Detail 2 2 2 2 4 3 2" xfId="25634"/>
    <cellStyle name="RowTitles-Detail 2 2 2 2 4 3 2 2" xfId="25635"/>
    <cellStyle name="RowTitles-Detail 2 2 2 2 4 3 2 2 2" xfId="25636"/>
    <cellStyle name="RowTitles-Detail 2 2 2 2 4 3 2 2 2 2" xfId="25637"/>
    <cellStyle name="RowTitles-Detail 2 2 2 2 4 3 2 2 3" xfId="25638"/>
    <cellStyle name="RowTitles-Detail 2 2 2 2 4 3 2 3" xfId="25639"/>
    <cellStyle name="RowTitles-Detail 2 2 2 2 4 3 2 3 2" xfId="25640"/>
    <cellStyle name="RowTitles-Detail 2 2 2 2 4 3 2 3 2 2" xfId="25641"/>
    <cellStyle name="RowTitles-Detail 2 2 2 2 4 3 2 4" xfId="25642"/>
    <cellStyle name="RowTitles-Detail 2 2 2 2 4 3 2 4 2" xfId="25643"/>
    <cellStyle name="RowTitles-Detail 2 2 2 2 4 3 2 5" xfId="25644"/>
    <cellStyle name="RowTitles-Detail 2 2 2 2 4 3 3" xfId="25645"/>
    <cellStyle name="RowTitles-Detail 2 2 2 2 4 3 3 2" xfId="25646"/>
    <cellStyle name="RowTitles-Detail 2 2 2 2 4 3 3 2 2" xfId="25647"/>
    <cellStyle name="RowTitles-Detail 2 2 2 2 4 3 3 2 2 2" xfId="25648"/>
    <cellStyle name="RowTitles-Detail 2 2 2 2 4 3 3 2 3" xfId="25649"/>
    <cellStyle name="RowTitles-Detail 2 2 2 2 4 3 3 3" xfId="25650"/>
    <cellStyle name="RowTitles-Detail 2 2 2 2 4 3 3 3 2" xfId="25651"/>
    <cellStyle name="RowTitles-Detail 2 2 2 2 4 3 3 3 2 2" xfId="25652"/>
    <cellStyle name="RowTitles-Detail 2 2 2 2 4 3 3 4" xfId="25653"/>
    <cellStyle name="RowTitles-Detail 2 2 2 2 4 3 3 4 2" xfId="25654"/>
    <cellStyle name="RowTitles-Detail 2 2 2 2 4 3 3 5" xfId="25655"/>
    <cellStyle name="RowTitles-Detail 2 2 2 2 4 3 4" xfId="25656"/>
    <cellStyle name="RowTitles-Detail 2 2 2 2 4 3 4 2" xfId="25657"/>
    <cellStyle name="RowTitles-Detail 2 2 2 2 4 3 5" xfId="25658"/>
    <cellStyle name="RowTitles-Detail 2 2 2 2 4 3 5 2" xfId="25659"/>
    <cellStyle name="RowTitles-Detail 2 2 2 2 4 3 5 2 2" xfId="25660"/>
    <cellStyle name="RowTitles-Detail 2 2 2 2 4 3 6" xfId="25661"/>
    <cellStyle name="RowTitles-Detail 2 2 2 2 4 3 6 2" xfId="25662"/>
    <cellStyle name="RowTitles-Detail 2 2 2 2 4 3 7" xfId="25663"/>
    <cellStyle name="RowTitles-Detail 2 2 2 2 4 4" xfId="25664"/>
    <cellStyle name="RowTitles-Detail 2 2 2 2 4 4 2" xfId="25665"/>
    <cellStyle name="RowTitles-Detail 2 2 2 2 4 4 2 2" xfId="25666"/>
    <cellStyle name="RowTitles-Detail 2 2 2 2 4 4 2 2 2" xfId="25667"/>
    <cellStyle name="RowTitles-Detail 2 2 2 2 4 4 2 2 2 2" xfId="25668"/>
    <cellStyle name="RowTitles-Detail 2 2 2 2 4 4 2 2 3" xfId="25669"/>
    <cellStyle name="RowTitles-Detail 2 2 2 2 4 4 2 3" xfId="25670"/>
    <cellStyle name="RowTitles-Detail 2 2 2 2 4 4 2 3 2" xfId="25671"/>
    <cellStyle name="RowTitles-Detail 2 2 2 2 4 4 2 3 2 2" xfId="25672"/>
    <cellStyle name="RowTitles-Detail 2 2 2 2 4 4 2 4" xfId="25673"/>
    <cellStyle name="RowTitles-Detail 2 2 2 2 4 4 2 4 2" xfId="25674"/>
    <cellStyle name="RowTitles-Detail 2 2 2 2 4 4 2 5" xfId="25675"/>
    <cellStyle name="RowTitles-Detail 2 2 2 2 4 4 3" xfId="25676"/>
    <cellStyle name="RowTitles-Detail 2 2 2 2 4 4 3 2" xfId="25677"/>
    <cellStyle name="RowTitles-Detail 2 2 2 2 4 4 3 2 2" xfId="25678"/>
    <cellStyle name="RowTitles-Detail 2 2 2 2 4 4 3 2 2 2" xfId="25679"/>
    <cellStyle name="RowTitles-Detail 2 2 2 2 4 4 3 2 3" xfId="25680"/>
    <cellStyle name="RowTitles-Detail 2 2 2 2 4 4 3 3" xfId="25681"/>
    <cellStyle name="RowTitles-Detail 2 2 2 2 4 4 3 3 2" xfId="25682"/>
    <cellStyle name="RowTitles-Detail 2 2 2 2 4 4 3 3 2 2" xfId="25683"/>
    <cellStyle name="RowTitles-Detail 2 2 2 2 4 4 3 4" xfId="25684"/>
    <cellStyle name="RowTitles-Detail 2 2 2 2 4 4 3 4 2" xfId="25685"/>
    <cellStyle name="RowTitles-Detail 2 2 2 2 4 4 3 5" xfId="25686"/>
    <cellStyle name="RowTitles-Detail 2 2 2 2 4 4 4" xfId="25687"/>
    <cellStyle name="RowTitles-Detail 2 2 2 2 4 4 4 2" xfId="25688"/>
    <cellStyle name="RowTitles-Detail 2 2 2 2 4 4 5" xfId="25689"/>
    <cellStyle name="RowTitles-Detail 2 2 2 2 4 4 5 2" xfId="25690"/>
    <cellStyle name="RowTitles-Detail 2 2 2 2 4 4 5 2 2" xfId="25691"/>
    <cellStyle name="RowTitles-Detail 2 2 2 2 4 4 5 3" xfId="25692"/>
    <cellStyle name="RowTitles-Detail 2 2 2 2 4 4 6" xfId="25693"/>
    <cellStyle name="RowTitles-Detail 2 2 2 2 4 4 6 2" xfId="25694"/>
    <cellStyle name="RowTitles-Detail 2 2 2 2 4 4 6 2 2" xfId="25695"/>
    <cellStyle name="RowTitles-Detail 2 2 2 2 4 4 7" xfId="25696"/>
    <cellStyle name="RowTitles-Detail 2 2 2 2 4 4 7 2" xfId="25697"/>
    <cellStyle name="RowTitles-Detail 2 2 2 2 4 4 8" xfId="25698"/>
    <cellStyle name="RowTitles-Detail 2 2 2 2 4 5" xfId="25699"/>
    <cellStyle name="RowTitles-Detail 2 2 2 2 4 5 2" xfId="25700"/>
    <cellStyle name="RowTitles-Detail 2 2 2 2 4 5 2 2" xfId="25701"/>
    <cellStyle name="RowTitles-Detail 2 2 2 2 4 5 2 2 2" xfId="25702"/>
    <cellStyle name="RowTitles-Detail 2 2 2 2 4 5 2 2 2 2" xfId="25703"/>
    <cellStyle name="RowTitles-Detail 2 2 2 2 4 5 2 2 3" xfId="25704"/>
    <cellStyle name="RowTitles-Detail 2 2 2 2 4 5 2 3" xfId="25705"/>
    <cellStyle name="RowTitles-Detail 2 2 2 2 4 5 2 3 2" xfId="25706"/>
    <cellStyle name="RowTitles-Detail 2 2 2 2 4 5 2 3 2 2" xfId="25707"/>
    <cellStyle name="RowTitles-Detail 2 2 2 2 4 5 2 4" xfId="25708"/>
    <cellStyle name="RowTitles-Detail 2 2 2 2 4 5 2 4 2" xfId="25709"/>
    <cellStyle name="RowTitles-Detail 2 2 2 2 4 5 2 5" xfId="25710"/>
    <cellStyle name="RowTitles-Detail 2 2 2 2 4 5 3" xfId="25711"/>
    <cellStyle name="RowTitles-Detail 2 2 2 2 4 5 3 2" xfId="25712"/>
    <cellStyle name="RowTitles-Detail 2 2 2 2 4 5 3 2 2" xfId="25713"/>
    <cellStyle name="RowTitles-Detail 2 2 2 2 4 5 3 2 2 2" xfId="25714"/>
    <cellStyle name="RowTitles-Detail 2 2 2 2 4 5 3 2 3" xfId="25715"/>
    <cellStyle name="RowTitles-Detail 2 2 2 2 4 5 3 3" xfId="25716"/>
    <cellStyle name="RowTitles-Detail 2 2 2 2 4 5 3 3 2" xfId="25717"/>
    <cellStyle name="RowTitles-Detail 2 2 2 2 4 5 3 3 2 2" xfId="25718"/>
    <cellStyle name="RowTitles-Detail 2 2 2 2 4 5 3 4" xfId="25719"/>
    <cellStyle name="RowTitles-Detail 2 2 2 2 4 5 3 4 2" xfId="25720"/>
    <cellStyle name="RowTitles-Detail 2 2 2 2 4 5 3 5" xfId="25721"/>
    <cellStyle name="RowTitles-Detail 2 2 2 2 4 5 4" xfId="25722"/>
    <cellStyle name="RowTitles-Detail 2 2 2 2 4 5 4 2" xfId="25723"/>
    <cellStyle name="RowTitles-Detail 2 2 2 2 4 5 4 2 2" xfId="25724"/>
    <cellStyle name="RowTitles-Detail 2 2 2 2 4 5 4 3" xfId="25725"/>
    <cellStyle name="RowTitles-Detail 2 2 2 2 4 5 5" xfId="25726"/>
    <cellStyle name="RowTitles-Detail 2 2 2 2 4 5 5 2" xfId="25727"/>
    <cellStyle name="RowTitles-Detail 2 2 2 2 4 5 5 2 2" xfId="25728"/>
    <cellStyle name="RowTitles-Detail 2 2 2 2 4 5 6" xfId="25729"/>
    <cellStyle name="RowTitles-Detail 2 2 2 2 4 5 6 2" xfId="25730"/>
    <cellStyle name="RowTitles-Detail 2 2 2 2 4 5 7" xfId="25731"/>
    <cellStyle name="RowTitles-Detail 2 2 2 2 4 6" xfId="25732"/>
    <cellStyle name="RowTitles-Detail 2 2 2 2 4 6 2" xfId="25733"/>
    <cellStyle name="RowTitles-Detail 2 2 2 2 4 6 2 2" xfId="25734"/>
    <cellStyle name="RowTitles-Detail 2 2 2 2 4 6 2 2 2" xfId="25735"/>
    <cellStyle name="RowTitles-Detail 2 2 2 2 4 6 2 2 2 2" xfId="25736"/>
    <cellStyle name="RowTitles-Detail 2 2 2 2 4 6 2 2 3" xfId="25737"/>
    <cellStyle name="RowTitles-Detail 2 2 2 2 4 6 2 3" xfId="25738"/>
    <cellStyle name="RowTitles-Detail 2 2 2 2 4 6 2 3 2" xfId="25739"/>
    <cellStyle name="RowTitles-Detail 2 2 2 2 4 6 2 3 2 2" xfId="25740"/>
    <cellStyle name="RowTitles-Detail 2 2 2 2 4 6 2 4" xfId="25741"/>
    <cellStyle name="RowTitles-Detail 2 2 2 2 4 6 2 4 2" xfId="25742"/>
    <cellStyle name="RowTitles-Detail 2 2 2 2 4 6 2 5" xfId="25743"/>
    <cellStyle name="RowTitles-Detail 2 2 2 2 4 6 3" xfId="25744"/>
    <cellStyle name="RowTitles-Detail 2 2 2 2 4 6 3 2" xfId="25745"/>
    <cellStyle name="RowTitles-Detail 2 2 2 2 4 6 3 2 2" xfId="25746"/>
    <cellStyle name="RowTitles-Detail 2 2 2 2 4 6 3 2 2 2" xfId="25747"/>
    <cellStyle name="RowTitles-Detail 2 2 2 2 4 6 3 2 3" xfId="25748"/>
    <cellStyle name="RowTitles-Detail 2 2 2 2 4 6 3 3" xfId="25749"/>
    <cellStyle name="RowTitles-Detail 2 2 2 2 4 6 3 3 2" xfId="25750"/>
    <cellStyle name="RowTitles-Detail 2 2 2 2 4 6 3 3 2 2" xfId="25751"/>
    <cellStyle name="RowTitles-Detail 2 2 2 2 4 6 3 4" xfId="25752"/>
    <cellStyle name="RowTitles-Detail 2 2 2 2 4 6 3 4 2" xfId="25753"/>
    <cellStyle name="RowTitles-Detail 2 2 2 2 4 6 3 5" xfId="25754"/>
    <cellStyle name="RowTitles-Detail 2 2 2 2 4 6 4" xfId="25755"/>
    <cellStyle name="RowTitles-Detail 2 2 2 2 4 6 4 2" xfId="25756"/>
    <cellStyle name="RowTitles-Detail 2 2 2 2 4 6 4 2 2" xfId="25757"/>
    <cellStyle name="RowTitles-Detail 2 2 2 2 4 6 4 3" xfId="25758"/>
    <cellStyle name="RowTitles-Detail 2 2 2 2 4 6 5" xfId="25759"/>
    <cellStyle name="RowTitles-Detail 2 2 2 2 4 6 5 2" xfId="25760"/>
    <cellStyle name="RowTitles-Detail 2 2 2 2 4 6 5 2 2" xfId="25761"/>
    <cellStyle name="RowTitles-Detail 2 2 2 2 4 6 6" xfId="25762"/>
    <cellStyle name="RowTitles-Detail 2 2 2 2 4 6 6 2" xfId="25763"/>
    <cellStyle name="RowTitles-Detail 2 2 2 2 4 6 7" xfId="25764"/>
    <cellStyle name="RowTitles-Detail 2 2 2 2 4 7" xfId="25765"/>
    <cellStyle name="RowTitles-Detail 2 2 2 2 4 7 2" xfId="25766"/>
    <cellStyle name="RowTitles-Detail 2 2 2 2 4 7 2 2" xfId="25767"/>
    <cellStyle name="RowTitles-Detail 2 2 2 2 4 7 2 2 2" xfId="25768"/>
    <cellStyle name="RowTitles-Detail 2 2 2 2 4 7 2 3" xfId="25769"/>
    <cellStyle name="RowTitles-Detail 2 2 2 2 4 7 3" xfId="25770"/>
    <cellStyle name="RowTitles-Detail 2 2 2 2 4 7 3 2" xfId="25771"/>
    <cellStyle name="RowTitles-Detail 2 2 2 2 4 7 3 2 2" xfId="25772"/>
    <cellStyle name="RowTitles-Detail 2 2 2 2 4 7 4" xfId="25773"/>
    <cellStyle name="RowTitles-Detail 2 2 2 2 4 7 4 2" xfId="25774"/>
    <cellStyle name="RowTitles-Detail 2 2 2 2 4 7 5" xfId="25775"/>
    <cellStyle name="RowTitles-Detail 2 2 2 2 4 8" xfId="25776"/>
    <cellStyle name="RowTitles-Detail 2 2 2 2 4 8 2" xfId="25777"/>
    <cellStyle name="RowTitles-Detail 2 2 2 2 4 9" xfId="25778"/>
    <cellStyle name="RowTitles-Detail 2 2 2 2 4 9 2" xfId="25779"/>
    <cellStyle name="RowTitles-Detail 2 2 2 2 4 9 2 2" xfId="25780"/>
    <cellStyle name="RowTitles-Detail 2 2 2 2 4_STUD aligned by INSTIT" xfId="25781"/>
    <cellStyle name="RowTitles-Detail 2 2 2 2 5" xfId="25782"/>
    <cellStyle name="RowTitles-Detail 2 2 2 2 5 2" xfId="25783"/>
    <cellStyle name="RowTitles-Detail 2 2 2 2 5 2 2" xfId="25784"/>
    <cellStyle name="RowTitles-Detail 2 2 2 2 5 2 2 2" xfId="25785"/>
    <cellStyle name="RowTitles-Detail 2 2 2 2 5 2 2 2 2" xfId="25786"/>
    <cellStyle name="RowTitles-Detail 2 2 2 2 5 2 2 3" xfId="25787"/>
    <cellStyle name="RowTitles-Detail 2 2 2 2 5 2 3" xfId="25788"/>
    <cellStyle name="RowTitles-Detail 2 2 2 2 5 2 3 2" xfId="25789"/>
    <cellStyle name="RowTitles-Detail 2 2 2 2 5 2 3 2 2" xfId="25790"/>
    <cellStyle name="RowTitles-Detail 2 2 2 2 5 2 4" xfId="25791"/>
    <cellStyle name="RowTitles-Detail 2 2 2 2 5 2 4 2" xfId="25792"/>
    <cellStyle name="RowTitles-Detail 2 2 2 2 5 2 5" xfId="25793"/>
    <cellStyle name="RowTitles-Detail 2 2 2 2 5 3" xfId="25794"/>
    <cellStyle name="RowTitles-Detail 2 2 2 2 5 3 2" xfId="25795"/>
    <cellStyle name="RowTitles-Detail 2 2 2 2 5 3 2 2" xfId="25796"/>
    <cellStyle name="RowTitles-Detail 2 2 2 2 5 3 2 2 2" xfId="25797"/>
    <cellStyle name="RowTitles-Detail 2 2 2 2 5 3 2 3" xfId="25798"/>
    <cellStyle name="RowTitles-Detail 2 2 2 2 5 3 3" xfId="25799"/>
    <cellStyle name="RowTitles-Detail 2 2 2 2 5 3 3 2" xfId="25800"/>
    <cellStyle name="RowTitles-Detail 2 2 2 2 5 3 3 2 2" xfId="25801"/>
    <cellStyle name="RowTitles-Detail 2 2 2 2 5 3 4" xfId="25802"/>
    <cellStyle name="RowTitles-Detail 2 2 2 2 5 3 4 2" xfId="25803"/>
    <cellStyle name="RowTitles-Detail 2 2 2 2 5 3 5" xfId="25804"/>
    <cellStyle name="RowTitles-Detail 2 2 2 2 5 4" xfId="25805"/>
    <cellStyle name="RowTitles-Detail 2 2 2 2 5 4 2" xfId="25806"/>
    <cellStyle name="RowTitles-Detail 2 2 2 2 5 5" xfId="25807"/>
    <cellStyle name="RowTitles-Detail 2 2 2 2 5 5 2" xfId="25808"/>
    <cellStyle name="RowTitles-Detail 2 2 2 2 5 5 2 2" xfId="25809"/>
    <cellStyle name="RowTitles-Detail 2 2 2 2 5 5 3" xfId="25810"/>
    <cellStyle name="RowTitles-Detail 2 2 2 2 5 6" xfId="25811"/>
    <cellStyle name="RowTitles-Detail 2 2 2 2 5 6 2" xfId="25812"/>
    <cellStyle name="RowTitles-Detail 2 2 2 2 5 6 2 2" xfId="25813"/>
    <cellStyle name="RowTitles-Detail 2 2 2 2 6" xfId="25814"/>
    <cellStyle name="RowTitles-Detail 2 2 2 2 6 2" xfId="25815"/>
    <cellStyle name="RowTitles-Detail 2 2 2 2 6 2 2" xfId="25816"/>
    <cellStyle name="RowTitles-Detail 2 2 2 2 6 2 2 2" xfId="25817"/>
    <cellStyle name="RowTitles-Detail 2 2 2 2 6 2 2 2 2" xfId="25818"/>
    <cellStyle name="RowTitles-Detail 2 2 2 2 6 2 2 3" xfId="25819"/>
    <cellStyle name="RowTitles-Detail 2 2 2 2 6 2 3" xfId="25820"/>
    <cellStyle name="RowTitles-Detail 2 2 2 2 6 2 3 2" xfId="25821"/>
    <cellStyle name="RowTitles-Detail 2 2 2 2 6 2 3 2 2" xfId="25822"/>
    <cellStyle name="RowTitles-Detail 2 2 2 2 6 2 4" xfId="25823"/>
    <cellStyle name="RowTitles-Detail 2 2 2 2 6 2 4 2" xfId="25824"/>
    <cellStyle name="RowTitles-Detail 2 2 2 2 6 2 5" xfId="25825"/>
    <cellStyle name="RowTitles-Detail 2 2 2 2 6 3" xfId="25826"/>
    <cellStyle name="RowTitles-Detail 2 2 2 2 6 3 2" xfId="25827"/>
    <cellStyle name="RowTitles-Detail 2 2 2 2 6 3 2 2" xfId="25828"/>
    <cellStyle name="RowTitles-Detail 2 2 2 2 6 3 2 2 2" xfId="25829"/>
    <cellStyle name="RowTitles-Detail 2 2 2 2 6 3 2 3" xfId="25830"/>
    <cellStyle name="RowTitles-Detail 2 2 2 2 6 3 3" xfId="25831"/>
    <cellStyle name="RowTitles-Detail 2 2 2 2 6 3 3 2" xfId="25832"/>
    <cellStyle name="RowTitles-Detail 2 2 2 2 6 3 3 2 2" xfId="25833"/>
    <cellStyle name="RowTitles-Detail 2 2 2 2 6 3 4" xfId="25834"/>
    <cellStyle name="RowTitles-Detail 2 2 2 2 6 3 4 2" xfId="25835"/>
    <cellStyle name="RowTitles-Detail 2 2 2 2 6 3 5" xfId="25836"/>
    <cellStyle name="RowTitles-Detail 2 2 2 2 6 4" xfId="25837"/>
    <cellStyle name="RowTitles-Detail 2 2 2 2 6 4 2" xfId="25838"/>
    <cellStyle name="RowTitles-Detail 2 2 2 2 6 5" xfId="25839"/>
    <cellStyle name="RowTitles-Detail 2 2 2 2 6 5 2" xfId="25840"/>
    <cellStyle name="RowTitles-Detail 2 2 2 2 6 5 2 2" xfId="25841"/>
    <cellStyle name="RowTitles-Detail 2 2 2 2 6 6" xfId="25842"/>
    <cellStyle name="RowTitles-Detail 2 2 2 2 6 6 2" xfId="25843"/>
    <cellStyle name="RowTitles-Detail 2 2 2 2 6 7" xfId="25844"/>
    <cellStyle name="RowTitles-Detail 2 2 2 2 7" xfId="25845"/>
    <cellStyle name="RowTitles-Detail 2 2 2 2 7 2" xfId="25846"/>
    <cellStyle name="RowTitles-Detail 2 2 2 2 7 2 2" xfId="25847"/>
    <cellStyle name="RowTitles-Detail 2 2 2 2 7 2 2 2" xfId="25848"/>
    <cellStyle name="RowTitles-Detail 2 2 2 2 7 2 2 2 2" xfId="25849"/>
    <cellStyle name="RowTitles-Detail 2 2 2 2 7 2 2 3" xfId="25850"/>
    <cellStyle name="RowTitles-Detail 2 2 2 2 7 2 3" xfId="25851"/>
    <cellStyle name="RowTitles-Detail 2 2 2 2 7 2 3 2" xfId="25852"/>
    <cellStyle name="RowTitles-Detail 2 2 2 2 7 2 3 2 2" xfId="25853"/>
    <cellStyle name="RowTitles-Detail 2 2 2 2 7 2 4" xfId="25854"/>
    <cellStyle name="RowTitles-Detail 2 2 2 2 7 2 4 2" xfId="25855"/>
    <cellStyle name="RowTitles-Detail 2 2 2 2 7 2 5" xfId="25856"/>
    <cellStyle name="RowTitles-Detail 2 2 2 2 7 3" xfId="25857"/>
    <cellStyle name="RowTitles-Detail 2 2 2 2 7 3 2" xfId="25858"/>
    <cellStyle name="RowTitles-Detail 2 2 2 2 7 3 2 2" xfId="25859"/>
    <cellStyle name="RowTitles-Detail 2 2 2 2 7 3 2 2 2" xfId="25860"/>
    <cellStyle name="RowTitles-Detail 2 2 2 2 7 3 2 3" xfId="25861"/>
    <cellStyle name="RowTitles-Detail 2 2 2 2 7 3 3" xfId="25862"/>
    <cellStyle name="RowTitles-Detail 2 2 2 2 7 3 3 2" xfId="25863"/>
    <cellStyle name="RowTitles-Detail 2 2 2 2 7 3 3 2 2" xfId="25864"/>
    <cellStyle name="RowTitles-Detail 2 2 2 2 7 3 4" xfId="25865"/>
    <cellStyle name="RowTitles-Detail 2 2 2 2 7 3 4 2" xfId="25866"/>
    <cellStyle name="RowTitles-Detail 2 2 2 2 7 3 5" xfId="25867"/>
    <cellStyle name="RowTitles-Detail 2 2 2 2 7 4" xfId="25868"/>
    <cellStyle name="RowTitles-Detail 2 2 2 2 7 4 2" xfId="25869"/>
    <cellStyle name="RowTitles-Detail 2 2 2 2 7 5" xfId="25870"/>
    <cellStyle name="RowTitles-Detail 2 2 2 2 7 5 2" xfId="25871"/>
    <cellStyle name="RowTitles-Detail 2 2 2 2 7 5 2 2" xfId="25872"/>
    <cellStyle name="RowTitles-Detail 2 2 2 2 7 5 3" xfId="25873"/>
    <cellStyle name="RowTitles-Detail 2 2 2 2 7 6" xfId="25874"/>
    <cellStyle name="RowTitles-Detail 2 2 2 2 7 6 2" xfId="25875"/>
    <cellStyle name="RowTitles-Detail 2 2 2 2 7 6 2 2" xfId="25876"/>
    <cellStyle name="RowTitles-Detail 2 2 2 2 7 7" xfId="25877"/>
    <cellStyle name="RowTitles-Detail 2 2 2 2 7 7 2" xfId="25878"/>
    <cellStyle name="RowTitles-Detail 2 2 2 2 7 8" xfId="25879"/>
    <cellStyle name="RowTitles-Detail 2 2 2 2 8" xfId="25880"/>
    <cellStyle name="RowTitles-Detail 2 2 2 2 8 2" xfId="25881"/>
    <cellStyle name="RowTitles-Detail 2 2 2 2 8 2 2" xfId="25882"/>
    <cellStyle name="RowTitles-Detail 2 2 2 2 8 2 2 2" xfId="25883"/>
    <cellStyle name="RowTitles-Detail 2 2 2 2 8 2 2 2 2" xfId="25884"/>
    <cellStyle name="RowTitles-Detail 2 2 2 2 8 2 2 3" xfId="25885"/>
    <cellStyle name="RowTitles-Detail 2 2 2 2 8 2 3" xfId="25886"/>
    <cellStyle name="RowTitles-Detail 2 2 2 2 8 2 3 2" xfId="25887"/>
    <cellStyle name="RowTitles-Detail 2 2 2 2 8 2 3 2 2" xfId="25888"/>
    <cellStyle name="RowTitles-Detail 2 2 2 2 8 2 4" xfId="25889"/>
    <cellStyle name="RowTitles-Detail 2 2 2 2 8 2 4 2" xfId="25890"/>
    <cellStyle name="RowTitles-Detail 2 2 2 2 8 2 5" xfId="25891"/>
    <cellStyle name="RowTitles-Detail 2 2 2 2 8 3" xfId="25892"/>
    <cellStyle name="RowTitles-Detail 2 2 2 2 8 3 2" xfId="25893"/>
    <cellStyle name="RowTitles-Detail 2 2 2 2 8 3 2 2" xfId="25894"/>
    <cellStyle name="RowTitles-Detail 2 2 2 2 8 3 2 2 2" xfId="25895"/>
    <cellStyle name="RowTitles-Detail 2 2 2 2 8 3 2 3" xfId="25896"/>
    <cellStyle name="RowTitles-Detail 2 2 2 2 8 3 3" xfId="25897"/>
    <cellStyle name="RowTitles-Detail 2 2 2 2 8 3 3 2" xfId="25898"/>
    <cellStyle name="RowTitles-Detail 2 2 2 2 8 3 3 2 2" xfId="25899"/>
    <cellStyle name="RowTitles-Detail 2 2 2 2 8 3 4" xfId="25900"/>
    <cellStyle name="RowTitles-Detail 2 2 2 2 8 3 4 2" xfId="25901"/>
    <cellStyle name="RowTitles-Detail 2 2 2 2 8 3 5" xfId="25902"/>
    <cellStyle name="RowTitles-Detail 2 2 2 2 8 4" xfId="25903"/>
    <cellStyle name="RowTitles-Detail 2 2 2 2 8 4 2" xfId="25904"/>
    <cellStyle name="RowTitles-Detail 2 2 2 2 8 4 2 2" xfId="25905"/>
    <cellStyle name="RowTitles-Detail 2 2 2 2 8 4 3" xfId="25906"/>
    <cellStyle name="RowTitles-Detail 2 2 2 2 8 5" xfId="25907"/>
    <cellStyle name="RowTitles-Detail 2 2 2 2 8 5 2" xfId="25908"/>
    <cellStyle name="RowTitles-Detail 2 2 2 2 8 5 2 2" xfId="25909"/>
    <cellStyle name="RowTitles-Detail 2 2 2 2 8 6" xfId="25910"/>
    <cellStyle name="RowTitles-Detail 2 2 2 2 8 6 2" xfId="25911"/>
    <cellStyle name="RowTitles-Detail 2 2 2 2 8 7" xfId="25912"/>
    <cellStyle name="RowTitles-Detail 2 2 2 2 9" xfId="25913"/>
    <cellStyle name="RowTitles-Detail 2 2 2 2 9 2" xfId="25914"/>
    <cellStyle name="RowTitles-Detail 2 2 2 2 9 2 2" xfId="25915"/>
    <cellStyle name="RowTitles-Detail 2 2 2 2 9 2 2 2" xfId="25916"/>
    <cellStyle name="RowTitles-Detail 2 2 2 2 9 2 2 2 2" xfId="25917"/>
    <cellStyle name="RowTitles-Detail 2 2 2 2 9 2 2 3" xfId="25918"/>
    <cellStyle name="RowTitles-Detail 2 2 2 2 9 2 3" xfId="25919"/>
    <cellStyle name="RowTitles-Detail 2 2 2 2 9 2 3 2" xfId="25920"/>
    <cellStyle name="RowTitles-Detail 2 2 2 2 9 2 3 2 2" xfId="25921"/>
    <cellStyle name="RowTitles-Detail 2 2 2 2 9 2 4" xfId="25922"/>
    <cellStyle name="RowTitles-Detail 2 2 2 2 9 2 4 2" xfId="25923"/>
    <cellStyle name="RowTitles-Detail 2 2 2 2 9 2 5" xfId="25924"/>
    <cellStyle name="RowTitles-Detail 2 2 2 2 9 3" xfId="25925"/>
    <cellStyle name="RowTitles-Detail 2 2 2 2 9 3 2" xfId="25926"/>
    <cellStyle name="RowTitles-Detail 2 2 2 2 9 3 2 2" xfId="25927"/>
    <cellStyle name="RowTitles-Detail 2 2 2 2 9 3 2 2 2" xfId="25928"/>
    <cellStyle name="RowTitles-Detail 2 2 2 2 9 3 2 3" xfId="25929"/>
    <cellStyle name="RowTitles-Detail 2 2 2 2 9 3 3" xfId="25930"/>
    <cellStyle name="RowTitles-Detail 2 2 2 2 9 3 3 2" xfId="25931"/>
    <cellStyle name="RowTitles-Detail 2 2 2 2 9 3 3 2 2" xfId="25932"/>
    <cellStyle name="RowTitles-Detail 2 2 2 2 9 3 4" xfId="25933"/>
    <cellStyle name="RowTitles-Detail 2 2 2 2 9 3 4 2" xfId="25934"/>
    <cellStyle name="RowTitles-Detail 2 2 2 2 9 3 5" xfId="25935"/>
    <cellStyle name="RowTitles-Detail 2 2 2 2 9 4" xfId="25936"/>
    <cellStyle name="RowTitles-Detail 2 2 2 2 9 4 2" xfId="25937"/>
    <cellStyle name="RowTitles-Detail 2 2 2 2 9 4 2 2" xfId="25938"/>
    <cellStyle name="RowTitles-Detail 2 2 2 2 9 4 3" xfId="25939"/>
    <cellStyle name="RowTitles-Detail 2 2 2 2 9 5" xfId="25940"/>
    <cellStyle name="RowTitles-Detail 2 2 2 2 9 5 2" xfId="25941"/>
    <cellStyle name="RowTitles-Detail 2 2 2 2 9 5 2 2" xfId="25942"/>
    <cellStyle name="RowTitles-Detail 2 2 2 2 9 6" xfId="25943"/>
    <cellStyle name="RowTitles-Detail 2 2 2 2 9 6 2" xfId="25944"/>
    <cellStyle name="RowTitles-Detail 2 2 2 2 9 7" xfId="25945"/>
    <cellStyle name="RowTitles-Detail 2 2 2 2_STUD aligned by INSTIT" xfId="25946"/>
    <cellStyle name="RowTitles-Detail 2 2 2 3" xfId="25947"/>
    <cellStyle name="RowTitles-Detail 2 2 2 3 2" xfId="25948"/>
    <cellStyle name="RowTitles-Detail 2 2 2 3 2 2" xfId="25949"/>
    <cellStyle name="RowTitles-Detail 2 2 2 3 2 2 2" xfId="25950"/>
    <cellStyle name="RowTitles-Detail 2 2 2 3 2 2 2 2" xfId="25951"/>
    <cellStyle name="RowTitles-Detail 2 2 2 3 2 2 2 2 2" xfId="25952"/>
    <cellStyle name="RowTitles-Detail 2 2 2 3 2 2 2 3" xfId="25953"/>
    <cellStyle name="RowTitles-Detail 2 2 2 3 2 2 3" xfId="25954"/>
    <cellStyle name="RowTitles-Detail 2 2 2 3 2 2 3 2" xfId="25955"/>
    <cellStyle name="RowTitles-Detail 2 2 2 3 2 2 3 2 2" xfId="25956"/>
    <cellStyle name="RowTitles-Detail 2 2 2 3 2 2 4" xfId="25957"/>
    <cellStyle name="RowTitles-Detail 2 2 2 3 2 2 4 2" xfId="25958"/>
    <cellStyle name="RowTitles-Detail 2 2 2 3 2 2 5" xfId="25959"/>
    <cellStyle name="RowTitles-Detail 2 2 2 3 2 3" xfId="25960"/>
    <cellStyle name="RowTitles-Detail 2 2 2 3 2 3 2" xfId="25961"/>
    <cellStyle name="RowTitles-Detail 2 2 2 3 2 3 2 2" xfId="25962"/>
    <cellStyle name="RowTitles-Detail 2 2 2 3 2 3 2 2 2" xfId="25963"/>
    <cellStyle name="RowTitles-Detail 2 2 2 3 2 3 2 3" xfId="25964"/>
    <cellStyle name="RowTitles-Detail 2 2 2 3 2 3 3" xfId="25965"/>
    <cellStyle name="RowTitles-Detail 2 2 2 3 2 3 3 2" xfId="25966"/>
    <cellStyle name="RowTitles-Detail 2 2 2 3 2 3 3 2 2" xfId="25967"/>
    <cellStyle name="RowTitles-Detail 2 2 2 3 2 3 4" xfId="25968"/>
    <cellStyle name="RowTitles-Detail 2 2 2 3 2 3 4 2" xfId="25969"/>
    <cellStyle name="RowTitles-Detail 2 2 2 3 2 3 5" xfId="25970"/>
    <cellStyle name="RowTitles-Detail 2 2 2 3 2 4" xfId="25971"/>
    <cellStyle name="RowTitles-Detail 2 2 2 3 2 4 2" xfId="25972"/>
    <cellStyle name="RowTitles-Detail 2 2 2 3 2 5" xfId="25973"/>
    <cellStyle name="RowTitles-Detail 2 2 2 3 2 5 2" xfId="25974"/>
    <cellStyle name="RowTitles-Detail 2 2 2 3 2 5 2 2" xfId="25975"/>
    <cellStyle name="RowTitles-Detail 2 2 2 3 3" xfId="25976"/>
    <cellStyle name="RowTitles-Detail 2 2 2 3 3 2" xfId="25977"/>
    <cellStyle name="RowTitles-Detail 2 2 2 3 3 2 2" xfId="25978"/>
    <cellStyle name="RowTitles-Detail 2 2 2 3 3 2 2 2" xfId="25979"/>
    <cellStyle name="RowTitles-Detail 2 2 2 3 3 2 2 2 2" xfId="25980"/>
    <cellStyle name="RowTitles-Detail 2 2 2 3 3 2 2 3" xfId="25981"/>
    <cellStyle name="RowTitles-Detail 2 2 2 3 3 2 3" xfId="25982"/>
    <cellStyle name="RowTitles-Detail 2 2 2 3 3 2 3 2" xfId="25983"/>
    <cellStyle name="RowTitles-Detail 2 2 2 3 3 2 3 2 2" xfId="25984"/>
    <cellStyle name="RowTitles-Detail 2 2 2 3 3 2 4" xfId="25985"/>
    <cellStyle name="RowTitles-Detail 2 2 2 3 3 2 4 2" xfId="25986"/>
    <cellStyle name="RowTitles-Detail 2 2 2 3 3 2 5" xfId="25987"/>
    <cellStyle name="RowTitles-Detail 2 2 2 3 3 3" xfId="25988"/>
    <cellStyle name="RowTitles-Detail 2 2 2 3 3 3 2" xfId="25989"/>
    <cellStyle name="RowTitles-Detail 2 2 2 3 3 3 2 2" xfId="25990"/>
    <cellStyle name="RowTitles-Detail 2 2 2 3 3 3 2 2 2" xfId="25991"/>
    <cellStyle name="RowTitles-Detail 2 2 2 3 3 3 2 3" xfId="25992"/>
    <cellStyle name="RowTitles-Detail 2 2 2 3 3 3 3" xfId="25993"/>
    <cellStyle name="RowTitles-Detail 2 2 2 3 3 3 3 2" xfId="25994"/>
    <cellStyle name="RowTitles-Detail 2 2 2 3 3 3 3 2 2" xfId="25995"/>
    <cellStyle name="RowTitles-Detail 2 2 2 3 3 3 4" xfId="25996"/>
    <cellStyle name="RowTitles-Detail 2 2 2 3 3 3 4 2" xfId="25997"/>
    <cellStyle name="RowTitles-Detail 2 2 2 3 3 3 5" xfId="25998"/>
    <cellStyle name="RowTitles-Detail 2 2 2 3 3 4" xfId="25999"/>
    <cellStyle name="RowTitles-Detail 2 2 2 3 3 4 2" xfId="26000"/>
    <cellStyle name="RowTitles-Detail 2 2 2 3 3 5" xfId="26001"/>
    <cellStyle name="RowTitles-Detail 2 2 2 3 3 5 2" xfId="26002"/>
    <cellStyle name="RowTitles-Detail 2 2 2 3 3 5 2 2" xfId="26003"/>
    <cellStyle name="RowTitles-Detail 2 2 2 3 3 5 3" xfId="26004"/>
    <cellStyle name="RowTitles-Detail 2 2 2 3 3 6" xfId="26005"/>
    <cellStyle name="RowTitles-Detail 2 2 2 3 3 6 2" xfId="26006"/>
    <cellStyle name="RowTitles-Detail 2 2 2 3 3 6 2 2" xfId="26007"/>
    <cellStyle name="RowTitles-Detail 2 2 2 3 3 7" xfId="26008"/>
    <cellStyle name="RowTitles-Detail 2 2 2 3 3 7 2" xfId="26009"/>
    <cellStyle name="RowTitles-Detail 2 2 2 3 3 8" xfId="26010"/>
    <cellStyle name="RowTitles-Detail 2 2 2 3 4" xfId="26011"/>
    <cellStyle name="RowTitles-Detail 2 2 2 3 4 2" xfId="26012"/>
    <cellStyle name="RowTitles-Detail 2 2 2 3 4 2 2" xfId="26013"/>
    <cellStyle name="RowTitles-Detail 2 2 2 3 4 2 2 2" xfId="26014"/>
    <cellStyle name="RowTitles-Detail 2 2 2 3 4 2 2 2 2" xfId="26015"/>
    <cellStyle name="RowTitles-Detail 2 2 2 3 4 2 2 3" xfId="26016"/>
    <cellStyle name="RowTitles-Detail 2 2 2 3 4 2 3" xfId="26017"/>
    <cellStyle name="RowTitles-Detail 2 2 2 3 4 2 3 2" xfId="26018"/>
    <cellStyle name="RowTitles-Detail 2 2 2 3 4 2 3 2 2" xfId="26019"/>
    <cellStyle name="RowTitles-Detail 2 2 2 3 4 2 4" xfId="26020"/>
    <cellStyle name="RowTitles-Detail 2 2 2 3 4 2 4 2" xfId="26021"/>
    <cellStyle name="RowTitles-Detail 2 2 2 3 4 2 5" xfId="26022"/>
    <cellStyle name="RowTitles-Detail 2 2 2 3 4 3" xfId="26023"/>
    <cellStyle name="RowTitles-Detail 2 2 2 3 4 3 2" xfId="26024"/>
    <cellStyle name="RowTitles-Detail 2 2 2 3 4 3 2 2" xfId="26025"/>
    <cellStyle name="RowTitles-Detail 2 2 2 3 4 3 2 2 2" xfId="26026"/>
    <cellStyle name="RowTitles-Detail 2 2 2 3 4 3 2 3" xfId="26027"/>
    <cellStyle name="RowTitles-Detail 2 2 2 3 4 3 3" xfId="26028"/>
    <cellStyle name="RowTitles-Detail 2 2 2 3 4 3 3 2" xfId="26029"/>
    <cellStyle name="RowTitles-Detail 2 2 2 3 4 3 3 2 2" xfId="26030"/>
    <cellStyle name="RowTitles-Detail 2 2 2 3 4 3 4" xfId="26031"/>
    <cellStyle name="RowTitles-Detail 2 2 2 3 4 3 4 2" xfId="26032"/>
    <cellStyle name="RowTitles-Detail 2 2 2 3 4 3 5" xfId="26033"/>
    <cellStyle name="RowTitles-Detail 2 2 2 3 4 4" xfId="26034"/>
    <cellStyle name="RowTitles-Detail 2 2 2 3 4 4 2" xfId="26035"/>
    <cellStyle name="RowTitles-Detail 2 2 2 3 4 4 2 2" xfId="26036"/>
    <cellStyle name="RowTitles-Detail 2 2 2 3 4 4 3" xfId="26037"/>
    <cellStyle name="RowTitles-Detail 2 2 2 3 4 5" xfId="26038"/>
    <cellStyle name="RowTitles-Detail 2 2 2 3 4 5 2" xfId="26039"/>
    <cellStyle name="RowTitles-Detail 2 2 2 3 4 5 2 2" xfId="26040"/>
    <cellStyle name="RowTitles-Detail 2 2 2 3 4 6" xfId="26041"/>
    <cellStyle name="RowTitles-Detail 2 2 2 3 4 6 2" xfId="26042"/>
    <cellStyle name="RowTitles-Detail 2 2 2 3 4 7" xfId="26043"/>
    <cellStyle name="RowTitles-Detail 2 2 2 3 5" xfId="26044"/>
    <cellStyle name="RowTitles-Detail 2 2 2 3 5 2" xfId="26045"/>
    <cellStyle name="RowTitles-Detail 2 2 2 3 5 2 2" xfId="26046"/>
    <cellStyle name="RowTitles-Detail 2 2 2 3 5 2 2 2" xfId="26047"/>
    <cellStyle name="RowTitles-Detail 2 2 2 3 5 2 2 2 2" xfId="26048"/>
    <cellStyle name="RowTitles-Detail 2 2 2 3 5 2 2 3" xfId="26049"/>
    <cellStyle name="RowTitles-Detail 2 2 2 3 5 2 3" xfId="26050"/>
    <cellStyle name="RowTitles-Detail 2 2 2 3 5 2 3 2" xfId="26051"/>
    <cellStyle name="RowTitles-Detail 2 2 2 3 5 2 3 2 2" xfId="26052"/>
    <cellStyle name="RowTitles-Detail 2 2 2 3 5 2 4" xfId="26053"/>
    <cellStyle name="RowTitles-Detail 2 2 2 3 5 2 4 2" xfId="26054"/>
    <cellStyle name="RowTitles-Detail 2 2 2 3 5 2 5" xfId="26055"/>
    <cellStyle name="RowTitles-Detail 2 2 2 3 5 3" xfId="26056"/>
    <cellStyle name="RowTitles-Detail 2 2 2 3 5 3 2" xfId="26057"/>
    <cellStyle name="RowTitles-Detail 2 2 2 3 5 3 2 2" xfId="26058"/>
    <cellStyle name="RowTitles-Detail 2 2 2 3 5 3 2 2 2" xfId="26059"/>
    <cellStyle name="RowTitles-Detail 2 2 2 3 5 3 2 3" xfId="26060"/>
    <cellStyle name="RowTitles-Detail 2 2 2 3 5 3 3" xfId="26061"/>
    <cellStyle name="RowTitles-Detail 2 2 2 3 5 3 3 2" xfId="26062"/>
    <cellStyle name="RowTitles-Detail 2 2 2 3 5 3 3 2 2" xfId="26063"/>
    <cellStyle name="RowTitles-Detail 2 2 2 3 5 3 4" xfId="26064"/>
    <cellStyle name="RowTitles-Detail 2 2 2 3 5 3 4 2" xfId="26065"/>
    <cellStyle name="RowTitles-Detail 2 2 2 3 5 3 5" xfId="26066"/>
    <cellStyle name="RowTitles-Detail 2 2 2 3 5 4" xfId="26067"/>
    <cellStyle name="RowTitles-Detail 2 2 2 3 5 4 2" xfId="26068"/>
    <cellStyle name="RowTitles-Detail 2 2 2 3 5 4 2 2" xfId="26069"/>
    <cellStyle name="RowTitles-Detail 2 2 2 3 5 4 3" xfId="26070"/>
    <cellStyle name="RowTitles-Detail 2 2 2 3 5 5" xfId="26071"/>
    <cellStyle name="RowTitles-Detail 2 2 2 3 5 5 2" xfId="26072"/>
    <cellStyle name="RowTitles-Detail 2 2 2 3 5 5 2 2" xfId="26073"/>
    <cellStyle name="RowTitles-Detail 2 2 2 3 5 6" xfId="26074"/>
    <cellStyle name="RowTitles-Detail 2 2 2 3 5 6 2" xfId="26075"/>
    <cellStyle name="RowTitles-Detail 2 2 2 3 5 7" xfId="26076"/>
    <cellStyle name="RowTitles-Detail 2 2 2 3 6" xfId="26077"/>
    <cellStyle name="RowTitles-Detail 2 2 2 3 6 2" xfId="26078"/>
    <cellStyle name="RowTitles-Detail 2 2 2 3 6 2 2" xfId="26079"/>
    <cellStyle name="RowTitles-Detail 2 2 2 3 6 2 2 2" xfId="26080"/>
    <cellStyle name="RowTitles-Detail 2 2 2 3 6 2 2 2 2" xfId="26081"/>
    <cellStyle name="RowTitles-Detail 2 2 2 3 6 2 2 3" xfId="26082"/>
    <cellStyle name="RowTitles-Detail 2 2 2 3 6 2 3" xfId="26083"/>
    <cellStyle name="RowTitles-Detail 2 2 2 3 6 2 3 2" xfId="26084"/>
    <cellStyle name="RowTitles-Detail 2 2 2 3 6 2 3 2 2" xfId="26085"/>
    <cellStyle name="RowTitles-Detail 2 2 2 3 6 2 4" xfId="26086"/>
    <cellStyle name="RowTitles-Detail 2 2 2 3 6 2 4 2" xfId="26087"/>
    <cellStyle name="RowTitles-Detail 2 2 2 3 6 2 5" xfId="26088"/>
    <cellStyle name="RowTitles-Detail 2 2 2 3 6 3" xfId="26089"/>
    <cellStyle name="RowTitles-Detail 2 2 2 3 6 3 2" xfId="26090"/>
    <cellStyle name="RowTitles-Detail 2 2 2 3 6 3 2 2" xfId="26091"/>
    <cellStyle name="RowTitles-Detail 2 2 2 3 6 3 2 2 2" xfId="26092"/>
    <cellStyle name="RowTitles-Detail 2 2 2 3 6 3 2 3" xfId="26093"/>
    <cellStyle name="RowTitles-Detail 2 2 2 3 6 3 3" xfId="26094"/>
    <cellStyle name="RowTitles-Detail 2 2 2 3 6 3 3 2" xfId="26095"/>
    <cellStyle name="RowTitles-Detail 2 2 2 3 6 3 3 2 2" xfId="26096"/>
    <cellStyle name="RowTitles-Detail 2 2 2 3 6 3 4" xfId="26097"/>
    <cellStyle name="RowTitles-Detail 2 2 2 3 6 3 4 2" xfId="26098"/>
    <cellStyle name="RowTitles-Detail 2 2 2 3 6 3 5" xfId="26099"/>
    <cellStyle name="RowTitles-Detail 2 2 2 3 6 4" xfId="26100"/>
    <cellStyle name="RowTitles-Detail 2 2 2 3 6 4 2" xfId="26101"/>
    <cellStyle name="RowTitles-Detail 2 2 2 3 6 4 2 2" xfId="26102"/>
    <cellStyle name="RowTitles-Detail 2 2 2 3 6 4 3" xfId="26103"/>
    <cellStyle name="RowTitles-Detail 2 2 2 3 6 5" xfId="26104"/>
    <cellStyle name="RowTitles-Detail 2 2 2 3 6 5 2" xfId="26105"/>
    <cellStyle name="RowTitles-Detail 2 2 2 3 6 5 2 2" xfId="26106"/>
    <cellStyle name="RowTitles-Detail 2 2 2 3 6 6" xfId="26107"/>
    <cellStyle name="RowTitles-Detail 2 2 2 3 6 6 2" xfId="26108"/>
    <cellStyle name="RowTitles-Detail 2 2 2 3 6 7" xfId="26109"/>
    <cellStyle name="RowTitles-Detail 2 2 2 3 7" xfId="26110"/>
    <cellStyle name="RowTitles-Detail 2 2 2 3 7 2" xfId="26111"/>
    <cellStyle name="RowTitles-Detail 2 2 2 3 7 2 2" xfId="26112"/>
    <cellStyle name="RowTitles-Detail 2 2 2 3 7 2 2 2" xfId="26113"/>
    <cellStyle name="RowTitles-Detail 2 2 2 3 7 2 3" xfId="26114"/>
    <cellStyle name="RowTitles-Detail 2 2 2 3 7 3" xfId="26115"/>
    <cellStyle name="RowTitles-Detail 2 2 2 3 7 3 2" xfId="26116"/>
    <cellStyle name="RowTitles-Detail 2 2 2 3 7 3 2 2" xfId="26117"/>
    <cellStyle name="RowTitles-Detail 2 2 2 3 7 4" xfId="26118"/>
    <cellStyle name="RowTitles-Detail 2 2 2 3 7 4 2" xfId="26119"/>
    <cellStyle name="RowTitles-Detail 2 2 2 3 7 5" xfId="26120"/>
    <cellStyle name="RowTitles-Detail 2 2 2 3 8" xfId="26121"/>
    <cellStyle name="RowTitles-Detail 2 2 2 3 8 2" xfId="26122"/>
    <cellStyle name="RowTitles-Detail 2 2 2 3 9" xfId="26123"/>
    <cellStyle name="RowTitles-Detail 2 2 2 3 9 2" xfId="26124"/>
    <cellStyle name="RowTitles-Detail 2 2 2 3 9 2 2" xfId="26125"/>
    <cellStyle name="RowTitles-Detail 2 2 2 3_STUD aligned by INSTIT" xfId="26126"/>
    <cellStyle name="RowTitles-Detail 2 2 2 4" xfId="26127"/>
    <cellStyle name="RowTitles-Detail 2 2 2 4 2" xfId="26128"/>
    <cellStyle name="RowTitles-Detail 2 2 2 4 2 2" xfId="26129"/>
    <cellStyle name="RowTitles-Detail 2 2 2 4 2 2 2" xfId="26130"/>
    <cellStyle name="RowTitles-Detail 2 2 2 4 2 2 2 2" xfId="26131"/>
    <cellStyle name="RowTitles-Detail 2 2 2 4 2 2 2 2 2" xfId="26132"/>
    <cellStyle name="RowTitles-Detail 2 2 2 4 2 2 2 3" xfId="26133"/>
    <cellStyle name="RowTitles-Detail 2 2 2 4 2 2 3" xfId="26134"/>
    <cellStyle name="RowTitles-Detail 2 2 2 4 2 2 3 2" xfId="26135"/>
    <cellStyle name="RowTitles-Detail 2 2 2 4 2 2 3 2 2" xfId="26136"/>
    <cellStyle name="RowTitles-Detail 2 2 2 4 2 2 4" xfId="26137"/>
    <cellStyle name="RowTitles-Detail 2 2 2 4 2 2 4 2" xfId="26138"/>
    <cellStyle name="RowTitles-Detail 2 2 2 4 2 2 5" xfId="26139"/>
    <cellStyle name="RowTitles-Detail 2 2 2 4 2 3" xfId="26140"/>
    <cellStyle name="RowTitles-Detail 2 2 2 4 2 3 2" xfId="26141"/>
    <cellStyle name="RowTitles-Detail 2 2 2 4 2 3 2 2" xfId="26142"/>
    <cellStyle name="RowTitles-Detail 2 2 2 4 2 3 2 2 2" xfId="26143"/>
    <cellStyle name="RowTitles-Detail 2 2 2 4 2 3 2 3" xfId="26144"/>
    <cellStyle name="RowTitles-Detail 2 2 2 4 2 3 3" xfId="26145"/>
    <cellStyle name="RowTitles-Detail 2 2 2 4 2 3 3 2" xfId="26146"/>
    <cellStyle name="RowTitles-Detail 2 2 2 4 2 3 3 2 2" xfId="26147"/>
    <cellStyle name="RowTitles-Detail 2 2 2 4 2 3 4" xfId="26148"/>
    <cellStyle name="RowTitles-Detail 2 2 2 4 2 3 4 2" xfId="26149"/>
    <cellStyle name="RowTitles-Detail 2 2 2 4 2 3 5" xfId="26150"/>
    <cellStyle name="RowTitles-Detail 2 2 2 4 2 4" xfId="26151"/>
    <cellStyle name="RowTitles-Detail 2 2 2 4 2 4 2" xfId="26152"/>
    <cellStyle name="RowTitles-Detail 2 2 2 4 2 5" xfId="26153"/>
    <cellStyle name="RowTitles-Detail 2 2 2 4 2 5 2" xfId="26154"/>
    <cellStyle name="RowTitles-Detail 2 2 2 4 2 5 2 2" xfId="26155"/>
    <cellStyle name="RowTitles-Detail 2 2 2 4 2 5 3" xfId="26156"/>
    <cellStyle name="RowTitles-Detail 2 2 2 4 2 6" xfId="26157"/>
    <cellStyle name="RowTitles-Detail 2 2 2 4 2 6 2" xfId="26158"/>
    <cellStyle name="RowTitles-Detail 2 2 2 4 2 6 2 2" xfId="26159"/>
    <cellStyle name="RowTitles-Detail 2 2 2 4 2 7" xfId="26160"/>
    <cellStyle name="RowTitles-Detail 2 2 2 4 2 7 2" xfId="26161"/>
    <cellStyle name="RowTitles-Detail 2 2 2 4 2 8" xfId="26162"/>
    <cellStyle name="RowTitles-Detail 2 2 2 4 3" xfId="26163"/>
    <cellStyle name="RowTitles-Detail 2 2 2 4 3 2" xfId="26164"/>
    <cellStyle name="RowTitles-Detail 2 2 2 4 3 2 2" xfId="26165"/>
    <cellStyle name="RowTitles-Detail 2 2 2 4 3 2 2 2" xfId="26166"/>
    <cellStyle name="RowTitles-Detail 2 2 2 4 3 2 2 2 2" xfId="26167"/>
    <cellStyle name="RowTitles-Detail 2 2 2 4 3 2 2 3" xfId="26168"/>
    <cellStyle name="RowTitles-Detail 2 2 2 4 3 2 3" xfId="26169"/>
    <cellStyle name="RowTitles-Detail 2 2 2 4 3 2 3 2" xfId="26170"/>
    <cellStyle name="RowTitles-Detail 2 2 2 4 3 2 3 2 2" xfId="26171"/>
    <cellStyle name="RowTitles-Detail 2 2 2 4 3 2 4" xfId="26172"/>
    <cellStyle name="RowTitles-Detail 2 2 2 4 3 2 4 2" xfId="26173"/>
    <cellStyle name="RowTitles-Detail 2 2 2 4 3 2 5" xfId="26174"/>
    <cellStyle name="RowTitles-Detail 2 2 2 4 3 3" xfId="26175"/>
    <cellStyle name="RowTitles-Detail 2 2 2 4 3 3 2" xfId="26176"/>
    <cellStyle name="RowTitles-Detail 2 2 2 4 3 3 2 2" xfId="26177"/>
    <cellStyle name="RowTitles-Detail 2 2 2 4 3 3 2 2 2" xfId="26178"/>
    <cellStyle name="RowTitles-Detail 2 2 2 4 3 3 2 3" xfId="26179"/>
    <cellStyle name="RowTitles-Detail 2 2 2 4 3 3 3" xfId="26180"/>
    <cellStyle name="RowTitles-Detail 2 2 2 4 3 3 3 2" xfId="26181"/>
    <cellStyle name="RowTitles-Detail 2 2 2 4 3 3 3 2 2" xfId="26182"/>
    <cellStyle name="RowTitles-Detail 2 2 2 4 3 3 4" xfId="26183"/>
    <cellStyle name="RowTitles-Detail 2 2 2 4 3 3 4 2" xfId="26184"/>
    <cellStyle name="RowTitles-Detail 2 2 2 4 3 3 5" xfId="26185"/>
    <cellStyle name="RowTitles-Detail 2 2 2 4 3 4" xfId="26186"/>
    <cellStyle name="RowTitles-Detail 2 2 2 4 3 4 2" xfId="26187"/>
    <cellStyle name="RowTitles-Detail 2 2 2 4 3 5" xfId="26188"/>
    <cellStyle name="RowTitles-Detail 2 2 2 4 3 5 2" xfId="26189"/>
    <cellStyle name="RowTitles-Detail 2 2 2 4 3 5 2 2" xfId="26190"/>
    <cellStyle name="RowTitles-Detail 2 2 2 4 4" xfId="26191"/>
    <cellStyle name="RowTitles-Detail 2 2 2 4 4 2" xfId="26192"/>
    <cellStyle name="RowTitles-Detail 2 2 2 4 4 2 2" xfId="26193"/>
    <cellStyle name="RowTitles-Detail 2 2 2 4 4 2 2 2" xfId="26194"/>
    <cellStyle name="RowTitles-Detail 2 2 2 4 4 2 2 2 2" xfId="26195"/>
    <cellStyle name="RowTitles-Detail 2 2 2 4 4 2 2 3" xfId="26196"/>
    <cellStyle name="RowTitles-Detail 2 2 2 4 4 2 3" xfId="26197"/>
    <cellStyle name="RowTitles-Detail 2 2 2 4 4 2 3 2" xfId="26198"/>
    <cellStyle name="RowTitles-Detail 2 2 2 4 4 2 3 2 2" xfId="26199"/>
    <cellStyle name="RowTitles-Detail 2 2 2 4 4 2 4" xfId="26200"/>
    <cellStyle name="RowTitles-Detail 2 2 2 4 4 2 4 2" xfId="26201"/>
    <cellStyle name="RowTitles-Detail 2 2 2 4 4 2 5" xfId="26202"/>
    <cellStyle name="RowTitles-Detail 2 2 2 4 4 3" xfId="26203"/>
    <cellStyle name="RowTitles-Detail 2 2 2 4 4 3 2" xfId="26204"/>
    <cellStyle name="RowTitles-Detail 2 2 2 4 4 3 2 2" xfId="26205"/>
    <cellStyle name="RowTitles-Detail 2 2 2 4 4 3 2 2 2" xfId="26206"/>
    <cellStyle name="RowTitles-Detail 2 2 2 4 4 3 2 3" xfId="26207"/>
    <cellStyle name="RowTitles-Detail 2 2 2 4 4 3 3" xfId="26208"/>
    <cellStyle name="RowTitles-Detail 2 2 2 4 4 3 3 2" xfId="26209"/>
    <cellStyle name="RowTitles-Detail 2 2 2 4 4 3 3 2 2" xfId="26210"/>
    <cellStyle name="RowTitles-Detail 2 2 2 4 4 3 4" xfId="26211"/>
    <cellStyle name="RowTitles-Detail 2 2 2 4 4 3 4 2" xfId="26212"/>
    <cellStyle name="RowTitles-Detail 2 2 2 4 4 3 5" xfId="26213"/>
    <cellStyle name="RowTitles-Detail 2 2 2 4 4 4" xfId="26214"/>
    <cellStyle name="RowTitles-Detail 2 2 2 4 4 4 2" xfId="26215"/>
    <cellStyle name="RowTitles-Detail 2 2 2 4 4 4 2 2" xfId="26216"/>
    <cellStyle name="RowTitles-Detail 2 2 2 4 4 4 3" xfId="26217"/>
    <cellStyle name="RowTitles-Detail 2 2 2 4 4 5" xfId="26218"/>
    <cellStyle name="RowTitles-Detail 2 2 2 4 4 5 2" xfId="26219"/>
    <cellStyle name="RowTitles-Detail 2 2 2 4 4 5 2 2" xfId="26220"/>
    <cellStyle name="RowTitles-Detail 2 2 2 4 4 6" xfId="26221"/>
    <cellStyle name="RowTitles-Detail 2 2 2 4 4 6 2" xfId="26222"/>
    <cellStyle name="RowTitles-Detail 2 2 2 4 4 7" xfId="26223"/>
    <cellStyle name="RowTitles-Detail 2 2 2 4 5" xfId="26224"/>
    <cellStyle name="RowTitles-Detail 2 2 2 4 5 2" xfId="26225"/>
    <cellStyle name="RowTitles-Detail 2 2 2 4 5 2 2" xfId="26226"/>
    <cellStyle name="RowTitles-Detail 2 2 2 4 5 2 2 2" xfId="26227"/>
    <cellStyle name="RowTitles-Detail 2 2 2 4 5 2 2 2 2" xfId="26228"/>
    <cellStyle name="RowTitles-Detail 2 2 2 4 5 2 2 3" xfId="26229"/>
    <cellStyle name="RowTitles-Detail 2 2 2 4 5 2 3" xfId="26230"/>
    <cellStyle name="RowTitles-Detail 2 2 2 4 5 2 3 2" xfId="26231"/>
    <cellStyle name="RowTitles-Detail 2 2 2 4 5 2 3 2 2" xfId="26232"/>
    <cellStyle name="RowTitles-Detail 2 2 2 4 5 2 4" xfId="26233"/>
    <cellStyle name="RowTitles-Detail 2 2 2 4 5 2 4 2" xfId="26234"/>
    <cellStyle name="RowTitles-Detail 2 2 2 4 5 2 5" xfId="26235"/>
    <cellStyle name="RowTitles-Detail 2 2 2 4 5 3" xfId="26236"/>
    <cellStyle name="RowTitles-Detail 2 2 2 4 5 3 2" xfId="26237"/>
    <cellStyle name="RowTitles-Detail 2 2 2 4 5 3 2 2" xfId="26238"/>
    <cellStyle name="RowTitles-Detail 2 2 2 4 5 3 2 2 2" xfId="26239"/>
    <cellStyle name="RowTitles-Detail 2 2 2 4 5 3 2 3" xfId="26240"/>
    <cellStyle name="RowTitles-Detail 2 2 2 4 5 3 3" xfId="26241"/>
    <cellStyle name="RowTitles-Detail 2 2 2 4 5 3 3 2" xfId="26242"/>
    <cellStyle name="RowTitles-Detail 2 2 2 4 5 3 3 2 2" xfId="26243"/>
    <cellStyle name="RowTitles-Detail 2 2 2 4 5 3 4" xfId="26244"/>
    <cellStyle name="RowTitles-Detail 2 2 2 4 5 3 4 2" xfId="26245"/>
    <cellStyle name="RowTitles-Detail 2 2 2 4 5 3 5" xfId="26246"/>
    <cellStyle name="RowTitles-Detail 2 2 2 4 5 4" xfId="26247"/>
    <cellStyle name="RowTitles-Detail 2 2 2 4 5 4 2" xfId="26248"/>
    <cellStyle name="RowTitles-Detail 2 2 2 4 5 4 2 2" xfId="26249"/>
    <cellStyle name="RowTitles-Detail 2 2 2 4 5 4 3" xfId="26250"/>
    <cellStyle name="RowTitles-Detail 2 2 2 4 5 5" xfId="26251"/>
    <cellStyle name="RowTitles-Detail 2 2 2 4 5 5 2" xfId="26252"/>
    <cellStyle name="RowTitles-Detail 2 2 2 4 5 5 2 2" xfId="26253"/>
    <cellStyle name="RowTitles-Detail 2 2 2 4 5 6" xfId="26254"/>
    <cellStyle name="RowTitles-Detail 2 2 2 4 5 6 2" xfId="26255"/>
    <cellStyle name="RowTitles-Detail 2 2 2 4 5 7" xfId="26256"/>
    <cellStyle name="RowTitles-Detail 2 2 2 4 6" xfId="26257"/>
    <cellStyle name="RowTitles-Detail 2 2 2 4 6 2" xfId="26258"/>
    <cellStyle name="RowTitles-Detail 2 2 2 4 6 2 2" xfId="26259"/>
    <cellStyle name="RowTitles-Detail 2 2 2 4 6 2 2 2" xfId="26260"/>
    <cellStyle name="RowTitles-Detail 2 2 2 4 6 2 2 2 2" xfId="26261"/>
    <cellStyle name="RowTitles-Detail 2 2 2 4 6 2 2 3" xfId="26262"/>
    <cellStyle name="RowTitles-Detail 2 2 2 4 6 2 3" xfId="26263"/>
    <cellStyle name="RowTitles-Detail 2 2 2 4 6 2 3 2" xfId="26264"/>
    <cellStyle name="RowTitles-Detail 2 2 2 4 6 2 3 2 2" xfId="26265"/>
    <cellStyle name="RowTitles-Detail 2 2 2 4 6 2 4" xfId="26266"/>
    <cellStyle name="RowTitles-Detail 2 2 2 4 6 2 4 2" xfId="26267"/>
    <cellStyle name="RowTitles-Detail 2 2 2 4 6 2 5" xfId="26268"/>
    <cellStyle name="RowTitles-Detail 2 2 2 4 6 3" xfId="26269"/>
    <cellStyle name="RowTitles-Detail 2 2 2 4 6 3 2" xfId="26270"/>
    <cellStyle name="RowTitles-Detail 2 2 2 4 6 3 2 2" xfId="26271"/>
    <cellStyle name="RowTitles-Detail 2 2 2 4 6 3 2 2 2" xfId="26272"/>
    <cellStyle name="RowTitles-Detail 2 2 2 4 6 3 2 3" xfId="26273"/>
    <cellStyle name="RowTitles-Detail 2 2 2 4 6 3 3" xfId="26274"/>
    <cellStyle name="RowTitles-Detail 2 2 2 4 6 3 3 2" xfId="26275"/>
    <cellStyle name="RowTitles-Detail 2 2 2 4 6 3 3 2 2" xfId="26276"/>
    <cellStyle name="RowTitles-Detail 2 2 2 4 6 3 4" xfId="26277"/>
    <cellStyle name="RowTitles-Detail 2 2 2 4 6 3 4 2" xfId="26278"/>
    <cellStyle name="RowTitles-Detail 2 2 2 4 6 3 5" xfId="26279"/>
    <cellStyle name="RowTitles-Detail 2 2 2 4 6 4" xfId="26280"/>
    <cellStyle name="RowTitles-Detail 2 2 2 4 6 4 2" xfId="26281"/>
    <cellStyle name="RowTitles-Detail 2 2 2 4 6 4 2 2" xfId="26282"/>
    <cellStyle name="RowTitles-Detail 2 2 2 4 6 4 3" xfId="26283"/>
    <cellStyle name="RowTitles-Detail 2 2 2 4 6 5" xfId="26284"/>
    <cellStyle name="RowTitles-Detail 2 2 2 4 6 5 2" xfId="26285"/>
    <cellStyle name="RowTitles-Detail 2 2 2 4 6 5 2 2" xfId="26286"/>
    <cellStyle name="RowTitles-Detail 2 2 2 4 6 6" xfId="26287"/>
    <cellStyle name="RowTitles-Detail 2 2 2 4 6 6 2" xfId="26288"/>
    <cellStyle name="RowTitles-Detail 2 2 2 4 6 7" xfId="26289"/>
    <cellStyle name="RowTitles-Detail 2 2 2 4 7" xfId="26290"/>
    <cellStyle name="RowTitles-Detail 2 2 2 4 7 2" xfId="26291"/>
    <cellStyle name="RowTitles-Detail 2 2 2 4 7 2 2" xfId="26292"/>
    <cellStyle name="RowTitles-Detail 2 2 2 4 7 2 2 2" xfId="26293"/>
    <cellStyle name="RowTitles-Detail 2 2 2 4 7 2 3" xfId="26294"/>
    <cellStyle name="RowTitles-Detail 2 2 2 4 7 3" xfId="26295"/>
    <cellStyle name="RowTitles-Detail 2 2 2 4 7 3 2" xfId="26296"/>
    <cellStyle name="RowTitles-Detail 2 2 2 4 7 3 2 2" xfId="26297"/>
    <cellStyle name="RowTitles-Detail 2 2 2 4 7 4" xfId="26298"/>
    <cellStyle name="RowTitles-Detail 2 2 2 4 7 4 2" xfId="26299"/>
    <cellStyle name="RowTitles-Detail 2 2 2 4 7 5" xfId="26300"/>
    <cellStyle name="RowTitles-Detail 2 2 2 4 8" xfId="26301"/>
    <cellStyle name="RowTitles-Detail 2 2 2 4 8 2" xfId="26302"/>
    <cellStyle name="RowTitles-Detail 2 2 2 4 8 2 2" xfId="26303"/>
    <cellStyle name="RowTitles-Detail 2 2 2 4 8 2 2 2" xfId="26304"/>
    <cellStyle name="RowTitles-Detail 2 2 2 4 8 2 3" xfId="26305"/>
    <cellStyle name="RowTitles-Detail 2 2 2 4 8 3" xfId="26306"/>
    <cellStyle name="RowTitles-Detail 2 2 2 4 8 3 2" xfId="26307"/>
    <cellStyle name="RowTitles-Detail 2 2 2 4 8 3 2 2" xfId="26308"/>
    <cellStyle name="RowTitles-Detail 2 2 2 4 8 4" xfId="26309"/>
    <cellStyle name="RowTitles-Detail 2 2 2 4 8 4 2" xfId="26310"/>
    <cellStyle name="RowTitles-Detail 2 2 2 4 8 5" xfId="26311"/>
    <cellStyle name="RowTitles-Detail 2 2 2 4 9" xfId="26312"/>
    <cellStyle name="RowTitles-Detail 2 2 2 4 9 2" xfId="26313"/>
    <cellStyle name="RowTitles-Detail 2 2 2 4 9 2 2" xfId="26314"/>
    <cellStyle name="RowTitles-Detail 2 2 2 4_STUD aligned by INSTIT" xfId="26315"/>
    <cellStyle name="RowTitles-Detail 2 2 2 5" xfId="26316"/>
    <cellStyle name="RowTitles-Detail 2 2 2 5 2" xfId="26317"/>
    <cellStyle name="RowTitles-Detail 2 2 2 5 2 2" xfId="26318"/>
    <cellStyle name="RowTitles-Detail 2 2 2 5 2 2 2" xfId="26319"/>
    <cellStyle name="RowTitles-Detail 2 2 2 5 2 2 2 2" xfId="26320"/>
    <cellStyle name="RowTitles-Detail 2 2 2 5 2 2 2 2 2" xfId="26321"/>
    <cellStyle name="RowTitles-Detail 2 2 2 5 2 2 2 3" xfId="26322"/>
    <cellStyle name="RowTitles-Detail 2 2 2 5 2 2 3" xfId="26323"/>
    <cellStyle name="RowTitles-Detail 2 2 2 5 2 2 3 2" xfId="26324"/>
    <cellStyle name="RowTitles-Detail 2 2 2 5 2 2 3 2 2" xfId="26325"/>
    <cellStyle name="RowTitles-Detail 2 2 2 5 2 2 4" xfId="26326"/>
    <cellStyle name="RowTitles-Detail 2 2 2 5 2 2 4 2" xfId="26327"/>
    <cellStyle name="RowTitles-Detail 2 2 2 5 2 2 5" xfId="26328"/>
    <cellStyle name="RowTitles-Detail 2 2 2 5 2 3" xfId="26329"/>
    <cellStyle name="RowTitles-Detail 2 2 2 5 2 3 2" xfId="26330"/>
    <cellStyle name="RowTitles-Detail 2 2 2 5 2 3 2 2" xfId="26331"/>
    <cellStyle name="RowTitles-Detail 2 2 2 5 2 3 2 2 2" xfId="26332"/>
    <cellStyle name="RowTitles-Detail 2 2 2 5 2 3 2 3" xfId="26333"/>
    <cellStyle name="RowTitles-Detail 2 2 2 5 2 3 3" xfId="26334"/>
    <cellStyle name="RowTitles-Detail 2 2 2 5 2 3 3 2" xfId="26335"/>
    <cellStyle name="RowTitles-Detail 2 2 2 5 2 3 3 2 2" xfId="26336"/>
    <cellStyle name="RowTitles-Detail 2 2 2 5 2 3 4" xfId="26337"/>
    <cellStyle name="RowTitles-Detail 2 2 2 5 2 3 4 2" xfId="26338"/>
    <cellStyle name="RowTitles-Detail 2 2 2 5 2 3 5" xfId="26339"/>
    <cellStyle name="RowTitles-Detail 2 2 2 5 2 4" xfId="26340"/>
    <cellStyle name="RowTitles-Detail 2 2 2 5 2 4 2" xfId="26341"/>
    <cellStyle name="RowTitles-Detail 2 2 2 5 2 5" xfId="26342"/>
    <cellStyle name="RowTitles-Detail 2 2 2 5 2 5 2" xfId="26343"/>
    <cellStyle name="RowTitles-Detail 2 2 2 5 2 5 2 2" xfId="26344"/>
    <cellStyle name="RowTitles-Detail 2 2 2 5 2 5 3" xfId="26345"/>
    <cellStyle name="RowTitles-Detail 2 2 2 5 2 6" xfId="26346"/>
    <cellStyle name="RowTitles-Detail 2 2 2 5 2 6 2" xfId="26347"/>
    <cellStyle name="RowTitles-Detail 2 2 2 5 2 6 2 2" xfId="26348"/>
    <cellStyle name="RowTitles-Detail 2 2 2 5 3" xfId="26349"/>
    <cellStyle name="RowTitles-Detail 2 2 2 5 3 2" xfId="26350"/>
    <cellStyle name="RowTitles-Detail 2 2 2 5 3 2 2" xfId="26351"/>
    <cellStyle name="RowTitles-Detail 2 2 2 5 3 2 2 2" xfId="26352"/>
    <cellStyle name="RowTitles-Detail 2 2 2 5 3 2 2 2 2" xfId="26353"/>
    <cellStyle name="RowTitles-Detail 2 2 2 5 3 2 2 3" xfId="26354"/>
    <cellStyle name="RowTitles-Detail 2 2 2 5 3 2 3" xfId="26355"/>
    <cellStyle name="RowTitles-Detail 2 2 2 5 3 2 3 2" xfId="26356"/>
    <cellStyle name="RowTitles-Detail 2 2 2 5 3 2 3 2 2" xfId="26357"/>
    <cellStyle name="RowTitles-Detail 2 2 2 5 3 2 4" xfId="26358"/>
    <cellStyle name="RowTitles-Detail 2 2 2 5 3 2 4 2" xfId="26359"/>
    <cellStyle name="RowTitles-Detail 2 2 2 5 3 2 5" xfId="26360"/>
    <cellStyle name="RowTitles-Detail 2 2 2 5 3 3" xfId="26361"/>
    <cellStyle name="RowTitles-Detail 2 2 2 5 3 3 2" xfId="26362"/>
    <cellStyle name="RowTitles-Detail 2 2 2 5 3 3 2 2" xfId="26363"/>
    <cellStyle name="RowTitles-Detail 2 2 2 5 3 3 2 2 2" xfId="26364"/>
    <cellStyle name="RowTitles-Detail 2 2 2 5 3 3 2 3" xfId="26365"/>
    <cellStyle name="RowTitles-Detail 2 2 2 5 3 3 3" xfId="26366"/>
    <cellStyle name="RowTitles-Detail 2 2 2 5 3 3 3 2" xfId="26367"/>
    <cellStyle name="RowTitles-Detail 2 2 2 5 3 3 3 2 2" xfId="26368"/>
    <cellStyle name="RowTitles-Detail 2 2 2 5 3 3 4" xfId="26369"/>
    <cellStyle name="RowTitles-Detail 2 2 2 5 3 3 4 2" xfId="26370"/>
    <cellStyle name="RowTitles-Detail 2 2 2 5 3 3 5" xfId="26371"/>
    <cellStyle name="RowTitles-Detail 2 2 2 5 3 4" xfId="26372"/>
    <cellStyle name="RowTitles-Detail 2 2 2 5 3 4 2" xfId="26373"/>
    <cellStyle name="RowTitles-Detail 2 2 2 5 3 5" xfId="26374"/>
    <cellStyle name="RowTitles-Detail 2 2 2 5 3 5 2" xfId="26375"/>
    <cellStyle name="RowTitles-Detail 2 2 2 5 3 5 2 2" xfId="26376"/>
    <cellStyle name="RowTitles-Detail 2 2 2 5 3 6" xfId="26377"/>
    <cellStyle name="RowTitles-Detail 2 2 2 5 3 6 2" xfId="26378"/>
    <cellStyle name="RowTitles-Detail 2 2 2 5 3 7" xfId="26379"/>
    <cellStyle name="RowTitles-Detail 2 2 2 5 4" xfId="26380"/>
    <cellStyle name="RowTitles-Detail 2 2 2 5 4 2" xfId="26381"/>
    <cellStyle name="RowTitles-Detail 2 2 2 5 4 2 2" xfId="26382"/>
    <cellStyle name="RowTitles-Detail 2 2 2 5 4 2 2 2" xfId="26383"/>
    <cellStyle name="RowTitles-Detail 2 2 2 5 4 2 2 2 2" xfId="26384"/>
    <cellStyle name="RowTitles-Detail 2 2 2 5 4 2 2 3" xfId="26385"/>
    <cellStyle name="RowTitles-Detail 2 2 2 5 4 2 3" xfId="26386"/>
    <cellStyle name="RowTitles-Detail 2 2 2 5 4 2 3 2" xfId="26387"/>
    <cellStyle name="RowTitles-Detail 2 2 2 5 4 2 3 2 2" xfId="26388"/>
    <cellStyle name="RowTitles-Detail 2 2 2 5 4 2 4" xfId="26389"/>
    <cellStyle name="RowTitles-Detail 2 2 2 5 4 2 4 2" xfId="26390"/>
    <cellStyle name="RowTitles-Detail 2 2 2 5 4 2 5" xfId="26391"/>
    <cellStyle name="RowTitles-Detail 2 2 2 5 4 3" xfId="26392"/>
    <cellStyle name="RowTitles-Detail 2 2 2 5 4 3 2" xfId="26393"/>
    <cellStyle name="RowTitles-Detail 2 2 2 5 4 3 2 2" xfId="26394"/>
    <cellStyle name="RowTitles-Detail 2 2 2 5 4 3 2 2 2" xfId="26395"/>
    <cellStyle name="RowTitles-Detail 2 2 2 5 4 3 2 3" xfId="26396"/>
    <cellStyle name="RowTitles-Detail 2 2 2 5 4 3 3" xfId="26397"/>
    <cellStyle name="RowTitles-Detail 2 2 2 5 4 3 3 2" xfId="26398"/>
    <cellStyle name="RowTitles-Detail 2 2 2 5 4 3 3 2 2" xfId="26399"/>
    <cellStyle name="RowTitles-Detail 2 2 2 5 4 3 4" xfId="26400"/>
    <cellStyle name="RowTitles-Detail 2 2 2 5 4 3 4 2" xfId="26401"/>
    <cellStyle name="RowTitles-Detail 2 2 2 5 4 3 5" xfId="26402"/>
    <cellStyle name="RowTitles-Detail 2 2 2 5 4 4" xfId="26403"/>
    <cellStyle name="RowTitles-Detail 2 2 2 5 4 4 2" xfId="26404"/>
    <cellStyle name="RowTitles-Detail 2 2 2 5 4 5" xfId="26405"/>
    <cellStyle name="RowTitles-Detail 2 2 2 5 4 5 2" xfId="26406"/>
    <cellStyle name="RowTitles-Detail 2 2 2 5 4 5 2 2" xfId="26407"/>
    <cellStyle name="RowTitles-Detail 2 2 2 5 4 5 3" xfId="26408"/>
    <cellStyle name="RowTitles-Detail 2 2 2 5 4 6" xfId="26409"/>
    <cellStyle name="RowTitles-Detail 2 2 2 5 4 6 2" xfId="26410"/>
    <cellStyle name="RowTitles-Detail 2 2 2 5 4 6 2 2" xfId="26411"/>
    <cellStyle name="RowTitles-Detail 2 2 2 5 4 7" xfId="26412"/>
    <cellStyle name="RowTitles-Detail 2 2 2 5 4 7 2" xfId="26413"/>
    <cellStyle name="RowTitles-Detail 2 2 2 5 4 8" xfId="26414"/>
    <cellStyle name="RowTitles-Detail 2 2 2 5 5" xfId="26415"/>
    <cellStyle name="RowTitles-Detail 2 2 2 5 5 2" xfId="26416"/>
    <cellStyle name="RowTitles-Detail 2 2 2 5 5 2 2" xfId="26417"/>
    <cellStyle name="RowTitles-Detail 2 2 2 5 5 2 2 2" xfId="26418"/>
    <cellStyle name="RowTitles-Detail 2 2 2 5 5 2 2 2 2" xfId="26419"/>
    <cellStyle name="RowTitles-Detail 2 2 2 5 5 2 2 3" xfId="26420"/>
    <cellStyle name="RowTitles-Detail 2 2 2 5 5 2 3" xfId="26421"/>
    <cellStyle name="RowTitles-Detail 2 2 2 5 5 2 3 2" xfId="26422"/>
    <cellStyle name="RowTitles-Detail 2 2 2 5 5 2 3 2 2" xfId="26423"/>
    <cellStyle name="RowTitles-Detail 2 2 2 5 5 2 4" xfId="26424"/>
    <cellStyle name="RowTitles-Detail 2 2 2 5 5 2 4 2" xfId="26425"/>
    <cellStyle name="RowTitles-Detail 2 2 2 5 5 2 5" xfId="26426"/>
    <cellStyle name="RowTitles-Detail 2 2 2 5 5 3" xfId="26427"/>
    <cellStyle name="RowTitles-Detail 2 2 2 5 5 3 2" xfId="26428"/>
    <cellStyle name="RowTitles-Detail 2 2 2 5 5 3 2 2" xfId="26429"/>
    <cellStyle name="RowTitles-Detail 2 2 2 5 5 3 2 2 2" xfId="26430"/>
    <cellStyle name="RowTitles-Detail 2 2 2 5 5 3 2 3" xfId="26431"/>
    <cellStyle name="RowTitles-Detail 2 2 2 5 5 3 3" xfId="26432"/>
    <cellStyle name="RowTitles-Detail 2 2 2 5 5 3 3 2" xfId="26433"/>
    <cellStyle name="RowTitles-Detail 2 2 2 5 5 3 3 2 2" xfId="26434"/>
    <cellStyle name="RowTitles-Detail 2 2 2 5 5 3 4" xfId="26435"/>
    <cellStyle name="RowTitles-Detail 2 2 2 5 5 3 4 2" xfId="26436"/>
    <cellStyle name="RowTitles-Detail 2 2 2 5 5 3 5" xfId="26437"/>
    <cellStyle name="RowTitles-Detail 2 2 2 5 5 4" xfId="26438"/>
    <cellStyle name="RowTitles-Detail 2 2 2 5 5 4 2" xfId="26439"/>
    <cellStyle name="RowTitles-Detail 2 2 2 5 5 4 2 2" xfId="26440"/>
    <cellStyle name="RowTitles-Detail 2 2 2 5 5 4 3" xfId="26441"/>
    <cellStyle name="RowTitles-Detail 2 2 2 5 5 5" xfId="26442"/>
    <cellStyle name="RowTitles-Detail 2 2 2 5 5 5 2" xfId="26443"/>
    <cellStyle name="RowTitles-Detail 2 2 2 5 5 5 2 2" xfId="26444"/>
    <cellStyle name="RowTitles-Detail 2 2 2 5 5 6" xfId="26445"/>
    <cellStyle name="RowTitles-Detail 2 2 2 5 5 6 2" xfId="26446"/>
    <cellStyle name="RowTitles-Detail 2 2 2 5 5 7" xfId="26447"/>
    <cellStyle name="RowTitles-Detail 2 2 2 5 6" xfId="26448"/>
    <cellStyle name="RowTitles-Detail 2 2 2 5 6 2" xfId="26449"/>
    <cellStyle name="RowTitles-Detail 2 2 2 5 6 2 2" xfId="26450"/>
    <cellStyle name="RowTitles-Detail 2 2 2 5 6 2 2 2" xfId="26451"/>
    <cellStyle name="RowTitles-Detail 2 2 2 5 6 2 2 2 2" xfId="26452"/>
    <cellStyle name="RowTitles-Detail 2 2 2 5 6 2 2 3" xfId="26453"/>
    <cellStyle name="RowTitles-Detail 2 2 2 5 6 2 3" xfId="26454"/>
    <cellStyle name="RowTitles-Detail 2 2 2 5 6 2 3 2" xfId="26455"/>
    <cellStyle name="RowTitles-Detail 2 2 2 5 6 2 3 2 2" xfId="26456"/>
    <cellStyle name="RowTitles-Detail 2 2 2 5 6 2 4" xfId="26457"/>
    <cellStyle name="RowTitles-Detail 2 2 2 5 6 2 4 2" xfId="26458"/>
    <cellStyle name="RowTitles-Detail 2 2 2 5 6 2 5" xfId="26459"/>
    <cellStyle name="RowTitles-Detail 2 2 2 5 6 3" xfId="26460"/>
    <cellStyle name="RowTitles-Detail 2 2 2 5 6 3 2" xfId="26461"/>
    <cellStyle name="RowTitles-Detail 2 2 2 5 6 3 2 2" xfId="26462"/>
    <cellStyle name="RowTitles-Detail 2 2 2 5 6 3 2 2 2" xfId="26463"/>
    <cellStyle name="RowTitles-Detail 2 2 2 5 6 3 2 3" xfId="26464"/>
    <cellStyle name="RowTitles-Detail 2 2 2 5 6 3 3" xfId="26465"/>
    <cellStyle name="RowTitles-Detail 2 2 2 5 6 3 3 2" xfId="26466"/>
    <cellStyle name="RowTitles-Detail 2 2 2 5 6 3 3 2 2" xfId="26467"/>
    <cellStyle name="RowTitles-Detail 2 2 2 5 6 3 4" xfId="26468"/>
    <cellStyle name="RowTitles-Detail 2 2 2 5 6 3 4 2" xfId="26469"/>
    <cellStyle name="RowTitles-Detail 2 2 2 5 6 3 5" xfId="26470"/>
    <cellStyle name="RowTitles-Detail 2 2 2 5 6 4" xfId="26471"/>
    <cellStyle name="RowTitles-Detail 2 2 2 5 6 4 2" xfId="26472"/>
    <cellStyle name="RowTitles-Detail 2 2 2 5 6 4 2 2" xfId="26473"/>
    <cellStyle name="RowTitles-Detail 2 2 2 5 6 4 3" xfId="26474"/>
    <cellStyle name="RowTitles-Detail 2 2 2 5 6 5" xfId="26475"/>
    <cellStyle name="RowTitles-Detail 2 2 2 5 6 5 2" xfId="26476"/>
    <cellStyle name="RowTitles-Detail 2 2 2 5 6 5 2 2" xfId="26477"/>
    <cellStyle name="RowTitles-Detail 2 2 2 5 6 6" xfId="26478"/>
    <cellStyle name="RowTitles-Detail 2 2 2 5 6 6 2" xfId="26479"/>
    <cellStyle name="RowTitles-Detail 2 2 2 5 6 7" xfId="26480"/>
    <cellStyle name="RowTitles-Detail 2 2 2 5 7" xfId="26481"/>
    <cellStyle name="RowTitles-Detail 2 2 2 5 7 2" xfId="26482"/>
    <cellStyle name="RowTitles-Detail 2 2 2 5 7 2 2" xfId="26483"/>
    <cellStyle name="RowTitles-Detail 2 2 2 5 7 2 2 2" xfId="26484"/>
    <cellStyle name="RowTitles-Detail 2 2 2 5 7 2 3" xfId="26485"/>
    <cellStyle name="RowTitles-Detail 2 2 2 5 7 3" xfId="26486"/>
    <cellStyle name="RowTitles-Detail 2 2 2 5 7 3 2" xfId="26487"/>
    <cellStyle name="RowTitles-Detail 2 2 2 5 7 3 2 2" xfId="26488"/>
    <cellStyle name="RowTitles-Detail 2 2 2 5 7 4" xfId="26489"/>
    <cellStyle name="RowTitles-Detail 2 2 2 5 7 4 2" xfId="26490"/>
    <cellStyle name="RowTitles-Detail 2 2 2 5 7 5" xfId="26491"/>
    <cellStyle name="RowTitles-Detail 2 2 2 5 8" xfId="26492"/>
    <cellStyle name="RowTitles-Detail 2 2 2 5 8 2" xfId="26493"/>
    <cellStyle name="RowTitles-Detail 2 2 2 5 9" xfId="26494"/>
    <cellStyle name="RowTitles-Detail 2 2 2 5 9 2" xfId="26495"/>
    <cellStyle name="RowTitles-Detail 2 2 2 5 9 2 2" xfId="26496"/>
    <cellStyle name="RowTitles-Detail 2 2 2 5_STUD aligned by INSTIT" xfId="26497"/>
    <cellStyle name="RowTitles-Detail 2 2 2 6" xfId="26498"/>
    <cellStyle name="RowTitles-Detail 2 2 2 6 2" xfId="26499"/>
    <cellStyle name="RowTitles-Detail 2 2 2 6 2 2" xfId="26500"/>
    <cellStyle name="RowTitles-Detail 2 2 2 6 2 2 2" xfId="26501"/>
    <cellStyle name="RowTitles-Detail 2 2 2 6 2 2 2 2" xfId="26502"/>
    <cellStyle name="RowTitles-Detail 2 2 2 6 2 2 3" xfId="26503"/>
    <cellStyle name="RowTitles-Detail 2 2 2 6 2 3" xfId="26504"/>
    <cellStyle name="RowTitles-Detail 2 2 2 6 2 3 2" xfId="26505"/>
    <cellStyle name="RowTitles-Detail 2 2 2 6 2 3 2 2" xfId="26506"/>
    <cellStyle name="RowTitles-Detail 2 2 2 6 2 4" xfId="26507"/>
    <cellStyle name="RowTitles-Detail 2 2 2 6 2 4 2" xfId="26508"/>
    <cellStyle name="RowTitles-Detail 2 2 2 6 2 5" xfId="26509"/>
    <cellStyle name="RowTitles-Detail 2 2 2 6 3" xfId="26510"/>
    <cellStyle name="RowTitles-Detail 2 2 2 6 3 2" xfId="26511"/>
    <cellStyle name="RowTitles-Detail 2 2 2 6 3 2 2" xfId="26512"/>
    <cellStyle name="RowTitles-Detail 2 2 2 6 3 2 2 2" xfId="26513"/>
    <cellStyle name="RowTitles-Detail 2 2 2 6 3 2 3" xfId="26514"/>
    <cellStyle name="RowTitles-Detail 2 2 2 6 3 3" xfId="26515"/>
    <cellStyle name="RowTitles-Detail 2 2 2 6 3 3 2" xfId="26516"/>
    <cellStyle name="RowTitles-Detail 2 2 2 6 3 3 2 2" xfId="26517"/>
    <cellStyle name="RowTitles-Detail 2 2 2 6 3 4" xfId="26518"/>
    <cellStyle name="RowTitles-Detail 2 2 2 6 3 4 2" xfId="26519"/>
    <cellStyle name="RowTitles-Detail 2 2 2 6 3 5" xfId="26520"/>
    <cellStyle name="RowTitles-Detail 2 2 2 6 4" xfId="26521"/>
    <cellStyle name="RowTitles-Detail 2 2 2 6 4 2" xfId="26522"/>
    <cellStyle name="RowTitles-Detail 2 2 2 6 5" xfId="26523"/>
    <cellStyle name="RowTitles-Detail 2 2 2 6 5 2" xfId="26524"/>
    <cellStyle name="RowTitles-Detail 2 2 2 6 5 2 2" xfId="26525"/>
    <cellStyle name="RowTitles-Detail 2 2 2 6 5 3" xfId="26526"/>
    <cellStyle name="RowTitles-Detail 2 2 2 6 6" xfId="26527"/>
    <cellStyle name="RowTitles-Detail 2 2 2 6 6 2" xfId="26528"/>
    <cellStyle name="RowTitles-Detail 2 2 2 6 6 2 2" xfId="26529"/>
    <cellStyle name="RowTitles-Detail 2 2 2 7" xfId="26530"/>
    <cellStyle name="RowTitles-Detail 2 2 2 7 2" xfId="26531"/>
    <cellStyle name="RowTitles-Detail 2 2 2 7 2 2" xfId="26532"/>
    <cellStyle name="RowTitles-Detail 2 2 2 7 2 2 2" xfId="26533"/>
    <cellStyle name="RowTitles-Detail 2 2 2 7 2 2 2 2" xfId="26534"/>
    <cellStyle name="RowTitles-Detail 2 2 2 7 2 2 3" xfId="26535"/>
    <cellStyle name="RowTitles-Detail 2 2 2 7 2 3" xfId="26536"/>
    <cellStyle name="RowTitles-Detail 2 2 2 7 2 3 2" xfId="26537"/>
    <cellStyle name="RowTitles-Detail 2 2 2 7 2 3 2 2" xfId="26538"/>
    <cellStyle name="RowTitles-Detail 2 2 2 7 2 4" xfId="26539"/>
    <cellStyle name="RowTitles-Detail 2 2 2 7 2 4 2" xfId="26540"/>
    <cellStyle name="RowTitles-Detail 2 2 2 7 2 5" xfId="26541"/>
    <cellStyle name="RowTitles-Detail 2 2 2 7 3" xfId="26542"/>
    <cellStyle name="RowTitles-Detail 2 2 2 7 3 2" xfId="26543"/>
    <cellStyle name="RowTitles-Detail 2 2 2 7 3 2 2" xfId="26544"/>
    <cellStyle name="RowTitles-Detail 2 2 2 7 3 2 2 2" xfId="26545"/>
    <cellStyle name="RowTitles-Detail 2 2 2 7 3 2 3" xfId="26546"/>
    <cellStyle name="RowTitles-Detail 2 2 2 7 3 3" xfId="26547"/>
    <cellStyle name="RowTitles-Detail 2 2 2 7 3 3 2" xfId="26548"/>
    <cellStyle name="RowTitles-Detail 2 2 2 7 3 3 2 2" xfId="26549"/>
    <cellStyle name="RowTitles-Detail 2 2 2 7 3 4" xfId="26550"/>
    <cellStyle name="RowTitles-Detail 2 2 2 7 3 4 2" xfId="26551"/>
    <cellStyle name="RowTitles-Detail 2 2 2 7 3 5" xfId="26552"/>
    <cellStyle name="RowTitles-Detail 2 2 2 7 4" xfId="26553"/>
    <cellStyle name="RowTitles-Detail 2 2 2 7 4 2" xfId="26554"/>
    <cellStyle name="RowTitles-Detail 2 2 2 7 5" xfId="26555"/>
    <cellStyle name="RowTitles-Detail 2 2 2 7 5 2" xfId="26556"/>
    <cellStyle name="RowTitles-Detail 2 2 2 7 5 2 2" xfId="26557"/>
    <cellStyle name="RowTitles-Detail 2 2 2 7 6" xfId="26558"/>
    <cellStyle name="RowTitles-Detail 2 2 2 7 6 2" xfId="26559"/>
    <cellStyle name="RowTitles-Detail 2 2 2 7 7" xfId="26560"/>
    <cellStyle name="RowTitles-Detail 2 2 2 8" xfId="26561"/>
    <cellStyle name="RowTitles-Detail 2 2 2 8 2" xfId="26562"/>
    <cellStyle name="RowTitles-Detail 2 2 2 8 2 2" xfId="26563"/>
    <cellStyle name="RowTitles-Detail 2 2 2 8 2 2 2" xfId="26564"/>
    <cellStyle name="RowTitles-Detail 2 2 2 8 2 2 2 2" xfId="26565"/>
    <cellStyle name="RowTitles-Detail 2 2 2 8 2 2 3" xfId="26566"/>
    <cellStyle name="RowTitles-Detail 2 2 2 8 2 3" xfId="26567"/>
    <cellStyle name="RowTitles-Detail 2 2 2 8 2 3 2" xfId="26568"/>
    <cellStyle name="RowTitles-Detail 2 2 2 8 2 3 2 2" xfId="26569"/>
    <cellStyle name="RowTitles-Detail 2 2 2 8 2 4" xfId="26570"/>
    <cellStyle name="RowTitles-Detail 2 2 2 8 2 4 2" xfId="26571"/>
    <cellStyle name="RowTitles-Detail 2 2 2 8 2 5" xfId="26572"/>
    <cellStyle name="RowTitles-Detail 2 2 2 8 3" xfId="26573"/>
    <cellStyle name="RowTitles-Detail 2 2 2 8 3 2" xfId="26574"/>
    <cellStyle name="RowTitles-Detail 2 2 2 8 3 2 2" xfId="26575"/>
    <cellStyle name="RowTitles-Detail 2 2 2 8 3 2 2 2" xfId="26576"/>
    <cellStyle name="RowTitles-Detail 2 2 2 8 3 2 3" xfId="26577"/>
    <cellStyle name="RowTitles-Detail 2 2 2 8 3 3" xfId="26578"/>
    <cellStyle name="RowTitles-Detail 2 2 2 8 3 3 2" xfId="26579"/>
    <cellStyle name="RowTitles-Detail 2 2 2 8 3 3 2 2" xfId="26580"/>
    <cellStyle name="RowTitles-Detail 2 2 2 8 3 4" xfId="26581"/>
    <cellStyle name="RowTitles-Detail 2 2 2 8 3 4 2" xfId="26582"/>
    <cellStyle name="RowTitles-Detail 2 2 2 8 3 5" xfId="26583"/>
    <cellStyle name="RowTitles-Detail 2 2 2 8 4" xfId="26584"/>
    <cellStyle name="RowTitles-Detail 2 2 2 8 4 2" xfId="26585"/>
    <cellStyle name="RowTitles-Detail 2 2 2 8 5" xfId="26586"/>
    <cellStyle name="RowTitles-Detail 2 2 2 8 5 2" xfId="26587"/>
    <cellStyle name="RowTitles-Detail 2 2 2 8 5 2 2" xfId="26588"/>
    <cellStyle name="RowTitles-Detail 2 2 2 8 5 3" xfId="26589"/>
    <cellStyle name="RowTitles-Detail 2 2 2 8 6" xfId="26590"/>
    <cellStyle name="RowTitles-Detail 2 2 2 8 6 2" xfId="26591"/>
    <cellStyle name="RowTitles-Detail 2 2 2 8 6 2 2" xfId="26592"/>
    <cellStyle name="RowTitles-Detail 2 2 2 8 7" xfId="26593"/>
    <cellStyle name="RowTitles-Detail 2 2 2 8 7 2" xfId="26594"/>
    <cellStyle name="RowTitles-Detail 2 2 2 8 8" xfId="26595"/>
    <cellStyle name="RowTitles-Detail 2 2 2 9" xfId="26596"/>
    <cellStyle name="RowTitles-Detail 2 2 2 9 2" xfId="26597"/>
    <cellStyle name="RowTitles-Detail 2 2 2 9 2 2" xfId="26598"/>
    <cellStyle name="RowTitles-Detail 2 2 2 9 2 2 2" xfId="26599"/>
    <cellStyle name="RowTitles-Detail 2 2 2 9 2 2 2 2" xfId="26600"/>
    <cellStyle name="RowTitles-Detail 2 2 2 9 2 2 3" xfId="26601"/>
    <cellStyle name="RowTitles-Detail 2 2 2 9 2 3" xfId="26602"/>
    <cellStyle name="RowTitles-Detail 2 2 2 9 2 3 2" xfId="26603"/>
    <cellStyle name="RowTitles-Detail 2 2 2 9 2 3 2 2" xfId="26604"/>
    <cellStyle name="RowTitles-Detail 2 2 2 9 2 4" xfId="26605"/>
    <cellStyle name="RowTitles-Detail 2 2 2 9 2 4 2" xfId="26606"/>
    <cellStyle name="RowTitles-Detail 2 2 2 9 2 5" xfId="26607"/>
    <cellStyle name="RowTitles-Detail 2 2 2 9 3" xfId="26608"/>
    <cellStyle name="RowTitles-Detail 2 2 2 9 3 2" xfId="26609"/>
    <cellStyle name="RowTitles-Detail 2 2 2 9 3 2 2" xfId="26610"/>
    <cellStyle name="RowTitles-Detail 2 2 2 9 3 2 2 2" xfId="26611"/>
    <cellStyle name="RowTitles-Detail 2 2 2 9 3 2 3" xfId="26612"/>
    <cellStyle name="RowTitles-Detail 2 2 2 9 3 3" xfId="26613"/>
    <cellStyle name="RowTitles-Detail 2 2 2 9 3 3 2" xfId="26614"/>
    <cellStyle name="RowTitles-Detail 2 2 2 9 3 3 2 2" xfId="26615"/>
    <cellStyle name="RowTitles-Detail 2 2 2 9 3 4" xfId="26616"/>
    <cellStyle name="RowTitles-Detail 2 2 2 9 3 4 2" xfId="26617"/>
    <cellStyle name="RowTitles-Detail 2 2 2 9 3 5" xfId="26618"/>
    <cellStyle name="RowTitles-Detail 2 2 2 9 4" xfId="26619"/>
    <cellStyle name="RowTitles-Detail 2 2 2 9 4 2" xfId="26620"/>
    <cellStyle name="RowTitles-Detail 2 2 2 9 4 2 2" xfId="26621"/>
    <cellStyle name="RowTitles-Detail 2 2 2 9 4 3" xfId="26622"/>
    <cellStyle name="RowTitles-Detail 2 2 2 9 5" xfId="26623"/>
    <cellStyle name="RowTitles-Detail 2 2 2 9 5 2" xfId="26624"/>
    <cellStyle name="RowTitles-Detail 2 2 2 9 5 2 2" xfId="26625"/>
    <cellStyle name="RowTitles-Detail 2 2 2 9 6" xfId="26626"/>
    <cellStyle name="RowTitles-Detail 2 2 2 9 6 2" xfId="26627"/>
    <cellStyle name="RowTitles-Detail 2 2 2 9 7" xfId="26628"/>
    <cellStyle name="RowTitles-Detail 2 2 2_STUD aligned by INSTIT" xfId="26629"/>
    <cellStyle name="RowTitles-Detail 2 2 3" xfId="26630"/>
    <cellStyle name="RowTitles-Detail 2 2 3 10" xfId="26631"/>
    <cellStyle name="RowTitles-Detail 2 2 3 10 2" xfId="26632"/>
    <cellStyle name="RowTitles-Detail 2 2 3 10 2 2" xfId="26633"/>
    <cellStyle name="RowTitles-Detail 2 2 3 10 2 2 2" xfId="26634"/>
    <cellStyle name="RowTitles-Detail 2 2 3 10 2 3" xfId="26635"/>
    <cellStyle name="RowTitles-Detail 2 2 3 10 3" xfId="26636"/>
    <cellStyle name="RowTitles-Detail 2 2 3 10 3 2" xfId="26637"/>
    <cellStyle name="RowTitles-Detail 2 2 3 10 3 2 2" xfId="26638"/>
    <cellStyle name="RowTitles-Detail 2 2 3 10 4" xfId="26639"/>
    <cellStyle name="RowTitles-Detail 2 2 3 10 4 2" xfId="26640"/>
    <cellStyle name="RowTitles-Detail 2 2 3 10 5" xfId="26641"/>
    <cellStyle name="RowTitles-Detail 2 2 3 11" xfId="26642"/>
    <cellStyle name="RowTitles-Detail 2 2 3 11 2" xfId="26643"/>
    <cellStyle name="RowTitles-Detail 2 2 3 12" xfId="26644"/>
    <cellStyle name="RowTitles-Detail 2 2 3 12 2" xfId="26645"/>
    <cellStyle name="RowTitles-Detail 2 2 3 12 2 2" xfId="26646"/>
    <cellStyle name="RowTitles-Detail 2 2 3 2" xfId="26647"/>
    <cellStyle name="RowTitles-Detail 2 2 3 2 2" xfId="26648"/>
    <cellStyle name="RowTitles-Detail 2 2 3 2 2 2" xfId="26649"/>
    <cellStyle name="RowTitles-Detail 2 2 3 2 2 2 2" xfId="26650"/>
    <cellStyle name="RowTitles-Detail 2 2 3 2 2 2 2 2" xfId="26651"/>
    <cellStyle name="RowTitles-Detail 2 2 3 2 2 2 2 2 2" xfId="26652"/>
    <cellStyle name="RowTitles-Detail 2 2 3 2 2 2 2 3" xfId="26653"/>
    <cellStyle name="RowTitles-Detail 2 2 3 2 2 2 3" xfId="26654"/>
    <cellStyle name="RowTitles-Detail 2 2 3 2 2 2 3 2" xfId="26655"/>
    <cellStyle name="RowTitles-Detail 2 2 3 2 2 2 3 2 2" xfId="26656"/>
    <cellStyle name="RowTitles-Detail 2 2 3 2 2 2 4" xfId="26657"/>
    <cellStyle name="RowTitles-Detail 2 2 3 2 2 2 4 2" xfId="26658"/>
    <cellStyle name="RowTitles-Detail 2 2 3 2 2 2 5" xfId="26659"/>
    <cellStyle name="RowTitles-Detail 2 2 3 2 2 3" xfId="26660"/>
    <cellStyle name="RowTitles-Detail 2 2 3 2 2 3 2" xfId="26661"/>
    <cellStyle name="RowTitles-Detail 2 2 3 2 2 3 2 2" xfId="26662"/>
    <cellStyle name="RowTitles-Detail 2 2 3 2 2 3 2 2 2" xfId="26663"/>
    <cellStyle name="RowTitles-Detail 2 2 3 2 2 3 2 3" xfId="26664"/>
    <cellStyle name="RowTitles-Detail 2 2 3 2 2 3 3" xfId="26665"/>
    <cellStyle name="RowTitles-Detail 2 2 3 2 2 3 3 2" xfId="26666"/>
    <cellStyle name="RowTitles-Detail 2 2 3 2 2 3 3 2 2" xfId="26667"/>
    <cellStyle name="RowTitles-Detail 2 2 3 2 2 3 4" xfId="26668"/>
    <cellStyle name="RowTitles-Detail 2 2 3 2 2 3 4 2" xfId="26669"/>
    <cellStyle name="RowTitles-Detail 2 2 3 2 2 3 5" xfId="26670"/>
    <cellStyle name="RowTitles-Detail 2 2 3 2 2 4" xfId="26671"/>
    <cellStyle name="RowTitles-Detail 2 2 3 2 2 4 2" xfId="26672"/>
    <cellStyle name="RowTitles-Detail 2 2 3 2 2 5" xfId="26673"/>
    <cellStyle name="RowTitles-Detail 2 2 3 2 2 5 2" xfId="26674"/>
    <cellStyle name="RowTitles-Detail 2 2 3 2 2 5 2 2" xfId="26675"/>
    <cellStyle name="RowTitles-Detail 2 2 3 2 3" xfId="26676"/>
    <cellStyle name="RowTitles-Detail 2 2 3 2 3 2" xfId="26677"/>
    <cellStyle name="RowTitles-Detail 2 2 3 2 3 2 2" xfId="26678"/>
    <cellStyle name="RowTitles-Detail 2 2 3 2 3 2 2 2" xfId="26679"/>
    <cellStyle name="RowTitles-Detail 2 2 3 2 3 2 2 2 2" xfId="26680"/>
    <cellStyle name="RowTitles-Detail 2 2 3 2 3 2 2 3" xfId="26681"/>
    <cellStyle name="RowTitles-Detail 2 2 3 2 3 2 3" xfId="26682"/>
    <cellStyle name="RowTitles-Detail 2 2 3 2 3 2 3 2" xfId="26683"/>
    <cellStyle name="RowTitles-Detail 2 2 3 2 3 2 3 2 2" xfId="26684"/>
    <cellStyle name="RowTitles-Detail 2 2 3 2 3 2 4" xfId="26685"/>
    <cellStyle name="RowTitles-Detail 2 2 3 2 3 2 4 2" xfId="26686"/>
    <cellStyle name="RowTitles-Detail 2 2 3 2 3 2 5" xfId="26687"/>
    <cellStyle name="RowTitles-Detail 2 2 3 2 3 3" xfId="26688"/>
    <cellStyle name="RowTitles-Detail 2 2 3 2 3 3 2" xfId="26689"/>
    <cellStyle name="RowTitles-Detail 2 2 3 2 3 3 2 2" xfId="26690"/>
    <cellStyle name="RowTitles-Detail 2 2 3 2 3 3 2 2 2" xfId="26691"/>
    <cellStyle name="RowTitles-Detail 2 2 3 2 3 3 2 3" xfId="26692"/>
    <cellStyle name="RowTitles-Detail 2 2 3 2 3 3 3" xfId="26693"/>
    <cellStyle name="RowTitles-Detail 2 2 3 2 3 3 3 2" xfId="26694"/>
    <cellStyle name="RowTitles-Detail 2 2 3 2 3 3 3 2 2" xfId="26695"/>
    <cellStyle name="RowTitles-Detail 2 2 3 2 3 3 4" xfId="26696"/>
    <cellStyle name="RowTitles-Detail 2 2 3 2 3 3 4 2" xfId="26697"/>
    <cellStyle name="RowTitles-Detail 2 2 3 2 3 3 5" xfId="26698"/>
    <cellStyle name="RowTitles-Detail 2 2 3 2 3 4" xfId="26699"/>
    <cellStyle name="RowTitles-Detail 2 2 3 2 3 4 2" xfId="26700"/>
    <cellStyle name="RowTitles-Detail 2 2 3 2 3 5" xfId="26701"/>
    <cellStyle name="RowTitles-Detail 2 2 3 2 3 5 2" xfId="26702"/>
    <cellStyle name="RowTitles-Detail 2 2 3 2 3 5 2 2" xfId="26703"/>
    <cellStyle name="RowTitles-Detail 2 2 3 2 3 5 3" xfId="26704"/>
    <cellStyle name="RowTitles-Detail 2 2 3 2 3 6" xfId="26705"/>
    <cellStyle name="RowTitles-Detail 2 2 3 2 3 6 2" xfId="26706"/>
    <cellStyle name="RowTitles-Detail 2 2 3 2 3 6 2 2" xfId="26707"/>
    <cellStyle name="RowTitles-Detail 2 2 3 2 3 7" xfId="26708"/>
    <cellStyle name="RowTitles-Detail 2 2 3 2 3 7 2" xfId="26709"/>
    <cellStyle name="RowTitles-Detail 2 2 3 2 3 8" xfId="26710"/>
    <cellStyle name="RowTitles-Detail 2 2 3 2 4" xfId="26711"/>
    <cellStyle name="RowTitles-Detail 2 2 3 2 4 2" xfId="26712"/>
    <cellStyle name="RowTitles-Detail 2 2 3 2 4 2 2" xfId="26713"/>
    <cellStyle name="RowTitles-Detail 2 2 3 2 4 2 2 2" xfId="26714"/>
    <cellStyle name="RowTitles-Detail 2 2 3 2 4 2 2 2 2" xfId="26715"/>
    <cellStyle name="RowTitles-Detail 2 2 3 2 4 2 2 3" xfId="26716"/>
    <cellStyle name="RowTitles-Detail 2 2 3 2 4 2 3" xfId="26717"/>
    <cellStyle name="RowTitles-Detail 2 2 3 2 4 2 3 2" xfId="26718"/>
    <cellStyle name="RowTitles-Detail 2 2 3 2 4 2 3 2 2" xfId="26719"/>
    <cellStyle name="RowTitles-Detail 2 2 3 2 4 2 4" xfId="26720"/>
    <cellStyle name="RowTitles-Detail 2 2 3 2 4 2 4 2" xfId="26721"/>
    <cellStyle name="RowTitles-Detail 2 2 3 2 4 2 5" xfId="26722"/>
    <cellStyle name="RowTitles-Detail 2 2 3 2 4 3" xfId="26723"/>
    <cellStyle name="RowTitles-Detail 2 2 3 2 4 3 2" xfId="26724"/>
    <cellStyle name="RowTitles-Detail 2 2 3 2 4 3 2 2" xfId="26725"/>
    <cellStyle name="RowTitles-Detail 2 2 3 2 4 3 2 2 2" xfId="26726"/>
    <cellStyle name="RowTitles-Detail 2 2 3 2 4 3 2 3" xfId="26727"/>
    <cellStyle name="RowTitles-Detail 2 2 3 2 4 3 3" xfId="26728"/>
    <cellStyle name="RowTitles-Detail 2 2 3 2 4 3 3 2" xfId="26729"/>
    <cellStyle name="RowTitles-Detail 2 2 3 2 4 3 3 2 2" xfId="26730"/>
    <cellStyle name="RowTitles-Detail 2 2 3 2 4 3 4" xfId="26731"/>
    <cellStyle name="RowTitles-Detail 2 2 3 2 4 3 4 2" xfId="26732"/>
    <cellStyle name="RowTitles-Detail 2 2 3 2 4 3 5" xfId="26733"/>
    <cellStyle name="RowTitles-Detail 2 2 3 2 4 4" xfId="26734"/>
    <cellStyle name="RowTitles-Detail 2 2 3 2 4 4 2" xfId="26735"/>
    <cellStyle name="RowTitles-Detail 2 2 3 2 4 4 2 2" xfId="26736"/>
    <cellStyle name="RowTitles-Detail 2 2 3 2 4 4 3" xfId="26737"/>
    <cellStyle name="RowTitles-Detail 2 2 3 2 4 5" xfId="26738"/>
    <cellStyle name="RowTitles-Detail 2 2 3 2 4 5 2" xfId="26739"/>
    <cellStyle name="RowTitles-Detail 2 2 3 2 4 5 2 2" xfId="26740"/>
    <cellStyle name="RowTitles-Detail 2 2 3 2 4 6" xfId="26741"/>
    <cellStyle name="RowTitles-Detail 2 2 3 2 4 6 2" xfId="26742"/>
    <cellStyle name="RowTitles-Detail 2 2 3 2 4 7" xfId="26743"/>
    <cellStyle name="RowTitles-Detail 2 2 3 2 5" xfId="26744"/>
    <cellStyle name="RowTitles-Detail 2 2 3 2 5 2" xfId="26745"/>
    <cellStyle name="RowTitles-Detail 2 2 3 2 5 2 2" xfId="26746"/>
    <cellStyle name="RowTitles-Detail 2 2 3 2 5 2 2 2" xfId="26747"/>
    <cellStyle name="RowTitles-Detail 2 2 3 2 5 2 2 2 2" xfId="26748"/>
    <cellStyle name="RowTitles-Detail 2 2 3 2 5 2 2 3" xfId="26749"/>
    <cellStyle name="RowTitles-Detail 2 2 3 2 5 2 3" xfId="26750"/>
    <cellStyle name="RowTitles-Detail 2 2 3 2 5 2 3 2" xfId="26751"/>
    <cellStyle name="RowTitles-Detail 2 2 3 2 5 2 3 2 2" xfId="26752"/>
    <cellStyle name="RowTitles-Detail 2 2 3 2 5 2 4" xfId="26753"/>
    <cellStyle name="RowTitles-Detail 2 2 3 2 5 2 4 2" xfId="26754"/>
    <cellStyle name="RowTitles-Detail 2 2 3 2 5 2 5" xfId="26755"/>
    <cellStyle name="RowTitles-Detail 2 2 3 2 5 3" xfId="26756"/>
    <cellStyle name="RowTitles-Detail 2 2 3 2 5 3 2" xfId="26757"/>
    <cellStyle name="RowTitles-Detail 2 2 3 2 5 3 2 2" xfId="26758"/>
    <cellStyle name="RowTitles-Detail 2 2 3 2 5 3 2 2 2" xfId="26759"/>
    <cellStyle name="RowTitles-Detail 2 2 3 2 5 3 2 3" xfId="26760"/>
    <cellStyle name="RowTitles-Detail 2 2 3 2 5 3 3" xfId="26761"/>
    <cellStyle name="RowTitles-Detail 2 2 3 2 5 3 3 2" xfId="26762"/>
    <cellStyle name="RowTitles-Detail 2 2 3 2 5 3 3 2 2" xfId="26763"/>
    <cellStyle name="RowTitles-Detail 2 2 3 2 5 3 4" xfId="26764"/>
    <cellStyle name="RowTitles-Detail 2 2 3 2 5 3 4 2" xfId="26765"/>
    <cellStyle name="RowTitles-Detail 2 2 3 2 5 3 5" xfId="26766"/>
    <cellStyle name="RowTitles-Detail 2 2 3 2 5 4" xfId="26767"/>
    <cellStyle name="RowTitles-Detail 2 2 3 2 5 4 2" xfId="26768"/>
    <cellStyle name="RowTitles-Detail 2 2 3 2 5 4 2 2" xfId="26769"/>
    <cellStyle name="RowTitles-Detail 2 2 3 2 5 4 3" xfId="26770"/>
    <cellStyle name="RowTitles-Detail 2 2 3 2 5 5" xfId="26771"/>
    <cellStyle name="RowTitles-Detail 2 2 3 2 5 5 2" xfId="26772"/>
    <cellStyle name="RowTitles-Detail 2 2 3 2 5 5 2 2" xfId="26773"/>
    <cellStyle name="RowTitles-Detail 2 2 3 2 5 6" xfId="26774"/>
    <cellStyle name="RowTitles-Detail 2 2 3 2 5 6 2" xfId="26775"/>
    <cellStyle name="RowTitles-Detail 2 2 3 2 5 7" xfId="26776"/>
    <cellStyle name="RowTitles-Detail 2 2 3 2 6" xfId="26777"/>
    <cellStyle name="RowTitles-Detail 2 2 3 2 6 2" xfId="26778"/>
    <cellStyle name="RowTitles-Detail 2 2 3 2 6 2 2" xfId="26779"/>
    <cellStyle name="RowTitles-Detail 2 2 3 2 6 2 2 2" xfId="26780"/>
    <cellStyle name="RowTitles-Detail 2 2 3 2 6 2 2 2 2" xfId="26781"/>
    <cellStyle name="RowTitles-Detail 2 2 3 2 6 2 2 3" xfId="26782"/>
    <cellStyle name="RowTitles-Detail 2 2 3 2 6 2 3" xfId="26783"/>
    <cellStyle name="RowTitles-Detail 2 2 3 2 6 2 3 2" xfId="26784"/>
    <cellStyle name="RowTitles-Detail 2 2 3 2 6 2 3 2 2" xfId="26785"/>
    <cellStyle name="RowTitles-Detail 2 2 3 2 6 2 4" xfId="26786"/>
    <cellStyle name="RowTitles-Detail 2 2 3 2 6 2 4 2" xfId="26787"/>
    <cellStyle name="RowTitles-Detail 2 2 3 2 6 2 5" xfId="26788"/>
    <cellStyle name="RowTitles-Detail 2 2 3 2 6 3" xfId="26789"/>
    <cellStyle name="RowTitles-Detail 2 2 3 2 6 3 2" xfId="26790"/>
    <cellStyle name="RowTitles-Detail 2 2 3 2 6 3 2 2" xfId="26791"/>
    <cellStyle name="RowTitles-Detail 2 2 3 2 6 3 2 2 2" xfId="26792"/>
    <cellStyle name="RowTitles-Detail 2 2 3 2 6 3 2 3" xfId="26793"/>
    <cellStyle name="RowTitles-Detail 2 2 3 2 6 3 3" xfId="26794"/>
    <cellStyle name="RowTitles-Detail 2 2 3 2 6 3 3 2" xfId="26795"/>
    <cellStyle name="RowTitles-Detail 2 2 3 2 6 3 3 2 2" xfId="26796"/>
    <cellStyle name="RowTitles-Detail 2 2 3 2 6 3 4" xfId="26797"/>
    <cellStyle name="RowTitles-Detail 2 2 3 2 6 3 4 2" xfId="26798"/>
    <cellStyle name="RowTitles-Detail 2 2 3 2 6 3 5" xfId="26799"/>
    <cellStyle name="RowTitles-Detail 2 2 3 2 6 4" xfId="26800"/>
    <cellStyle name="RowTitles-Detail 2 2 3 2 6 4 2" xfId="26801"/>
    <cellStyle name="RowTitles-Detail 2 2 3 2 6 4 2 2" xfId="26802"/>
    <cellStyle name="RowTitles-Detail 2 2 3 2 6 4 3" xfId="26803"/>
    <cellStyle name="RowTitles-Detail 2 2 3 2 6 5" xfId="26804"/>
    <cellStyle name="RowTitles-Detail 2 2 3 2 6 5 2" xfId="26805"/>
    <cellStyle name="RowTitles-Detail 2 2 3 2 6 5 2 2" xfId="26806"/>
    <cellStyle name="RowTitles-Detail 2 2 3 2 6 6" xfId="26807"/>
    <cellStyle name="RowTitles-Detail 2 2 3 2 6 6 2" xfId="26808"/>
    <cellStyle name="RowTitles-Detail 2 2 3 2 6 7" xfId="26809"/>
    <cellStyle name="RowTitles-Detail 2 2 3 2 7" xfId="26810"/>
    <cellStyle name="RowTitles-Detail 2 2 3 2 7 2" xfId="26811"/>
    <cellStyle name="RowTitles-Detail 2 2 3 2 7 2 2" xfId="26812"/>
    <cellStyle name="RowTitles-Detail 2 2 3 2 7 2 2 2" xfId="26813"/>
    <cellStyle name="RowTitles-Detail 2 2 3 2 7 2 3" xfId="26814"/>
    <cellStyle name="RowTitles-Detail 2 2 3 2 7 3" xfId="26815"/>
    <cellStyle name="RowTitles-Detail 2 2 3 2 7 3 2" xfId="26816"/>
    <cellStyle name="RowTitles-Detail 2 2 3 2 7 3 2 2" xfId="26817"/>
    <cellStyle name="RowTitles-Detail 2 2 3 2 7 4" xfId="26818"/>
    <cellStyle name="RowTitles-Detail 2 2 3 2 7 4 2" xfId="26819"/>
    <cellStyle name="RowTitles-Detail 2 2 3 2 7 5" xfId="26820"/>
    <cellStyle name="RowTitles-Detail 2 2 3 2 8" xfId="26821"/>
    <cellStyle name="RowTitles-Detail 2 2 3 2 8 2" xfId="26822"/>
    <cellStyle name="RowTitles-Detail 2 2 3 2 9" xfId="26823"/>
    <cellStyle name="RowTitles-Detail 2 2 3 2 9 2" xfId="26824"/>
    <cellStyle name="RowTitles-Detail 2 2 3 2 9 2 2" xfId="26825"/>
    <cellStyle name="RowTitles-Detail 2 2 3 2_STUD aligned by INSTIT" xfId="26826"/>
    <cellStyle name="RowTitles-Detail 2 2 3 3" xfId="26827"/>
    <cellStyle name="RowTitles-Detail 2 2 3 3 2" xfId="26828"/>
    <cellStyle name="RowTitles-Detail 2 2 3 3 2 2" xfId="26829"/>
    <cellStyle name="RowTitles-Detail 2 2 3 3 2 2 2" xfId="26830"/>
    <cellStyle name="RowTitles-Detail 2 2 3 3 2 2 2 2" xfId="26831"/>
    <cellStyle name="RowTitles-Detail 2 2 3 3 2 2 2 2 2" xfId="26832"/>
    <cellStyle name="RowTitles-Detail 2 2 3 3 2 2 2 3" xfId="26833"/>
    <cellStyle name="RowTitles-Detail 2 2 3 3 2 2 3" xfId="26834"/>
    <cellStyle name="RowTitles-Detail 2 2 3 3 2 2 3 2" xfId="26835"/>
    <cellStyle name="RowTitles-Detail 2 2 3 3 2 2 3 2 2" xfId="26836"/>
    <cellStyle name="RowTitles-Detail 2 2 3 3 2 2 4" xfId="26837"/>
    <cellStyle name="RowTitles-Detail 2 2 3 3 2 2 4 2" xfId="26838"/>
    <cellStyle name="RowTitles-Detail 2 2 3 3 2 2 5" xfId="26839"/>
    <cellStyle name="RowTitles-Detail 2 2 3 3 2 3" xfId="26840"/>
    <cellStyle name="RowTitles-Detail 2 2 3 3 2 3 2" xfId="26841"/>
    <cellStyle name="RowTitles-Detail 2 2 3 3 2 3 2 2" xfId="26842"/>
    <cellStyle name="RowTitles-Detail 2 2 3 3 2 3 2 2 2" xfId="26843"/>
    <cellStyle name="RowTitles-Detail 2 2 3 3 2 3 2 3" xfId="26844"/>
    <cellStyle name="RowTitles-Detail 2 2 3 3 2 3 3" xfId="26845"/>
    <cellStyle name="RowTitles-Detail 2 2 3 3 2 3 3 2" xfId="26846"/>
    <cellStyle name="RowTitles-Detail 2 2 3 3 2 3 3 2 2" xfId="26847"/>
    <cellStyle name="RowTitles-Detail 2 2 3 3 2 3 4" xfId="26848"/>
    <cellStyle name="RowTitles-Detail 2 2 3 3 2 3 4 2" xfId="26849"/>
    <cellStyle name="RowTitles-Detail 2 2 3 3 2 3 5" xfId="26850"/>
    <cellStyle name="RowTitles-Detail 2 2 3 3 2 4" xfId="26851"/>
    <cellStyle name="RowTitles-Detail 2 2 3 3 2 4 2" xfId="26852"/>
    <cellStyle name="RowTitles-Detail 2 2 3 3 2 5" xfId="26853"/>
    <cellStyle name="RowTitles-Detail 2 2 3 3 2 5 2" xfId="26854"/>
    <cellStyle name="RowTitles-Detail 2 2 3 3 2 5 2 2" xfId="26855"/>
    <cellStyle name="RowTitles-Detail 2 2 3 3 2 5 3" xfId="26856"/>
    <cellStyle name="RowTitles-Detail 2 2 3 3 2 6" xfId="26857"/>
    <cellStyle name="RowTitles-Detail 2 2 3 3 2 6 2" xfId="26858"/>
    <cellStyle name="RowTitles-Detail 2 2 3 3 2 6 2 2" xfId="26859"/>
    <cellStyle name="RowTitles-Detail 2 2 3 3 2 7" xfId="26860"/>
    <cellStyle name="RowTitles-Detail 2 2 3 3 2 7 2" xfId="26861"/>
    <cellStyle name="RowTitles-Detail 2 2 3 3 2 8" xfId="26862"/>
    <cellStyle name="RowTitles-Detail 2 2 3 3 3" xfId="26863"/>
    <cellStyle name="RowTitles-Detail 2 2 3 3 3 2" xfId="26864"/>
    <cellStyle name="RowTitles-Detail 2 2 3 3 3 2 2" xfId="26865"/>
    <cellStyle name="RowTitles-Detail 2 2 3 3 3 2 2 2" xfId="26866"/>
    <cellStyle name="RowTitles-Detail 2 2 3 3 3 2 2 2 2" xfId="26867"/>
    <cellStyle name="RowTitles-Detail 2 2 3 3 3 2 2 3" xfId="26868"/>
    <cellStyle name="RowTitles-Detail 2 2 3 3 3 2 3" xfId="26869"/>
    <cellStyle name="RowTitles-Detail 2 2 3 3 3 2 3 2" xfId="26870"/>
    <cellStyle name="RowTitles-Detail 2 2 3 3 3 2 3 2 2" xfId="26871"/>
    <cellStyle name="RowTitles-Detail 2 2 3 3 3 2 4" xfId="26872"/>
    <cellStyle name="RowTitles-Detail 2 2 3 3 3 2 4 2" xfId="26873"/>
    <cellStyle name="RowTitles-Detail 2 2 3 3 3 2 5" xfId="26874"/>
    <cellStyle name="RowTitles-Detail 2 2 3 3 3 3" xfId="26875"/>
    <cellStyle name="RowTitles-Detail 2 2 3 3 3 3 2" xfId="26876"/>
    <cellStyle name="RowTitles-Detail 2 2 3 3 3 3 2 2" xfId="26877"/>
    <cellStyle name="RowTitles-Detail 2 2 3 3 3 3 2 2 2" xfId="26878"/>
    <cellStyle name="RowTitles-Detail 2 2 3 3 3 3 2 3" xfId="26879"/>
    <cellStyle name="RowTitles-Detail 2 2 3 3 3 3 3" xfId="26880"/>
    <cellStyle name="RowTitles-Detail 2 2 3 3 3 3 3 2" xfId="26881"/>
    <cellStyle name="RowTitles-Detail 2 2 3 3 3 3 3 2 2" xfId="26882"/>
    <cellStyle name="RowTitles-Detail 2 2 3 3 3 3 4" xfId="26883"/>
    <cellStyle name="RowTitles-Detail 2 2 3 3 3 3 4 2" xfId="26884"/>
    <cellStyle name="RowTitles-Detail 2 2 3 3 3 3 5" xfId="26885"/>
    <cellStyle name="RowTitles-Detail 2 2 3 3 3 4" xfId="26886"/>
    <cellStyle name="RowTitles-Detail 2 2 3 3 3 4 2" xfId="26887"/>
    <cellStyle name="RowTitles-Detail 2 2 3 3 3 5" xfId="26888"/>
    <cellStyle name="RowTitles-Detail 2 2 3 3 3 5 2" xfId="26889"/>
    <cellStyle name="RowTitles-Detail 2 2 3 3 3 5 2 2" xfId="26890"/>
    <cellStyle name="RowTitles-Detail 2 2 3 3 4" xfId="26891"/>
    <cellStyle name="RowTitles-Detail 2 2 3 3 4 2" xfId="26892"/>
    <cellStyle name="RowTitles-Detail 2 2 3 3 4 2 2" xfId="26893"/>
    <cellStyle name="RowTitles-Detail 2 2 3 3 4 2 2 2" xfId="26894"/>
    <cellStyle name="RowTitles-Detail 2 2 3 3 4 2 2 2 2" xfId="26895"/>
    <cellStyle name="RowTitles-Detail 2 2 3 3 4 2 2 3" xfId="26896"/>
    <cellStyle name="RowTitles-Detail 2 2 3 3 4 2 3" xfId="26897"/>
    <cellStyle name="RowTitles-Detail 2 2 3 3 4 2 3 2" xfId="26898"/>
    <cellStyle name="RowTitles-Detail 2 2 3 3 4 2 3 2 2" xfId="26899"/>
    <cellStyle name="RowTitles-Detail 2 2 3 3 4 2 4" xfId="26900"/>
    <cellStyle name="RowTitles-Detail 2 2 3 3 4 2 4 2" xfId="26901"/>
    <cellStyle name="RowTitles-Detail 2 2 3 3 4 2 5" xfId="26902"/>
    <cellStyle name="RowTitles-Detail 2 2 3 3 4 3" xfId="26903"/>
    <cellStyle name="RowTitles-Detail 2 2 3 3 4 3 2" xfId="26904"/>
    <cellStyle name="RowTitles-Detail 2 2 3 3 4 3 2 2" xfId="26905"/>
    <cellStyle name="RowTitles-Detail 2 2 3 3 4 3 2 2 2" xfId="26906"/>
    <cellStyle name="RowTitles-Detail 2 2 3 3 4 3 2 3" xfId="26907"/>
    <cellStyle name="RowTitles-Detail 2 2 3 3 4 3 3" xfId="26908"/>
    <cellStyle name="RowTitles-Detail 2 2 3 3 4 3 3 2" xfId="26909"/>
    <cellStyle name="RowTitles-Detail 2 2 3 3 4 3 3 2 2" xfId="26910"/>
    <cellStyle name="RowTitles-Detail 2 2 3 3 4 3 4" xfId="26911"/>
    <cellStyle name="RowTitles-Detail 2 2 3 3 4 3 4 2" xfId="26912"/>
    <cellStyle name="RowTitles-Detail 2 2 3 3 4 3 5" xfId="26913"/>
    <cellStyle name="RowTitles-Detail 2 2 3 3 4 4" xfId="26914"/>
    <cellStyle name="RowTitles-Detail 2 2 3 3 4 4 2" xfId="26915"/>
    <cellStyle name="RowTitles-Detail 2 2 3 3 4 4 2 2" xfId="26916"/>
    <cellStyle name="RowTitles-Detail 2 2 3 3 4 4 3" xfId="26917"/>
    <cellStyle name="RowTitles-Detail 2 2 3 3 4 5" xfId="26918"/>
    <cellStyle name="RowTitles-Detail 2 2 3 3 4 5 2" xfId="26919"/>
    <cellStyle name="RowTitles-Detail 2 2 3 3 4 5 2 2" xfId="26920"/>
    <cellStyle name="RowTitles-Detail 2 2 3 3 4 6" xfId="26921"/>
    <cellStyle name="RowTitles-Detail 2 2 3 3 4 6 2" xfId="26922"/>
    <cellStyle name="RowTitles-Detail 2 2 3 3 4 7" xfId="26923"/>
    <cellStyle name="RowTitles-Detail 2 2 3 3 5" xfId="26924"/>
    <cellStyle name="RowTitles-Detail 2 2 3 3 5 2" xfId="26925"/>
    <cellStyle name="RowTitles-Detail 2 2 3 3 5 2 2" xfId="26926"/>
    <cellStyle name="RowTitles-Detail 2 2 3 3 5 2 2 2" xfId="26927"/>
    <cellStyle name="RowTitles-Detail 2 2 3 3 5 2 2 2 2" xfId="26928"/>
    <cellStyle name="RowTitles-Detail 2 2 3 3 5 2 2 3" xfId="26929"/>
    <cellStyle name="RowTitles-Detail 2 2 3 3 5 2 3" xfId="26930"/>
    <cellStyle name="RowTitles-Detail 2 2 3 3 5 2 3 2" xfId="26931"/>
    <cellStyle name="RowTitles-Detail 2 2 3 3 5 2 3 2 2" xfId="26932"/>
    <cellStyle name="RowTitles-Detail 2 2 3 3 5 2 4" xfId="26933"/>
    <cellStyle name="RowTitles-Detail 2 2 3 3 5 2 4 2" xfId="26934"/>
    <cellStyle name="RowTitles-Detail 2 2 3 3 5 2 5" xfId="26935"/>
    <cellStyle name="RowTitles-Detail 2 2 3 3 5 3" xfId="26936"/>
    <cellStyle name="RowTitles-Detail 2 2 3 3 5 3 2" xfId="26937"/>
    <cellStyle name="RowTitles-Detail 2 2 3 3 5 3 2 2" xfId="26938"/>
    <cellStyle name="RowTitles-Detail 2 2 3 3 5 3 2 2 2" xfId="26939"/>
    <cellStyle name="RowTitles-Detail 2 2 3 3 5 3 2 3" xfId="26940"/>
    <cellStyle name="RowTitles-Detail 2 2 3 3 5 3 3" xfId="26941"/>
    <cellStyle name="RowTitles-Detail 2 2 3 3 5 3 3 2" xfId="26942"/>
    <cellStyle name="RowTitles-Detail 2 2 3 3 5 3 3 2 2" xfId="26943"/>
    <cellStyle name="RowTitles-Detail 2 2 3 3 5 3 4" xfId="26944"/>
    <cellStyle name="RowTitles-Detail 2 2 3 3 5 3 4 2" xfId="26945"/>
    <cellStyle name="RowTitles-Detail 2 2 3 3 5 3 5" xfId="26946"/>
    <cellStyle name="RowTitles-Detail 2 2 3 3 5 4" xfId="26947"/>
    <cellStyle name="RowTitles-Detail 2 2 3 3 5 4 2" xfId="26948"/>
    <cellStyle name="RowTitles-Detail 2 2 3 3 5 4 2 2" xfId="26949"/>
    <cellStyle name="RowTitles-Detail 2 2 3 3 5 4 3" xfId="26950"/>
    <cellStyle name="RowTitles-Detail 2 2 3 3 5 5" xfId="26951"/>
    <cellStyle name="RowTitles-Detail 2 2 3 3 5 5 2" xfId="26952"/>
    <cellStyle name="RowTitles-Detail 2 2 3 3 5 5 2 2" xfId="26953"/>
    <cellStyle name="RowTitles-Detail 2 2 3 3 5 6" xfId="26954"/>
    <cellStyle name="RowTitles-Detail 2 2 3 3 5 6 2" xfId="26955"/>
    <cellStyle name="RowTitles-Detail 2 2 3 3 5 7" xfId="26956"/>
    <cellStyle name="RowTitles-Detail 2 2 3 3 6" xfId="26957"/>
    <cellStyle name="RowTitles-Detail 2 2 3 3 6 2" xfId="26958"/>
    <cellStyle name="RowTitles-Detail 2 2 3 3 6 2 2" xfId="26959"/>
    <cellStyle name="RowTitles-Detail 2 2 3 3 6 2 2 2" xfId="26960"/>
    <cellStyle name="RowTitles-Detail 2 2 3 3 6 2 2 2 2" xfId="26961"/>
    <cellStyle name="RowTitles-Detail 2 2 3 3 6 2 2 3" xfId="26962"/>
    <cellStyle name="RowTitles-Detail 2 2 3 3 6 2 3" xfId="26963"/>
    <cellStyle name="RowTitles-Detail 2 2 3 3 6 2 3 2" xfId="26964"/>
    <cellStyle name="RowTitles-Detail 2 2 3 3 6 2 3 2 2" xfId="26965"/>
    <cellStyle name="RowTitles-Detail 2 2 3 3 6 2 4" xfId="26966"/>
    <cellStyle name="RowTitles-Detail 2 2 3 3 6 2 4 2" xfId="26967"/>
    <cellStyle name="RowTitles-Detail 2 2 3 3 6 2 5" xfId="26968"/>
    <cellStyle name="RowTitles-Detail 2 2 3 3 6 3" xfId="26969"/>
    <cellStyle name="RowTitles-Detail 2 2 3 3 6 3 2" xfId="26970"/>
    <cellStyle name="RowTitles-Detail 2 2 3 3 6 3 2 2" xfId="26971"/>
    <cellStyle name="RowTitles-Detail 2 2 3 3 6 3 2 2 2" xfId="26972"/>
    <cellStyle name="RowTitles-Detail 2 2 3 3 6 3 2 3" xfId="26973"/>
    <cellStyle name="RowTitles-Detail 2 2 3 3 6 3 3" xfId="26974"/>
    <cellStyle name="RowTitles-Detail 2 2 3 3 6 3 3 2" xfId="26975"/>
    <cellStyle name="RowTitles-Detail 2 2 3 3 6 3 3 2 2" xfId="26976"/>
    <cellStyle name="RowTitles-Detail 2 2 3 3 6 3 4" xfId="26977"/>
    <cellStyle name="RowTitles-Detail 2 2 3 3 6 3 4 2" xfId="26978"/>
    <cellStyle name="RowTitles-Detail 2 2 3 3 6 3 5" xfId="26979"/>
    <cellStyle name="RowTitles-Detail 2 2 3 3 6 4" xfId="26980"/>
    <cellStyle name="RowTitles-Detail 2 2 3 3 6 4 2" xfId="26981"/>
    <cellStyle name="RowTitles-Detail 2 2 3 3 6 4 2 2" xfId="26982"/>
    <cellStyle name="RowTitles-Detail 2 2 3 3 6 4 3" xfId="26983"/>
    <cellStyle name="RowTitles-Detail 2 2 3 3 6 5" xfId="26984"/>
    <cellStyle name="RowTitles-Detail 2 2 3 3 6 5 2" xfId="26985"/>
    <cellStyle name="RowTitles-Detail 2 2 3 3 6 5 2 2" xfId="26986"/>
    <cellStyle name="RowTitles-Detail 2 2 3 3 6 6" xfId="26987"/>
    <cellStyle name="RowTitles-Detail 2 2 3 3 6 6 2" xfId="26988"/>
    <cellStyle name="RowTitles-Detail 2 2 3 3 6 7" xfId="26989"/>
    <cellStyle name="RowTitles-Detail 2 2 3 3 7" xfId="26990"/>
    <cellStyle name="RowTitles-Detail 2 2 3 3 7 2" xfId="26991"/>
    <cellStyle name="RowTitles-Detail 2 2 3 3 7 2 2" xfId="26992"/>
    <cellStyle name="RowTitles-Detail 2 2 3 3 7 2 2 2" xfId="26993"/>
    <cellStyle name="RowTitles-Detail 2 2 3 3 7 2 3" xfId="26994"/>
    <cellStyle name="RowTitles-Detail 2 2 3 3 7 3" xfId="26995"/>
    <cellStyle name="RowTitles-Detail 2 2 3 3 7 3 2" xfId="26996"/>
    <cellStyle name="RowTitles-Detail 2 2 3 3 7 3 2 2" xfId="26997"/>
    <cellStyle name="RowTitles-Detail 2 2 3 3 7 4" xfId="26998"/>
    <cellStyle name="RowTitles-Detail 2 2 3 3 7 4 2" xfId="26999"/>
    <cellStyle name="RowTitles-Detail 2 2 3 3 7 5" xfId="27000"/>
    <cellStyle name="RowTitles-Detail 2 2 3 3 8" xfId="27001"/>
    <cellStyle name="RowTitles-Detail 2 2 3 3 8 2" xfId="27002"/>
    <cellStyle name="RowTitles-Detail 2 2 3 3 8 2 2" xfId="27003"/>
    <cellStyle name="RowTitles-Detail 2 2 3 3 8 2 2 2" xfId="27004"/>
    <cellStyle name="RowTitles-Detail 2 2 3 3 8 2 3" xfId="27005"/>
    <cellStyle name="RowTitles-Detail 2 2 3 3 8 3" xfId="27006"/>
    <cellStyle name="RowTitles-Detail 2 2 3 3 8 3 2" xfId="27007"/>
    <cellStyle name="RowTitles-Detail 2 2 3 3 8 3 2 2" xfId="27008"/>
    <cellStyle name="RowTitles-Detail 2 2 3 3 8 4" xfId="27009"/>
    <cellStyle name="RowTitles-Detail 2 2 3 3 8 4 2" xfId="27010"/>
    <cellStyle name="RowTitles-Detail 2 2 3 3 8 5" xfId="27011"/>
    <cellStyle name="RowTitles-Detail 2 2 3 3 9" xfId="27012"/>
    <cellStyle name="RowTitles-Detail 2 2 3 3 9 2" xfId="27013"/>
    <cellStyle name="RowTitles-Detail 2 2 3 3 9 2 2" xfId="27014"/>
    <cellStyle name="RowTitles-Detail 2 2 3 3_STUD aligned by INSTIT" xfId="27015"/>
    <cellStyle name="RowTitles-Detail 2 2 3 4" xfId="27016"/>
    <cellStyle name="RowTitles-Detail 2 2 3 4 2" xfId="27017"/>
    <cellStyle name="RowTitles-Detail 2 2 3 4 2 2" xfId="27018"/>
    <cellStyle name="RowTitles-Detail 2 2 3 4 2 2 2" xfId="27019"/>
    <cellStyle name="RowTitles-Detail 2 2 3 4 2 2 2 2" xfId="27020"/>
    <cellStyle name="RowTitles-Detail 2 2 3 4 2 2 2 2 2" xfId="27021"/>
    <cellStyle name="RowTitles-Detail 2 2 3 4 2 2 2 3" xfId="27022"/>
    <cellStyle name="RowTitles-Detail 2 2 3 4 2 2 3" xfId="27023"/>
    <cellStyle name="RowTitles-Detail 2 2 3 4 2 2 3 2" xfId="27024"/>
    <cellStyle name="RowTitles-Detail 2 2 3 4 2 2 3 2 2" xfId="27025"/>
    <cellStyle name="RowTitles-Detail 2 2 3 4 2 2 4" xfId="27026"/>
    <cellStyle name="RowTitles-Detail 2 2 3 4 2 2 4 2" xfId="27027"/>
    <cellStyle name="RowTitles-Detail 2 2 3 4 2 2 5" xfId="27028"/>
    <cellStyle name="RowTitles-Detail 2 2 3 4 2 3" xfId="27029"/>
    <cellStyle name="RowTitles-Detail 2 2 3 4 2 3 2" xfId="27030"/>
    <cellStyle name="RowTitles-Detail 2 2 3 4 2 3 2 2" xfId="27031"/>
    <cellStyle name="RowTitles-Detail 2 2 3 4 2 3 2 2 2" xfId="27032"/>
    <cellStyle name="RowTitles-Detail 2 2 3 4 2 3 2 3" xfId="27033"/>
    <cellStyle name="RowTitles-Detail 2 2 3 4 2 3 3" xfId="27034"/>
    <cellStyle name="RowTitles-Detail 2 2 3 4 2 3 3 2" xfId="27035"/>
    <cellStyle name="RowTitles-Detail 2 2 3 4 2 3 3 2 2" xfId="27036"/>
    <cellStyle name="RowTitles-Detail 2 2 3 4 2 3 4" xfId="27037"/>
    <cellStyle name="RowTitles-Detail 2 2 3 4 2 3 4 2" xfId="27038"/>
    <cellStyle name="RowTitles-Detail 2 2 3 4 2 3 5" xfId="27039"/>
    <cellStyle name="RowTitles-Detail 2 2 3 4 2 4" xfId="27040"/>
    <cellStyle name="RowTitles-Detail 2 2 3 4 2 4 2" xfId="27041"/>
    <cellStyle name="RowTitles-Detail 2 2 3 4 2 5" xfId="27042"/>
    <cellStyle name="RowTitles-Detail 2 2 3 4 2 5 2" xfId="27043"/>
    <cellStyle name="RowTitles-Detail 2 2 3 4 2 5 2 2" xfId="27044"/>
    <cellStyle name="RowTitles-Detail 2 2 3 4 2 5 3" xfId="27045"/>
    <cellStyle name="RowTitles-Detail 2 2 3 4 2 6" xfId="27046"/>
    <cellStyle name="RowTitles-Detail 2 2 3 4 2 6 2" xfId="27047"/>
    <cellStyle name="RowTitles-Detail 2 2 3 4 2 6 2 2" xfId="27048"/>
    <cellStyle name="RowTitles-Detail 2 2 3 4 3" xfId="27049"/>
    <cellStyle name="RowTitles-Detail 2 2 3 4 3 2" xfId="27050"/>
    <cellStyle name="RowTitles-Detail 2 2 3 4 3 2 2" xfId="27051"/>
    <cellStyle name="RowTitles-Detail 2 2 3 4 3 2 2 2" xfId="27052"/>
    <cellStyle name="RowTitles-Detail 2 2 3 4 3 2 2 2 2" xfId="27053"/>
    <cellStyle name="RowTitles-Detail 2 2 3 4 3 2 2 3" xfId="27054"/>
    <cellStyle name="RowTitles-Detail 2 2 3 4 3 2 3" xfId="27055"/>
    <cellStyle name="RowTitles-Detail 2 2 3 4 3 2 3 2" xfId="27056"/>
    <cellStyle name="RowTitles-Detail 2 2 3 4 3 2 3 2 2" xfId="27057"/>
    <cellStyle name="RowTitles-Detail 2 2 3 4 3 2 4" xfId="27058"/>
    <cellStyle name="RowTitles-Detail 2 2 3 4 3 2 4 2" xfId="27059"/>
    <cellStyle name="RowTitles-Detail 2 2 3 4 3 2 5" xfId="27060"/>
    <cellStyle name="RowTitles-Detail 2 2 3 4 3 3" xfId="27061"/>
    <cellStyle name="RowTitles-Detail 2 2 3 4 3 3 2" xfId="27062"/>
    <cellStyle name="RowTitles-Detail 2 2 3 4 3 3 2 2" xfId="27063"/>
    <cellStyle name="RowTitles-Detail 2 2 3 4 3 3 2 2 2" xfId="27064"/>
    <cellStyle name="RowTitles-Detail 2 2 3 4 3 3 2 3" xfId="27065"/>
    <cellStyle name="RowTitles-Detail 2 2 3 4 3 3 3" xfId="27066"/>
    <cellStyle name="RowTitles-Detail 2 2 3 4 3 3 3 2" xfId="27067"/>
    <cellStyle name="RowTitles-Detail 2 2 3 4 3 3 3 2 2" xfId="27068"/>
    <cellStyle name="RowTitles-Detail 2 2 3 4 3 3 4" xfId="27069"/>
    <cellStyle name="RowTitles-Detail 2 2 3 4 3 3 4 2" xfId="27070"/>
    <cellStyle name="RowTitles-Detail 2 2 3 4 3 3 5" xfId="27071"/>
    <cellStyle name="RowTitles-Detail 2 2 3 4 3 4" xfId="27072"/>
    <cellStyle name="RowTitles-Detail 2 2 3 4 3 4 2" xfId="27073"/>
    <cellStyle name="RowTitles-Detail 2 2 3 4 3 5" xfId="27074"/>
    <cellStyle name="RowTitles-Detail 2 2 3 4 3 5 2" xfId="27075"/>
    <cellStyle name="RowTitles-Detail 2 2 3 4 3 5 2 2" xfId="27076"/>
    <cellStyle name="RowTitles-Detail 2 2 3 4 3 6" xfId="27077"/>
    <cellStyle name="RowTitles-Detail 2 2 3 4 3 6 2" xfId="27078"/>
    <cellStyle name="RowTitles-Detail 2 2 3 4 3 7" xfId="27079"/>
    <cellStyle name="RowTitles-Detail 2 2 3 4 4" xfId="27080"/>
    <cellStyle name="RowTitles-Detail 2 2 3 4 4 2" xfId="27081"/>
    <cellStyle name="RowTitles-Detail 2 2 3 4 4 2 2" xfId="27082"/>
    <cellStyle name="RowTitles-Detail 2 2 3 4 4 2 2 2" xfId="27083"/>
    <cellStyle name="RowTitles-Detail 2 2 3 4 4 2 2 2 2" xfId="27084"/>
    <cellStyle name="RowTitles-Detail 2 2 3 4 4 2 2 3" xfId="27085"/>
    <cellStyle name="RowTitles-Detail 2 2 3 4 4 2 3" xfId="27086"/>
    <cellStyle name="RowTitles-Detail 2 2 3 4 4 2 3 2" xfId="27087"/>
    <cellStyle name="RowTitles-Detail 2 2 3 4 4 2 3 2 2" xfId="27088"/>
    <cellStyle name="RowTitles-Detail 2 2 3 4 4 2 4" xfId="27089"/>
    <cellStyle name="RowTitles-Detail 2 2 3 4 4 2 4 2" xfId="27090"/>
    <cellStyle name="RowTitles-Detail 2 2 3 4 4 2 5" xfId="27091"/>
    <cellStyle name="RowTitles-Detail 2 2 3 4 4 3" xfId="27092"/>
    <cellStyle name="RowTitles-Detail 2 2 3 4 4 3 2" xfId="27093"/>
    <cellStyle name="RowTitles-Detail 2 2 3 4 4 3 2 2" xfId="27094"/>
    <cellStyle name="RowTitles-Detail 2 2 3 4 4 3 2 2 2" xfId="27095"/>
    <cellStyle name="RowTitles-Detail 2 2 3 4 4 3 2 3" xfId="27096"/>
    <cellStyle name="RowTitles-Detail 2 2 3 4 4 3 3" xfId="27097"/>
    <cellStyle name="RowTitles-Detail 2 2 3 4 4 3 3 2" xfId="27098"/>
    <cellStyle name="RowTitles-Detail 2 2 3 4 4 3 3 2 2" xfId="27099"/>
    <cellStyle name="RowTitles-Detail 2 2 3 4 4 3 4" xfId="27100"/>
    <cellStyle name="RowTitles-Detail 2 2 3 4 4 3 4 2" xfId="27101"/>
    <cellStyle name="RowTitles-Detail 2 2 3 4 4 3 5" xfId="27102"/>
    <cellStyle name="RowTitles-Detail 2 2 3 4 4 4" xfId="27103"/>
    <cellStyle name="RowTitles-Detail 2 2 3 4 4 4 2" xfId="27104"/>
    <cellStyle name="RowTitles-Detail 2 2 3 4 4 5" xfId="27105"/>
    <cellStyle name="RowTitles-Detail 2 2 3 4 4 5 2" xfId="27106"/>
    <cellStyle name="RowTitles-Detail 2 2 3 4 4 5 2 2" xfId="27107"/>
    <cellStyle name="RowTitles-Detail 2 2 3 4 4 5 3" xfId="27108"/>
    <cellStyle name="RowTitles-Detail 2 2 3 4 4 6" xfId="27109"/>
    <cellStyle name="RowTitles-Detail 2 2 3 4 4 6 2" xfId="27110"/>
    <cellStyle name="RowTitles-Detail 2 2 3 4 4 6 2 2" xfId="27111"/>
    <cellStyle name="RowTitles-Detail 2 2 3 4 4 7" xfId="27112"/>
    <cellStyle name="RowTitles-Detail 2 2 3 4 4 7 2" xfId="27113"/>
    <cellStyle name="RowTitles-Detail 2 2 3 4 4 8" xfId="27114"/>
    <cellStyle name="RowTitles-Detail 2 2 3 4 5" xfId="27115"/>
    <cellStyle name="RowTitles-Detail 2 2 3 4 5 2" xfId="27116"/>
    <cellStyle name="RowTitles-Detail 2 2 3 4 5 2 2" xfId="27117"/>
    <cellStyle name="RowTitles-Detail 2 2 3 4 5 2 2 2" xfId="27118"/>
    <cellStyle name="RowTitles-Detail 2 2 3 4 5 2 2 2 2" xfId="27119"/>
    <cellStyle name="RowTitles-Detail 2 2 3 4 5 2 2 3" xfId="27120"/>
    <cellStyle name="RowTitles-Detail 2 2 3 4 5 2 3" xfId="27121"/>
    <cellStyle name="RowTitles-Detail 2 2 3 4 5 2 3 2" xfId="27122"/>
    <cellStyle name="RowTitles-Detail 2 2 3 4 5 2 3 2 2" xfId="27123"/>
    <cellStyle name="RowTitles-Detail 2 2 3 4 5 2 4" xfId="27124"/>
    <cellStyle name="RowTitles-Detail 2 2 3 4 5 2 4 2" xfId="27125"/>
    <cellStyle name="RowTitles-Detail 2 2 3 4 5 2 5" xfId="27126"/>
    <cellStyle name="RowTitles-Detail 2 2 3 4 5 3" xfId="27127"/>
    <cellStyle name="RowTitles-Detail 2 2 3 4 5 3 2" xfId="27128"/>
    <cellStyle name="RowTitles-Detail 2 2 3 4 5 3 2 2" xfId="27129"/>
    <cellStyle name="RowTitles-Detail 2 2 3 4 5 3 2 2 2" xfId="27130"/>
    <cellStyle name="RowTitles-Detail 2 2 3 4 5 3 2 3" xfId="27131"/>
    <cellStyle name="RowTitles-Detail 2 2 3 4 5 3 3" xfId="27132"/>
    <cellStyle name="RowTitles-Detail 2 2 3 4 5 3 3 2" xfId="27133"/>
    <cellStyle name="RowTitles-Detail 2 2 3 4 5 3 3 2 2" xfId="27134"/>
    <cellStyle name="RowTitles-Detail 2 2 3 4 5 3 4" xfId="27135"/>
    <cellStyle name="RowTitles-Detail 2 2 3 4 5 3 4 2" xfId="27136"/>
    <cellStyle name="RowTitles-Detail 2 2 3 4 5 3 5" xfId="27137"/>
    <cellStyle name="RowTitles-Detail 2 2 3 4 5 4" xfId="27138"/>
    <cellStyle name="RowTitles-Detail 2 2 3 4 5 4 2" xfId="27139"/>
    <cellStyle name="RowTitles-Detail 2 2 3 4 5 4 2 2" xfId="27140"/>
    <cellStyle name="RowTitles-Detail 2 2 3 4 5 4 3" xfId="27141"/>
    <cellStyle name="RowTitles-Detail 2 2 3 4 5 5" xfId="27142"/>
    <cellStyle name="RowTitles-Detail 2 2 3 4 5 5 2" xfId="27143"/>
    <cellStyle name="RowTitles-Detail 2 2 3 4 5 5 2 2" xfId="27144"/>
    <cellStyle name="RowTitles-Detail 2 2 3 4 5 6" xfId="27145"/>
    <cellStyle name="RowTitles-Detail 2 2 3 4 5 6 2" xfId="27146"/>
    <cellStyle name="RowTitles-Detail 2 2 3 4 5 7" xfId="27147"/>
    <cellStyle name="RowTitles-Detail 2 2 3 4 6" xfId="27148"/>
    <cellStyle name="RowTitles-Detail 2 2 3 4 6 2" xfId="27149"/>
    <cellStyle name="RowTitles-Detail 2 2 3 4 6 2 2" xfId="27150"/>
    <cellStyle name="RowTitles-Detail 2 2 3 4 6 2 2 2" xfId="27151"/>
    <cellStyle name="RowTitles-Detail 2 2 3 4 6 2 2 2 2" xfId="27152"/>
    <cellStyle name="RowTitles-Detail 2 2 3 4 6 2 2 3" xfId="27153"/>
    <cellStyle name="RowTitles-Detail 2 2 3 4 6 2 3" xfId="27154"/>
    <cellStyle name="RowTitles-Detail 2 2 3 4 6 2 3 2" xfId="27155"/>
    <cellStyle name="RowTitles-Detail 2 2 3 4 6 2 3 2 2" xfId="27156"/>
    <cellStyle name="RowTitles-Detail 2 2 3 4 6 2 4" xfId="27157"/>
    <cellStyle name="RowTitles-Detail 2 2 3 4 6 2 4 2" xfId="27158"/>
    <cellStyle name="RowTitles-Detail 2 2 3 4 6 2 5" xfId="27159"/>
    <cellStyle name="RowTitles-Detail 2 2 3 4 6 3" xfId="27160"/>
    <cellStyle name="RowTitles-Detail 2 2 3 4 6 3 2" xfId="27161"/>
    <cellStyle name="RowTitles-Detail 2 2 3 4 6 3 2 2" xfId="27162"/>
    <cellStyle name="RowTitles-Detail 2 2 3 4 6 3 2 2 2" xfId="27163"/>
    <cellStyle name="RowTitles-Detail 2 2 3 4 6 3 2 3" xfId="27164"/>
    <cellStyle name="RowTitles-Detail 2 2 3 4 6 3 3" xfId="27165"/>
    <cellStyle name="RowTitles-Detail 2 2 3 4 6 3 3 2" xfId="27166"/>
    <cellStyle name="RowTitles-Detail 2 2 3 4 6 3 3 2 2" xfId="27167"/>
    <cellStyle name="RowTitles-Detail 2 2 3 4 6 3 4" xfId="27168"/>
    <cellStyle name="RowTitles-Detail 2 2 3 4 6 3 4 2" xfId="27169"/>
    <cellStyle name="RowTitles-Detail 2 2 3 4 6 3 5" xfId="27170"/>
    <cellStyle name="RowTitles-Detail 2 2 3 4 6 4" xfId="27171"/>
    <cellStyle name="RowTitles-Detail 2 2 3 4 6 4 2" xfId="27172"/>
    <cellStyle name="RowTitles-Detail 2 2 3 4 6 4 2 2" xfId="27173"/>
    <cellStyle name="RowTitles-Detail 2 2 3 4 6 4 3" xfId="27174"/>
    <cellStyle name="RowTitles-Detail 2 2 3 4 6 5" xfId="27175"/>
    <cellStyle name="RowTitles-Detail 2 2 3 4 6 5 2" xfId="27176"/>
    <cellStyle name="RowTitles-Detail 2 2 3 4 6 5 2 2" xfId="27177"/>
    <cellStyle name="RowTitles-Detail 2 2 3 4 6 6" xfId="27178"/>
    <cellStyle name="RowTitles-Detail 2 2 3 4 6 6 2" xfId="27179"/>
    <cellStyle name="RowTitles-Detail 2 2 3 4 6 7" xfId="27180"/>
    <cellStyle name="RowTitles-Detail 2 2 3 4 7" xfId="27181"/>
    <cellStyle name="RowTitles-Detail 2 2 3 4 7 2" xfId="27182"/>
    <cellStyle name="RowTitles-Detail 2 2 3 4 7 2 2" xfId="27183"/>
    <cellStyle name="RowTitles-Detail 2 2 3 4 7 2 2 2" xfId="27184"/>
    <cellStyle name="RowTitles-Detail 2 2 3 4 7 2 3" xfId="27185"/>
    <cellStyle name="RowTitles-Detail 2 2 3 4 7 3" xfId="27186"/>
    <cellStyle name="RowTitles-Detail 2 2 3 4 7 3 2" xfId="27187"/>
    <cellStyle name="RowTitles-Detail 2 2 3 4 7 3 2 2" xfId="27188"/>
    <cellStyle name="RowTitles-Detail 2 2 3 4 7 4" xfId="27189"/>
    <cellStyle name="RowTitles-Detail 2 2 3 4 7 4 2" xfId="27190"/>
    <cellStyle name="RowTitles-Detail 2 2 3 4 7 5" xfId="27191"/>
    <cellStyle name="RowTitles-Detail 2 2 3 4 8" xfId="27192"/>
    <cellStyle name="RowTitles-Detail 2 2 3 4 8 2" xfId="27193"/>
    <cellStyle name="RowTitles-Detail 2 2 3 4 9" xfId="27194"/>
    <cellStyle name="RowTitles-Detail 2 2 3 4 9 2" xfId="27195"/>
    <cellStyle name="RowTitles-Detail 2 2 3 4 9 2 2" xfId="27196"/>
    <cellStyle name="RowTitles-Detail 2 2 3 4_STUD aligned by INSTIT" xfId="27197"/>
    <cellStyle name="RowTitles-Detail 2 2 3 5" xfId="27198"/>
    <cellStyle name="RowTitles-Detail 2 2 3 5 2" xfId="27199"/>
    <cellStyle name="RowTitles-Detail 2 2 3 5 2 2" xfId="27200"/>
    <cellStyle name="RowTitles-Detail 2 2 3 5 2 2 2" xfId="27201"/>
    <cellStyle name="RowTitles-Detail 2 2 3 5 2 2 2 2" xfId="27202"/>
    <cellStyle name="RowTitles-Detail 2 2 3 5 2 2 3" xfId="27203"/>
    <cellStyle name="RowTitles-Detail 2 2 3 5 2 3" xfId="27204"/>
    <cellStyle name="RowTitles-Detail 2 2 3 5 2 3 2" xfId="27205"/>
    <cellStyle name="RowTitles-Detail 2 2 3 5 2 3 2 2" xfId="27206"/>
    <cellStyle name="RowTitles-Detail 2 2 3 5 2 4" xfId="27207"/>
    <cellStyle name="RowTitles-Detail 2 2 3 5 2 4 2" xfId="27208"/>
    <cellStyle name="RowTitles-Detail 2 2 3 5 2 5" xfId="27209"/>
    <cellStyle name="RowTitles-Detail 2 2 3 5 3" xfId="27210"/>
    <cellStyle name="RowTitles-Detail 2 2 3 5 3 2" xfId="27211"/>
    <cellStyle name="RowTitles-Detail 2 2 3 5 3 2 2" xfId="27212"/>
    <cellStyle name="RowTitles-Detail 2 2 3 5 3 2 2 2" xfId="27213"/>
    <cellStyle name="RowTitles-Detail 2 2 3 5 3 2 3" xfId="27214"/>
    <cellStyle name="RowTitles-Detail 2 2 3 5 3 3" xfId="27215"/>
    <cellStyle name="RowTitles-Detail 2 2 3 5 3 3 2" xfId="27216"/>
    <cellStyle name="RowTitles-Detail 2 2 3 5 3 3 2 2" xfId="27217"/>
    <cellStyle name="RowTitles-Detail 2 2 3 5 3 4" xfId="27218"/>
    <cellStyle name="RowTitles-Detail 2 2 3 5 3 4 2" xfId="27219"/>
    <cellStyle name="RowTitles-Detail 2 2 3 5 3 5" xfId="27220"/>
    <cellStyle name="RowTitles-Detail 2 2 3 5 4" xfId="27221"/>
    <cellStyle name="RowTitles-Detail 2 2 3 5 4 2" xfId="27222"/>
    <cellStyle name="RowTitles-Detail 2 2 3 5 5" xfId="27223"/>
    <cellStyle name="RowTitles-Detail 2 2 3 5 5 2" xfId="27224"/>
    <cellStyle name="RowTitles-Detail 2 2 3 5 5 2 2" xfId="27225"/>
    <cellStyle name="RowTitles-Detail 2 2 3 5 5 3" xfId="27226"/>
    <cellStyle name="RowTitles-Detail 2 2 3 5 6" xfId="27227"/>
    <cellStyle name="RowTitles-Detail 2 2 3 5 6 2" xfId="27228"/>
    <cellStyle name="RowTitles-Detail 2 2 3 5 6 2 2" xfId="27229"/>
    <cellStyle name="RowTitles-Detail 2 2 3 6" xfId="27230"/>
    <cellStyle name="RowTitles-Detail 2 2 3 6 2" xfId="27231"/>
    <cellStyle name="RowTitles-Detail 2 2 3 6 2 2" xfId="27232"/>
    <cellStyle name="RowTitles-Detail 2 2 3 6 2 2 2" xfId="27233"/>
    <cellStyle name="RowTitles-Detail 2 2 3 6 2 2 2 2" xfId="27234"/>
    <cellStyle name="RowTitles-Detail 2 2 3 6 2 2 3" xfId="27235"/>
    <cellStyle name="RowTitles-Detail 2 2 3 6 2 3" xfId="27236"/>
    <cellStyle name="RowTitles-Detail 2 2 3 6 2 3 2" xfId="27237"/>
    <cellStyle name="RowTitles-Detail 2 2 3 6 2 3 2 2" xfId="27238"/>
    <cellStyle name="RowTitles-Detail 2 2 3 6 2 4" xfId="27239"/>
    <cellStyle name="RowTitles-Detail 2 2 3 6 2 4 2" xfId="27240"/>
    <cellStyle name="RowTitles-Detail 2 2 3 6 2 5" xfId="27241"/>
    <cellStyle name="RowTitles-Detail 2 2 3 6 3" xfId="27242"/>
    <cellStyle name="RowTitles-Detail 2 2 3 6 3 2" xfId="27243"/>
    <cellStyle name="RowTitles-Detail 2 2 3 6 3 2 2" xfId="27244"/>
    <cellStyle name="RowTitles-Detail 2 2 3 6 3 2 2 2" xfId="27245"/>
    <cellStyle name="RowTitles-Detail 2 2 3 6 3 2 3" xfId="27246"/>
    <cellStyle name="RowTitles-Detail 2 2 3 6 3 3" xfId="27247"/>
    <cellStyle name="RowTitles-Detail 2 2 3 6 3 3 2" xfId="27248"/>
    <cellStyle name="RowTitles-Detail 2 2 3 6 3 3 2 2" xfId="27249"/>
    <cellStyle name="RowTitles-Detail 2 2 3 6 3 4" xfId="27250"/>
    <cellStyle name="RowTitles-Detail 2 2 3 6 3 4 2" xfId="27251"/>
    <cellStyle name="RowTitles-Detail 2 2 3 6 3 5" xfId="27252"/>
    <cellStyle name="RowTitles-Detail 2 2 3 6 4" xfId="27253"/>
    <cellStyle name="RowTitles-Detail 2 2 3 6 4 2" xfId="27254"/>
    <cellStyle name="RowTitles-Detail 2 2 3 6 5" xfId="27255"/>
    <cellStyle name="RowTitles-Detail 2 2 3 6 5 2" xfId="27256"/>
    <cellStyle name="RowTitles-Detail 2 2 3 6 5 2 2" xfId="27257"/>
    <cellStyle name="RowTitles-Detail 2 2 3 6 6" xfId="27258"/>
    <cellStyle name="RowTitles-Detail 2 2 3 6 6 2" xfId="27259"/>
    <cellStyle name="RowTitles-Detail 2 2 3 6 7" xfId="27260"/>
    <cellStyle name="RowTitles-Detail 2 2 3 7" xfId="27261"/>
    <cellStyle name="RowTitles-Detail 2 2 3 7 2" xfId="27262"/>
    <cellStyle name="RowTitles-Detail 2 2 3 7 2 2" xfId="27263"/>
    <cellStyle name="RowTitles-Detail 2 2 3 7 2 2 2" xfId="27264"/>
    <cellStyle name="RowTitles-Detail 2 2 3 7 2 2 2 2" xfId="27265"/>
    <cellStyle name="RowTitles-Detail 2 2 3 7 2 2 3" xfId="27266"/>
    <cellStyle name="RowTitles-Detail 2 2 3 7 2 3" xfId="27267"/>
    <cellStyle name="RowTitles-Detail 2 2 3 7 2 3 2" xfId="27268"/>
    <cellStyle name="RowTitles-Detail 2 2 3 7 2 3 2 2" xfId="27269"/>
    <cellStyle name="RowTitles-Detail 2 2 3 7 2 4" xfId="27270"/>
    <cellStyle name="RowTitles-Detail 2 2 3 7 2 4 2" xfId="27271"/>
    <cellStyle name="RowTitles-Detail 2 2 3 7 2 5" xfId="27272"/>
    <cellStyle name="RowTitles-Detail 2 2 3 7 3" xfId="27273"/>
    <cellStyle name="RowTitles-Detail 2 2 3 7 3 2" xfId="27274"/>
    <cellStyle name="RowTitles-Detail 2 2 3 7 3 2 2" xfId="27275"/>
    <cellStyle name="RowTitles-Detail 2 2 3 7 3 2 2 2" xfId="27276"/>
    <cellStyle name="RowTitles-Detail 2 2 3 7 3 2 3" xfId="27277"/>
    <cellStyle name="RowTitles-Detail 2 2 3 7 3 3" xfId="27278"/>
    <cellStyle name="RowTitles-Detail 2 2 3 7 3 3 2" xfId="27279"/>
    <cellStyle name="RowTitles-Detail 2 2 3 7 3 3 2 2" xfId="27280"/>
    <cellStyle name="RowTitles-Detail 2 2 3 7 3 4" xfId="27281"/>
    <cellStyle name="RowTitles-Detail 2 2 3 7 3 4 2" xfId="27282"/>
    <cellStyle name="RowTitles-Detail 2 2 3 7 3 5" xfId="27283"/>
    <cellStyle name="RowTitles-Detail 2 2 3 7 4" xfId="27284"/>
    <cellStyle name="RowTitles-Detail 2 2 3 7 4 2" xfId="27285"/>
    <cellStyle name="RowTitles-Detail 2 2 3 7 5" xfId="27286"/>
    <cellStyle name="RowTitles-Detail 2 2 3 7 5 2" xfId="27287"/>
    <cellStyle name="RowTitles-Detail 2 2 3 7 5 2 2" xfId="27288"/>
    <cellStyle name="RowTitles-Detail 2 2 3 7 5 3" xfId="27289"/>
    <cellStyle name="RowTitles-Detail 2 2 3 7 6" xfId="27290"/>
    <cellStyle name="RowTitles-Detail 2 2 3 7 6 2" xfId="27291"/>
    <cellStyle name="RowTitles-Detail 2 2 3 7 6 2 2" xfId="27292"/>
    <cellStyle name="RowTitles-Detail 2 2 3 7 7" xfId="27293"/>
    <cellStyle name="RowTitles-Detail 2 2 3 7 7 2" xfId="27294"/>
    <cellStyle name="RowTitles-Detail 2 2 3 7 8" xfId="27295"/>
    <cellStyle name="RowTitles-Detail 2 2 3 8" xfId="27296"/>
    <cellStyle name="RowTitles-Detail 2 2 3 8 2" xfId="27297"/>
    <cellStyle name="RowTitles-Detail 2 2 3 8 2 2" xfId="27298"/>
    <cellStyle name="RowTitles-Detail 2 2 3 8 2 2 2" xfId="27299"/>
    <cellStyle name="RowTitles-Detail 2 2 3 8 2 2 2 2" xfId="27300"/>
    <cellStyle name="RowTitles-Detail 2 2 3 8 2 2 3" xfId="27301"/>
    <cellStyle name="RowTitles-Detail 2 2 3 8 2 3" xfId="27302"/>
    <cellStyle name="RowTitles-Detail 2 2 3 8 2 3 2" xfId="27303"/>
    <cellStyle name="RowTitles-Detail 2 2 3 8 2 3 2 2" xfId="27304"/>
    <cellStyle name="RowTitles-Detail 2 2 3 8 2 4" xfId="27305"/>
    <cellStyle name="RowTitles-Detail 2 2 3 8 2 4 2" xfId="27306"/>
    <cellStyle name="RowTitles-Detail 2 2 3 8 2 5" xfId="27307"/>
    <cellStyle name="RowTitles-Detail 2 2 3 8 3" xfId="27308"/>
    <cellStyle name="RowTitles-Detail 2 2 3 8 3 2" xfId="27309"/>
    <cellStyle name="RowTitles-Detail 2 2 3 8 3 2 2" xfId="27310"/>
    <cellStyle name="RowTitles-Detail 2 2 3 8 3 2 2 2" xfId="27311"/>
    <cellStyle name="RowTitles-Detail 2 2 3 8 3 2 3" xfId="27312"/>
    <cellStyle name="RowTitles-Detail 2 2 3 8 3 3" xfId="27313"/>
    <cellStyle name="RowTitles-Detail 2 2 3 8 3 3 2" xfId="27314"/>
    <cellStyle name="RowTitles-Detail 2 2 3 8 3 3 2 2" xfId="27315"/>
    <cellStyle name="RowTitles-Detail 2 2 3 8 3 4" xfId="27316"/>
    <cellStyle name="RowTitles-Detail 2 2 3 8 3 4 2" xfId="27317"/>
    <cellStyle name="RowTitles-Detail 2 2 3 8 3 5" xfId="27318"/>
    <cellStyle name="RowTitles-Detail 2 2 3 8 4" xfId="27319"/>
    <cellStyle name="RowTitles-Detail 2 2 3 8 4 2" xfId="27320"/>
    <cellStyle name="RowTitles-Detail 2 2 3 8 4 2 2" xfId="27321"/>
    <cellStyle name="RowTitles-Detail 2 2 3 8 4 3" xfId="27322"/>
    <cellStyle name="RowTitles-Detail 2 2 3 8 5" xfId="27323"/>
    <cellStyle name="RowTitles-Detail 2 2 3 8 5 2" xfId="27324"/>
    <cellStyle name="RowTitles-Detail 2 2 3 8 5 2 2" xfId="27325"/>
    <cellStyle name="RowTitles-Detail 2 2 3 8 6" xfId="27326"/>
    <cellStyle name="RowTitles-Detail 2 2 3 8 6 2" xfId="27327"/>
    <cellStyle name="RowTitles-Detail 2 2 3 8 7" xfId="27328"/>
    <cellStyle name="RowTitles-Detail 2 2 3 9" xfId="27329"/>
    <cellStyle name="RowTitles-Detail 2 2 3 9 2" xfId="27330"/>
    <cellStyle name="RowTitles-Detail 2 2 3 9 2 2" xfId="27331"/>
    <cellStyle name="RowTitles-Detail 2 2 3 9 2 2 2" xfId="27332"/>
    <cellStyle name="RowTitles-Detail 2 2 3 9 2 2 2 2" xfId="27333"/>
    <cellStyle name="RowTitles-Detail 2 2 3 9 2 2 3" xfId="27334"/>
    <cellStyle name="RowTitles-Detail 2 2 3 9 2 3" xfId="27335"/>
    <cellStyle name="RowTitles-Detail 2 2 3 9 2 3 2" xfId="27336"/>
    <cellStyle name="RowTitles-Detail 2 2 3 9 2 3 2 2" xfId="27337"/>
    <cellStyle name="RowTitles-Detail 2 2 3 9 2 4" xfId="27338"/>
    <cellStyle name="RowTitles-Detail 2 2 3 9 2 4 2" xfId="27339"/>
    <cellStyle name="RowTitles-Detail 2 2 3 9 2 5" xfId="27340"/>
    <cellStyle name="RowTitles-Detail 2 2 3 9 3" xfId="27341"/>
    <cellStyle name="RowTitles-Detail 2 2 3 9 3 2" xfId="27342"/>
    <cellStyle name="RowTitles-Detail 2 2 3 9 3 2 2" xfId="27343"/>
    <cellStyle name="RowTitles-Detail 2 2 3 9 3 2 2 2" xfId="27344"/>
    <cellStyle name="RowTitles-Detail 2 2 3 9 3 2 3" xfId="27345"/>
    <cellStyle name="RowTitles-Detail 2 2 3 9 3 3" xfId="27346"/>
    <cellStyle name="RowTitles-Detail 2 2 3 9 3 3 2" xfId="27347"/>
    <cellStyle name="RowTitles-Detail 2 2 3 9 3 3 2 2" xfId="27348"/>
    <cellStyle name="RowTitles-Detail 2 2 3 9 3 4" xfId="27349"/>
    <cellStyle name="RowTitles-Detail 2 2 3 9 3 4 2" xfId="27350"/>
    <cellStyle name="RowTitles-Detail 2 2 3 9 3 5" xfId="27351"/>
    <cellStyle name="RowTitles-Detail 2 2 3 9 4" xfId="27352"/>
    <cellStyle name="RowTitles-Detail 2 2 3 9 4 2" xfId="27353"/>
    <cellStyle name="RowTitles-Detail 2 2 3 9 4 2 2" xfId="27354"/>
    <cellStyle name="RowTitles-Detail 2 2 3 9 4 3" xfId="27355"/>
    <cellStyle name="RowTitles-Detail 2 2 3 9 5" xfId="27356"/>
    <cellStyle name="RowTitles-Detail 2 2 3 9 5 2" xfId="27357"/>
    <cellStyle name="RowTitles-Detail 2 2 3 9 5 2 2" xfId="27358"/>
    <cellStyle name="RowTitles-Detail 2 2 3 9 6" xfId="27359"/>
    <cellStyle name="RowTitles-Detail 2 2 3 9 6 2" xfId="27360"/>
    <cellStyle name="RowTitles-Detail 2 2 3 9 7" xfId="27361"/>
    <cellStyle name="RowTitles-Detail 2 2 3_STUD aligned by INSTIT" xfId="27362"/>
    <cellStyle name="RowTitles-Detail 2 2 4" xfId="27363"/>
    <cellStyle name="RowTitles-Detail 2 2 4 2" xfId="27364"/>
    <cellStyle name="RowTitles-Detail 2 2 4 2 2" xfId="27365"/>
    <cellStyle name="RowTitles-Detail 2 2 4 2 2 2" xfId="27366"/>
    <cellStyle name="RowTitles-Detail 2 2 4 2 2 2 2" xfId="27367"/>
    <cellStyle name="RowTitles-Detail 2 2 4 2 2 2 2 2" xfId="27368"/>
    <cellStyle name="RowTitles-Detail 2 2 4 2 2 2 3" xfId="27369"/>
    <cellStyle name="RowTitles-Detail 2 2 4 2 2 3" xfId="27370"/>
    <cellStyle name="RowTitles-Detail 2 2 4 2 2 3 2" xfId="27371"/>
    <cellStyle name="RowTitles-Detail 2 2 4 2 2 3 2 2" xfId="27372"/>
    <cellStyle name="RowTitles-Detail 2 2 4 2 2 4" xfId="27373"/>
    <cellStyle name="RowTitles-Detail 2 2 4 2 2 4 2" xfId="27374"/>
    <cellStyle name="RowTitles-Detail 2 2 4 2 2 5" xfId="27375"/>
    <cellStyle name="RowTitles-Detail 2 2 4 2 3" xfId="27376"/>
    <cellStyle name="RowTitles-Detail 2 2 4 2 3 2" xfId="27377"/>
    <cellStyle name="RowTitles-Detail 2 2 4 2 3 2 2" xfId="27378"/>
    <cellStyle name="RowTitles-Detail 2 2 4 2 3 2 2 2" xfId="27379"/>
    <cellStyle name="RowTitles-Detail 2 2 4 2 3 2 3" xfId="27380"/>
    <cellStyle name="RowTitles-Detail 2 2 4 2 3 3" xfId="27381"/>
    <cellStyle name="RowTitles-Detail 2 2 4 2 3 3 2" xfId="27382"/>
    <cellStyle name="RowTitles-Detail 2 2 4 2 3 3 2 2" xfId="27383"/>
    <cellStyle name="RowTitles-Detail 2 2 4 2 3 4" xfId="27384"/>
    <cellStyle name="RowTitles-Detail 2 2 4 2 3 4 2" xfId="27385"/>
    <cellStyle name="RowTitles-Detail 2 2 4 2 3 5" xfId="27386"/>
    <cellStyle name="RowTitles-Detail 2 2 4 2 4" xfId="27387"/>
    <cellStyle name="RowTitles-Detail 2 2 4 2 4 2" xfId="27388"/>
    <cellStyle name="RowTitles-Detail 2 2 4 2 5" xfId="27389"/>
    <cellStyle name="RowTitles-Detail 2 2 4 2 5 2" xfId="27390"/>
    <cellStyle name="RowTitles-Detail 2 2 4 2 5 2 2" xfId="27391"/>
    <cellStyle name="RowTitles-Detail 2 2 4 3" xfId="27392"/>
    <cellStyle name="RowTitles-Detail 2 2 4 3 2" xfId="27393"/>
    <cellStyle name="RowTitles-Detail 2 2 4 3 2 2" xfId="27394"/>
    <cellStyle name="RowTitles-Detail 2 2 4 3 2 2 2" xfId="27395"/>
    <cellStyle name="RowTitles-Detail 2 2 4 3 2 2 2 2" xfId="27396"/>
    <cellStyle name="RowTitles-Detail 2 2 4 3 2 2 3" xfId="27397"/>
    <cellStyle name="RowTitles-Detail 2 2 4 3 2 3" xfId="27398"/>
    <cellStyle name="RowTitles-Detail 2 2 4 3 2 3 2" xfId="27399"/>
    <cellStyle name="RowTitles-Detail 2 2 4 3 2 3 2 2" xfId="27400"/>
    <cellStyle name="RowTitles-Detail 2 2 4 3 2 4" xfId="27401"/>
    <cellStyle name="RowTitles-Detail 2 2 4 3 2 4 2" xfId="27402"/>
    <cellStyle name="RowTitles-Detail 2 2 4 3 2 5" xfId="27403"/>
    <cellStyle name="RowTitles-Detail 2 2 4 3 3" xfId="27404"/>
    <cellStyle name="RowTitles-Detail 2 2 4 3 3 2" xfId="27405"/>
    <cellStyle name="RowTitles-Detail 2 2 4 3 3 2 2" xfId="27406"/>
    <cellStyle name="RowTitles-Detail 2 2 4 3 3 2 2 2" xfId="27407"/>
    <cellStyle name="RowTitles-Detail 2 2 4 3 3 2 3" xfId="27408"/>
    <cellStyle name="RowTitles-Detail 2 2 4 3 3 3" xfId="27409"/>
    <cellStyle name="RowTitles-Detail 2 2 4 3 3 3 2" xfId="27410"/>
    <cellStyle name="RowTitles-Detail 2 2 4 3 3 3 2 2" xfId="27411"/>
    <cellStyle name="RowTitles-Detail 2 2 4 3 3 4" xfId="27412"/>
    <cellStyle name="RowTitles-Detail 2 2 4 3 3 4 2" xfId="27413"/>
    <cellStyle name="RowTitles-Detail 2 2 4 3 3 5" xfId="27414"/>
    <cellStyle name="RowTitles-Detail 2 2 4 3 4" xfId="27415"/>
    <cellStyle name="RowTitles-Detail 2 2 4 3 4 2" xfId="27416"/>
    <cellStyle name="RowTitles-Detail 2 2 4 3 5" xfId="27417"/>
    <cellStyle name="RowTitles-Detail 2 2 4 3 5 2" xfId="27418"/>
    <cellStyle name="RowTitles-Detail 2 2 4 3 5 2 2" xfId="27419"/>
    <cellStyle name="RowTitles-Detail 2 2 4 3 5 3" xfId="27420"/>
    <cellStyle name="RowTitles-Detail 2 2 4 3 6" xfId="27421"/>
    <cellStyle name="RowTitles-Detail 2 2 4 3 6 2" xfId="27422"/>
    <cellStyle name="RowTitles-Detail 2 2 4 3 6 2 2" xfId="27423"/>
    <cellStyle name="RowTitles-Detail 2 2 4 3 7" xfId="27424"/>
    <cellStyle name="RowTitles-Detail 2 2 4 3 7 2" xfId="27425"/>
    <cellStyle name="RowTitles-Detail 2 2 4 3 8" xfId="27426"/>
    <cellStyle name="RowTitles-Detail 2 2 4 4" xfId="27427"/>
    <cellStyle name="RowTitles-Detail 2 2 4 4 2" xfId="27428"/>
    <cellStyle name="RowTitles-Detail 2 2 4 4 2 2" xfId="27429"/>
    <cellStyle name="RowTitles-Detail 2 2 4 4 2 2 2" xfId="27430"/>
    <cellStyle name="RowTitles-Detail 2 2 4 4 2 2 2 2" xfId="27431"/>
    <cellStyle name="RowTitles-Detail 2 2 4 4 2 2 3" xfId="27432"/>
    <cellStyle name="RowTitles-Detail 2 2 4 4 2 3" xfId="27433"/>
    <cellStyle name="RowTitles-Detail 2 2 4 4 2 3 2" xfId="27434"/>
    <cellStyle name="RowTitles-Detail 2 2 4 4 2 3 2 2" xfId="27435"/>
    <cellStyle name="RowTitles-Detail 2 2 4 4 2 4" xfId="27436"/>
    <cellStyle name="RowTitles-Detail 2 2 4 4 2 4 2" xfId="27437"/>
    <cellStyle name="RowTitles-Detail 2 2 4 4 2 5" xfId="27438"/>
    <cellStyle name="RowTitles-Detail 2 2 4 4 3" xfId="27439"/>
    <cellStyle name="RowTitles-Detail 2 2 4 4 3 2" xfId="27440"/>
    <cellStyle name="RowTitles-Detail 2 2 4 4 3 2 2" xfId="27441"/>
    <cellStyle name="RowTitles-Detail 2 2 4 4 3 2 2 2" xfId="27442"/>
    <cellStyle name="RowTitles-Detail 2 2 4 4 3 2 3" xfId="27443"/>
    <cellStyle name="RowTitles-Detail 2 2 4 4 3 3" xfId="27444"/>
    <cellStyle name="RowTitles-Detail 2 2 4 4 3 3 2" xfId="27445"/>
    <cellStyle name="RowTitles-Detail 2 2 4 4 3 3 2 2" xfId="27446"/>
    <cellStyle name="RowTitles-Detail 2 2 4 4 3 4" xfId="27447"/>
    <cellStyle name="RowTitles-Detail 2 2 4 4 3 4 2" xfId="27448"/>
    <cellStyle name="RowTitles-Detail 2 2 4 4 3 5" xfId="27449"/>
    <cellStyle name="RowTitles-Detail 2 2 4 4 4" xfId="27450"/>
    <cellStyle name="RowTitles-Detail 2 2 4 4 4 2" xfId="27451"/>
    <cellStyle name="RowTitles-Detail 2 2 4 4 4 2 2" xfId="27452"/>
    <cellStyle name="RowTitles-Detail 2 2 4 4 4 3" xfId="27453"/>
    <cellStyle name="RowTitles-Detail 2 2 4 4 5" xfId="27454"/>
    <cellStyle name="RowTitles-Detail 2 2 4 4 5 2" xfId="27455"/>
    <cellStyle name="RowTitles-Detail 2 2 4 4 5 2 2" xfId="27456"/>
    <cellStyle name="RowTitles-Detail 2 2 4 4 6" xfId="27457"/>
    <cellStyle name="RowTitles-Detail 2 2 4 4 6 2" xfId="27458"/>
    <cellStyle name="RowTitles-Detail 2 2 4 4 7" xfId="27459"/>
    <cellStyle name="RowTitles-Detail 2 2 4 5" xfId="27460"/>
    <cellStyle name="RowTitles-Detail 2 2 4 5 2" xfId="27461"/>
    <cellStyle name="RowTitles-Detail 2 2 4 5 2 2" xfId="27462"/>
    <cellStyle name="RowTitles-Detail 2 2 4 5 2 2 2" xfId="27463"/>
    <cellStyle name="RowTitles-Detail 2 2 4 5 2 2 2 2" xfId="27464"/>
    <cellStyle name="RowTitles-Detail 2 2 4 5 2 2 3" xfId="27465"/>
    <cellStyle name="RowTitles-Detail 2 2 4 5 2 3" xfId="27466"/>
    <cellStyle name="RowTitles-Detail 2 2 4 5 2 3 2" xfId="27467"/>
    <cellStyle name="RowTitles-Detail 2 2 4 5 2 3 2 2" xfId="27468"/>
    <cellStyle name="RowTitles-Detail 2 2 4 5 2 4" xfId="27469"/>
    <cellStyle name="RowTitles-Detail 2 2 4 5 2 4 2" xfId="27470"/>
    <cellStyle name="RowTitles-Detail 2 2 4 5 2 5" xfId="27471"/>
    <cellStyle name="RowTitles-Detail 2 2 4 5 3" xfId="27472"/>
    <cellStyle name="RowTitles-Detail 2 2 4 5 3 2" xfId="27473"/>
    <cellStyle name="RowTitles-Detail 2 2 4 5 3 2 2" xfId="27474"/>
    <cellStyle name="RowTitles-Detail 2 2 4 5 3 2 2 2" xfId="27475"/>
    <cellStyle name="RowTitles-Detail 2 2 4 5 3 2 3" xfId="27476"/>
    <cellStyle name="RowTitles-Detail 2 2 4 5 3 3" xfId="27477"/>
    <cellStyle name="RowTitles-Detail 2 2 4 5 3 3 2" xfId="27478"/>
    <cellStyle name="RowTitles-Detail 2 2 4 5 3 3 2 2" xfId="27479"/>
    <cellStyle name="RowTitles-Detail 2 2 4 5 3 4" xfId="27480"/>
    <cellStyle name="RowTitles-Detail 2 2 4 5 3 4 2" xfId="27481"/>
    <cellStyle name="RowTitles-Detail 2 2 4 5 3 5" xfId="27482"/>
    <cellStyle name="RowTitles-Detail 2 2 4 5 4" xfId="27483"/>
    <cellStyle name="RowTitles-Detail 2 2 4 5 4 2" xfId="27484"/>
    <cellStyle name="RowTitles-Detail 2 2 4 5 4 2 2" xfId="27485"/>
    <cellStyle name="RowTitles-Detail 2 2 4 5 4 3" xfId="27486"/>
    <cellStyle name="RowTitles-Detail 2 2 4 5 5" xfId="27487"/>
    <cellStyle name="RowTitles-Detail 2 2 4 5 5 2" xfId="27488"/>
    <cellStyle name="RowTitles-Detail 2 2 4 5 5 2 2" xfId="27489"/>
    <cellStyle name="RowTitles-Detail 2 2 4 5 6" xfId="27490"/>
    <cellStyle name="RowTitles-Detail 2 2 4 5 6 2" xfId="27491"/>
    <cellStyle name="RowTitles-Detail 2 2 4 5 7" xfId="27492"/>
    <cellStyle name="RowTitles-Detail 2 2 4 6" xfId="27493"/>
    <cellStyle name="RowTitles-Detail 2 2 4 6 2" xfId="27494"/>
    <cellStyle name="RowTitles-Detail 2 2 4 6 2 2" xfId="27495"/>
    <cellStyle name="RowTitles-Detail 2 2 4 6 2 2 2" xfId="27496"/>
    <cellStyle name="RowTitles-Detail 2 2 4 6 2 2 2 2" xfId="27497"/>
    <cellStyle name="RowTitles-Detail 2 2 4 6 2 2 3" xfId="27498"/>
    <cellStyle name="RowTitles-Detail 2 2 4 6 2 3" xfId="27499"/>
    <cellStyle name="RowTitles-Detail 2 2 4 6 2 3 2" xfId="27500"/>
    <cellStyle name="RowTitles-Detail 2 2 4 6 2 3 2 2" xfId="27501"/>
    <cellStyle name="RowTitles-Detail 2 2 4 6 2 4" xfId="27502"/>
    <cellStyle name="RowTitles-Detail 2 2 4 6 2 4 2" xfId="27503"/>
    <cellStyle name="RowTitles-Detail 2 2 4 6 2 5" xfId="27504"/>
    <cellStyle name="RowTitles-Detail 2 2 4 6 3" xfId="27505"/>
    <cellStyle name="RowTitles-Detail 2 2 4 6 3 2" xfId="27506"/>
    <cellStyle name="RowTitles-Detail 2 2 4 6 3 2 2" xfId="27507"/>
    <cellStyle name="RowTitles-Detail 2 2 4 6 3 2 2 2" xfId="27508"/>
    <cellStyle name="RowTitles-Detail 2 2 4 6 3 2 3" xfId="27509"/>
    <cellStyle name="RowTitles-Detail 2 2 4 6 3 3" xfId="27510"/>
    <cellStyle name="RowTitles-Detail 2 2 4 6 3 3 2" xfId="27511"/>
    <cellStyle name="RowTitles-Detail 2 2 4 6 3 3 2 2" xfId="27512"/>
    <cellStyle name="RowTitles-Detail 2 2 4 6 3 4" xfId="27513"/>
    <cellStyle name="RowTitles-Detail 2 2 4 6 3 4 2" xfId="27514"/>
    <cellStyle name="RowTitles-Detail 2 2 4 6 3 5" xfId="27515"/>
    <cellStyle name="RowTitles-Detail 2 2 4 6 4" xfId="27516"/>
    <cellStyle name="RowTitles-Detail 2 2 4 6 4 2" xfId="27517"/>
    <cellStyle name="RowTitles-Detail 2 2 4 6 4 2 2" xfId="27518"/>
    <cellStyle name="RowTitles-Detail 2 2 4 6 4 3" xfId="27519"/>
    <cellStyle name="RowTitles-Detail 2 2 4 6 5" xfId="27520"/>
    <cellStyle name="RowTitles-Detail 2 2 4 6 5 2" xfId="27521"/>
    <cellStyle name="RowTitles-Detail 2 2 4 6 5 2 2" xfId="27522"/>
    <cellStyle name="RowTitles-Detail 2 2 4 6 6" xfId="27523"/>
    <cellStyle name="RowTitles-Detail 2 2 4 6 6 2" xfId="27524"/>
    <cellStyle name="RowTitles-Detail 2 2 4 6 7" xfId="27525"/>
    <cellStyle name="RowTitles-Detail 2 2 4 7" xfId="27526"/>
    <cellStyle name="RowTitles-Detail 2 2 4 7 2" xfId="27527"/>
    <cellStyle name="RowTitles-Detail 2 2 4 7 2 2" xfId="27528"/>
    <cellStyle name="RowTitles-Detail 2 2 4 7 2 2 2" xfId="27529"/>
    <cellStyle name="RowTitles-Detail 2 2 4 7 2 3" xfId="27530"/>
    <cellStyle name="RowTitles-Detail 2 2 4 7 3" xfId="27531"/>
    <cellStyle name="RowTitles-Detail 2 2 4 7 3 2" xfId="27532"/>
    <cellStyle name="RowTitles-Detail 2 2 4 7 3 2 2" xfId="27533"/>
    <cellStyle name="RowTitles-Detail 2 2 4 7 4" xfId="27534"/>
    <cellStyle name="RowTitles-Detail 2 2 4 7 4 2" xfId="27535"/>
    <cellStyle name="RowTitles-Detail 2 2 4 7 5" xfId="27536"/>
    <cellStyle name="RowTitles-Detail 2 2 4 8" xfId="27537"/>
    <cellStyle name="RowTitles-Detail 2 2 4 8 2" xfId="27538"/>
    <cellStyle name="RowTitles-Detail 2 2 4 9" xfId="27539"/>
    <cellStyle name="RowTitles-Detail 2 2 4 9 2" xfId="27540"/>
    <cellStyle name="RowTitles-Detail 2 2 4 9 2 2" xfId="27541"/>
    <cellStyle name="RowTitles-Detail 2 2 4_STUD aligned by INSTIT" xfId="27542"/>
    <cellStyle name="RowTitles-Detail 2 2 5" xfId="27543"/>
    <cellStyle name="RowTitles-Detail 2 2 5 2" xfId="27544"/>
    <cellStyle name="RowTitles-Detail 2 2 5 2 2" xfId="27545"/>
    <cellStyle name="RowTitles-Detail 2 2 5 2 2 2" xfId="27546"/>
    <cellStyle name="RowTitles-Detail 2 2 5 2 2 2 2" xfId="27547"/>
    <cellStyle name="RowTitles-Detail 2 2 5 2 2 2 2 2" xfId="27548"/>
    <cellStyle name="RowTitles-Detail 2 2 5 2 2 2 3" xfId="27549"/>
    <cellStyle name="RowTitles-Detail 2 2 5 2 2 3" xfId="27550"/>
    <cellStyle name="RowTitles-Detail 2 2 5 2 2 3 2" xfId="27551"/>
    <cellStyle name="RowTitles-Detail 2 2 5 2 2 3 2 2" xfId="27552"/>
    <cellStyle name="RowTitles-Detail 2 2 5 2 2 4" xfId="27553"/>
    <cellStyle name="RowTitles-Detail 2 2 5 2 2 4 2" xfId="27554"/>
    <cellStyle name="RowTitles-Detail 2 2 5 2 2 5" xfId="27555"/>
    <cellStyle name="RowTitles-Detail 2 2 5 2 3" xfId="27556"/>
    <cellStyle name="RowTitles-Detail 2 2 5 2 3 2" xfId="27557"/>
    <cellStyle name="RowTitles-Detail 2 2 5 2 3 2 2" xfId="27558"/>
    <cellStyle name="RowTitles-Detail 2 2 5 2 3 2 2 2" xfId="27559"/>
    <cellStyle name="RowTitles-Detail 2 2 5 2 3 2 3" xfId="27560"/>
    <cellStyle name="RowTitles-Detail 2 2 5 2 3 3" xfId="27561"/>
    <cellStyle name="RowTitles-Detail 2 2 5 2 3 3 2" xfId="27562"/>
    <cellStyle name="RowTitles-Detail 2 2 5 2 3 3 2 2" xfId="27563"/>
    <cellStyle name="RowTitles-Detail 2 2 5 2 3 4" xfId="27564"/>
    <cellStyle name="RowTitles-Detail 2 2 5 2 3 4 2" xfId="27565"/>
    <cellStyle name="RowTitles-Detail 2 2 5 2 3 5" xfId="27566"/>
    <cellStyle name="RowTitles-Detail 2 2 5 2 4" xfId="27567"/>
    <cellStyle name="RowTitles-Detail 2 2 5 2 4 2" xfId="27568"/>
    <cellStyle name="RowTitles-Detail 2 2 5 2 5" xfId="27569"/>
    <cellStyle name="RowTitles-Detail 2 2 5 2 5 2" xfId="27570"/>
    <cellStyle name="RowTitles-Detail 2 2 5 2 5 2 2" xfId="27571"/>
    <cellStyle name="RowTitles-Detail 2 2 5 2 5 3" xfId="27572"/>
    <cellStyle name="RowTitles-Detail 2 2 5 2 6" xfId="27573"/>
    <cellStyle name="RowTitles-Detail 2 2 5 2 6 2" xfId="27574"/>
    <cellStyle name="RowTitles-Detail 2 2 5 2 6 2 2" xfId="27575"/>
    <cellStyle name="RowTitles-Detail 2 2 5 2 7" xfId="27576"/>
    <cellStyle name="RowTitles-Detail 2 2 5 2 7 2" xfId="27577"/>
    <cellStyle name="RowTitles-Detail 2 2 5 2 8" xfId="27578"/>
    <cellStyle name="RowTitles-Detail 2 2 5 3" xfId="27579"/>
    <cellStyle name="RowTitles-Detail 2 2 5 3 2" xfId="27580"/>
    <cellStyle name="RowTitles-Detail 2 2 5 3 2 2" xfId="27581"/>
    <cellStyle name="RowTitles-Detail 2 2 5 3 2 2 2" xfId="27582"/>
    <cellStyle name="RowTitles-Detail 2 2 5 3 2 2 2 2" xfId="27583"/>
    <cellStyle name="RowTitles-Detail 2 2 5 3 2 2 3" xfId="27584"/>
    <cellStyle name="RowTitles-Detail 2 2 5 3 2 3" xfId="27585"/>
    <cellStyle name="RowTitles-Detail 2 2 5 3 2 3 2" xfId="27586"/>
    <cellStyle name="RowTitles-Detail 2 2 5 3 2 3 2 2" xfId="27587"/>
    <cellStyle name="RowTitles-Detail 2 2 5 3 2 4" xfId="27588"/>
    <cellStyle name="RowTitles-Detail 2 2 5 3 2 4 2" xfId="27589"/>
    <cellStyle name="RowTitles-Detail 2 2 5 3 2 5" xfId="27590"/>
    <cellStyle name="RowTitles-Detail 2 2 5 3 3" xfId="27591"/>
    <cellStyle name="RowTitles-Detail 2 2 5 3 3 2" xfId="27592"/>
    <cellStyle name="RowTitles-Detail 2 2 5 3 3 2 2" xfId="27593"/>
    <cellStyle name="RowTitles-Detail 2 2 5 3 3 2 2 2" xfId="27594"/>
    <cellStyle name="RowTitles-Detail 2 2 5 3 3 2 3" xfId="27595"/>
    <cellStyle name="RowTitles-Detail 2 2 5 3 3 3" xfId="27596"/>
    <cellStyle name="RowTitles-Detail 2 2 5 3 3 3 2" xfId="27597"/>
    <cellStyle name="RowTitles-Detail 2 2 5 3 3 3 2 2" xfId="27598"/>
    <cellStyle name="RowTitles-Detail 2 2 5 3 3 4" xfId="27599"/>
    <cellStyle name="RowTitles-Detail 2 2 5 3 3 4 2" xfId="27600"/>
    <cellStyle name="RowTitles-Detail 2 2 5 3 3 5" xfId="27601"/>
    <cellStyle name="RowTitles-Detail 2 2 5 3 4" xfId="27602"/>
    <cellStyle name="RowTitles-Detail 2 2 5 3 4 2" xfId="27603"/>
    <cellStyle name="RowTitles-Detail 2 2 5 3 5" xfId="27604"/>
    <cellStyle name="RowTitles-Detail 2 2 5 3 5 2" xfId="27605"/>
    <cellStyle name="RowTitles-Detail 2 2 5 3 5 2 2" xfId="27606"/>
    <cellStyle name="RowTitles-Detail 2 2 5 4" xfId="27607"/>
    <cellStyle name="RowTitles-Detail 2 2 5 4 2" xfId="27608"/>
    <cellStyle name="RowTitles-Detail 2 2 5 4 2 2" xfId="27609"/>
    <cellStyle name="RowTitles-Detail 2 2 5 4 2 2 2" xfId="27610"/>
    <cellStyle name="RowTitles-Detail 2 2 5 4 2 2 2 2" xfId="27611"/>
    <cellStyle name="RowTitles-Detail 2 2 5 4 2 2 3" xfId="27612"/>
    <cellStyle name="RowTitles-Detail 2 2 5 4 2 3" xfId="27613"/>
    <cellStyle name="RowTitles-Detail 2 2 5 4 2 3 2" xfId="27614"/>
    <cellStyle name="RowTitles-Detail 2 2 5 4 2 3 2 2" xfId="27615"/>
    <cellStyle name="RowTitles-Detail 2 2 5 4 2 4" xfId="27616"/>
    <cellStyle name="RowTitles-Detail 2 2 5 4 2 4 2" xfId="27617"/>
    <cellStyle name="RowTitles-Detail 2 2 5 4 2 5" xfId="27618"/>
    <cellStyle name="RowTitles-Detail 2 2 5 4 3" xfId="27619"/>
    <cellStyle name="RowTitles-Detail 2 2 5 4 3 2" xfId="27620"/>
    <cellStyle name="RowTitles-Detail 2 2 5 4 3 2 2" xfId="27621"/>
    <cellStyle name="RowTitles-Detail 2 2 5 4 3 2 2 2" xfId="27622"/>
    <cellStyle name="RowTitles-Detail 2 2 5 4 3 2 3" xfId="27623"/>
    <cellStyle name="RowTitles-Detail 2 2 5 4 3 3" xfId="27624"/>
    <cellStyle name="RowTitles-Detail 2 2 5 4 3 3 2" xfId="27625"/>
    <cellStyle name="RowTitles-Detail 2 2 5 4 3 3 2 2" xfId="27626"/>
    <cellStyle name="RowTitles-Detail 2 2 5 4 3 4" xfId="27627"/>
    <cellStyle name="RowTitles-Detail 2 2 5 4 3 4 2" xfId="27628"/>
    <cellStyle name="RowTitles-Detail 2 2 5 4 3 5" xfId="27629"/>
    <cellStyle name="RowTitles-Detail 2 2 5 4 4" xfId="27630"/>
    <cellStyle name="RowTitles-Detail 2 2 5 4 4 2" xfId="27631"/>
    <cellStyle name="RowTitles-Detail 2 2 5 4 4 2 2" xfId="27632"/>
    <cellStyle name="RowTitles-Detail 2 2 5 4 4 3" xfId="27633"/>
    <cellStyle name="RowTitles-Detail 2 2 5 4 5" xfId="27634"/>
    <cellStyle name="RowTitles-Detail 2 2 5 4 5 2" xfId="27635"/>
    <cellStyle name="RowTitles-Detail 2 2 5 4 5 2 2" xfId="27636"/>
    <cellStyle name="RowTitles-Detail 2 2 5 4 6" xfId="27637"/>
    <cellStyle name="RowTitles-Detail 2 2 5 4 6 2" xfId="27638"/>
    <cellStyle name="RowTitles-Detail 2 2 5 4 7" xfId="27639"/>
    <cellStyle name="RowTitles-Detail 2 2 5 5" xfId="27640"/>
    <cellStyle name="RowTitles-Detail 2 2 5 5 2" xfId="27641"/>
    <cellStyle name="RowTitles-Detail 2 2 5 5 2 2" xfId="27642"/>
    <cellStyle name="RowTitles-Detail 2 2 5 5 2 2 2" xfId="27643"/>
    <cellStyle name="RowTitles-Detail 2 2 5 5 2 2 2 2" xfId="27644"/>
    <cellStyle name="RowTitles-Detail 2 2 5 5 2 2 3" xfId="27645"/>
    <cellStyle name="RowTitles-Detail 2 2 5 5 2 3" xfId="27646"/>
    <cellStyle name="RowTitles-Detail 2 2 5 5 2 3 2" xfId="27647"/>
    <cellStyle name="RowTitles-Detail 2 2 5 5 2 3 2 2" xfId="27648"/>
    <cellStyle name="RowTitles-Detail 2 2 5 5 2 4" xfId="27649"/>
    <cellStyle name="RowTitles-Detail 2 2 5 5 2 4 2" xfId="27650"/>
    <cellStyle name="RowTitles-Detail 2 2 5 5 2 5" xfId="27651"/>
    <cellStyle name="RowTitles-Detail 2 2 5 5 3" xfId="27652"/>
    <cellStyle name="RowTitles-Detail 2 2 5 5 3 2" xfId="27653"/>
    <cellStyle name="RowTitles-Detail 2 2 5 5 3 2 2" xfId="27654"/>
    <cellStyle name="RowTitles-Detail 2 2 5 5 3 2 2 2" xfId="27655"/>
    <cellStyle name="RowTitles-Detail 2 2 5 5 3 2 3" xfId="27656"/>
    <cellStyle name="RowTitles-Detail 2 2 5 5 3 3" xfId="27657"/>
    <cellStyle name="RowTitles-Detail 2 2 5 5 3 3 2" xfId="27658"/>
    <cellStyle name="RowTitles-Detail 2 2 5 5 3 3 2 2" xfId="27659"/>
    <cellStyle name="RowTitles-Detail 2 2 5 5 3 4" xfId="27660"/>
    <cellStyle name="RowTitles-Detail 2 2 5 5 3 4 2" xfId="27661"/>
    <cellStyle name="RowTitles-Detail 2 2 5 5 3 5" xfId="27662"/>
    <cellStyle name="RowTitles-Detail 2 2 5 5 4" xfId="27663"/>
    <cellStyle name="RowTitles-Detail 2 2 5 5 4 2" xfId="27664"/>
    <cellStyle name="RowTitles-Detail 2 2 5 5 4 2 2" xfId="27665"/>
    <cellStyle name="RowTitles-Detail 2 2 5 5 4 3" xfId="27666"/>
    <cellStyle name="RowTitles-Detail 2 2 5 5 5" xfId="27667"/>
    <cellStyle name="RowTitles-Detail 2 2 5 5 5 2" xfId="27668"/>
    <cellStyle name="RowTitles-Detail 2 2 5 5 5 2 2" xfId="27669"/>
    <cellStyle name="RowTitles-Detail 2 2 5 5 6" xfId="27670"/>
    <cellStyle name="RowTitles-Detail 2 2 5 5 6 2" xfId="27671"/>
    <cellStyle name="RowTitles-Detail 2 2 5 5 7" xfId="27672"/>
    <cellStyle name="RowTitles-Detail 2 2 5 6" xfId="27673"/>
    <cellStyle name="RowTitles-Detail 2 2 5 6 2" xfId="27674"/>
    <cellStyle name="RowTitles-Detail 2 2 5 6 2 2" xfId="27675"/>
    <cellStyle name="RowTitles-Detail 2 2 5 6 2 2 2" xfId="27676"/>
    <cellStyle name="RowTitles-Detail 2 2 5 6 2 2 2 2" xfId="27677"/>
    <cellStyle name="RowTitles-Detail 2 2 5 6 2 2 3" xfId="27678"/>
    <cellStyle name="RowTitles-Detail 2 2 5 6 2 3" xfId="27679"/>
    <cellStyle name="RowTitles-Detail 2 2 5 6 2 3 2" xfId="27680"/>
    <cellStyle name="RowTitles-Detail 2 2 5 6 2 3 2 2" xfId="27681"/>
    <cellStyle name="RowTitles-Detail 2 2 5 6 2 4" xfId="27682"/>
    <cellStyle name="RowTitles-Detail 2 2 5 6 2 4 2" xfId="27683"/>
    <cellStyle name="RowTitles-Detail 2 2 5 6 2 5" xfId="27684"/>
    <cellStyle name="RowTitles-Detail 2 2 5 6 3" xfId="27685"/>
    <cellStyle name="RowTitles-Detail 2 2 5 6 3 2" xfId="27686"/>
    <cellStyle name="RowTitles-Detail 2 2 5 6 3 2 2" xfId="27687"/>
    <cellStyle name="RowTitles-Detail 2 2 5 6 3 2 2 2" xfId="27688"/>
    <cellStyle name="RowTitles-Detail 2 2 5 6 3 2 3" xfId="27689"/>
    <cellStyle name="RowTitles-Detail 2 2 5 6 3 3" xfId="27690"/>
    <cellStyle name="RowTitles-Detail 2 2 5 6 3 3 2" xfId="27691"/>
    <cellStyle name="RowTitles-Detail 2 2 5 6 3 3 2 2" xfId="27692"/>
    <cellStyle name="RowTitles-Detail 2 2 5 6 3 4" xfId="27693"/>
    <cellStyle name="RowTitles-Detail 2 2 5 6 3 4 2" xfId="27694"/>
    <cellStyle name="RowTitles-Detail 2 2 5 6 3 5" xfId="27695"/>
    <cellStyle name="RowTitles-Detail 2 2 5 6 4" xfId="27696"/>
    <cellStyle name="RowTitles-Detail 2 2 5 6 4 2" xfId="27697"/>
    <cellStyle name="RowTitles-Detail 2 2 5 6 4 2 2" xfId="27698"/>
    <cellStyle name="RowTitles-Detail 2 2 5 6 4 3" xfId="27699"/>
    <cellStyle name="RowTitles-Detail 2 2 5 6 5" xfId="27700"/>
    <cellStyle name="RowTitles-Detail 2 2 5 6 5 2" xfId="27701"/>
    <cellStyle name="RowTitles-Detail 2 2 5 6 5 2 2" xfId="27702"/>
    <cellStyle name="RowTitles-Detail 2 2 5 6 6" xfId="27703"/>
    <cellStyle name="RowTitles-Detail 2 2 5 6 6 2" xfId="27704"/>
    <cellStyle name="RowTitles-Detail 2 2 5 6 7" xfId="27705"/>
    <cellStyle name="RowTitles-Detail 2 2 5 7" xfId="27706"/>
    <cellStyle name="RowTitles-Detail 2 2 5 7 2" xfId="27707"/>
    <cellStyle name="RowTitles-Detail 2 2 5 7 2 2" xfId="27708"/>
    <cellStyle name="RowTitles-Detail 2 2 5 7 2 2 2" xfId="27709"/>
    <cellStyle name="RowTitles-Detail 2 2 5 7 2 3" xfId="27710"/>
    <cellStyle name="RowTitles-Detail 2 2 5 7 3" xfId="27711"/>
    <cellStyle name="RowTitles-Detail 2 2 5 7 3 2" xfId="27712"/>
    <cellStyle name="RowTitles-Detail 2 2 5 7 3 2 2" xfId="27713"/>
    <cellStyle name="RowTitles-Detail 2 2 5 7 4" xfId="27714"/>
    <cellStyle name="RowTitles-Detail 2 2 5 7 4 2" xfId="27715"/>
    <cellStyle name="RowTitles-Detail 2 2 5 7 5" xfId="27716"/>
    <cellStyle name="RowTitles-Detail 2 2 5 8" xfId="27717"/>
    <cellStyle name="RowTitles-Detail 2 2 5 8 2" xfId="27718"/>
    <cellStyle name="RowTitles-Detail 2 2 5 8 2 2" xfId="27719"/>
    <cellStyle name="RowTitles-Detail 2 2 5 8 2 2 2" xfId="27720"/>
    <cellStyle name="RowTitles-Detail 2 2 5 8 2 3" xfId="27721"/>
    <cellStyle name="RowTitles-Detail 2 2 5 8 3" xfId="27722"/>
    <cellStyle name="RowTitles-Detail 2 2 5 8 3 2" xfId="27723"/>
    <cellStyle name="RowTitles-Detail 2 2 5 8 3 2 2" xfId="27724"/>
    <cellStyle name="RowTitles-Detail 2 2 5 8 4" xfId="27725"/>
    <cellStyle name="RowTitles-Detail 2 2 5 8 4 2" xfId="27726"/>
    <cellStyle name="RowTitles-Detail 2 2 5 8 5" xfId="27727"/>
    <cellStyle name="RowTitles-Detail 2 2 5 9" xfId="27728"/>
    <cellStyle name="RowTitles-Detail 2 2 5 9 2" xfId="27729"/>
    <cellStyle name="RowTitles-Detail 2 2 5 9 2 2" xfId="27730"/>
    <cellStyle name="RowTitles-Detail 2 2 5_STUD aligned by INSTIT" xfId="27731"/>
    <cellStyle name="RowTitles-Detail 2 2 6" xfId="27732"/>
    <cellStyle name="RowTitles-Detail 2 2 6 2" xfId="27733"/>
    <cellStyle name="RowTitles-Detail 2 2 6 2 2" xfId="27734"/>
    <cellStyle name="RowTitles-Detail 2 2 6 2 2 2" xfId="27735"/>
    <cellStyle name="RowTitles-Detail 2 2 6 2 2 2 2" xfId="27736"/>
    <cellStyle name="RowTitles-Detail 2 2 6 2 2 2 2 2" xfId="27737"/>
    <cellStyle name="RowTitles-Detail 2 2 6 2 2 2 3" xfId="27738"/>
    <cellStyle name="RowTitles-Detail 2 2 6 2 2 3" xfId="27739"/>
    <cellStyle name="RowTitles-Detail 2 2 6 2 2 3 2" xfId="27740"/>
    <cellStyle name="RowTitles-Detail 2 2 6 2 2 3 2 2" xfId="27741"/>
    <cellStyle name="RowTitles-Detail 2 2 6 2 2 4" xfId="27742"/>
    <cellStyle name="RowTitles-Detail 2 2 6 2 2 4 2" xfId="27743"/>
    <cellStyle name="RowTitles-Detail 2 2 6 2 2 5" xfId="27744"/>
    <cellStyle name="RowTitles-Detail 2 2 6 2 3" xfId="27745"/>
    <cellStyle name="RowTitles-Detail 2 2 6 2 3 2" xfId="27746"/>
    <cellStyle name="RowTitles-Detail 2 2 6 2 3 2 2" xfId="27747"/>
    <cellStyle name="RowTitles-Detail 2 2 6 2 3 2 2 2" xfId="27748"/>
    <cellStyle name="RowTitles-Detail 2 2 6 2 3 2 3" xfId="27749"/>
    <cellStyle name="RowTitles-Detail 2 2 6 2 3 3" xfId="27750"/>
    <cellStyle name="RowTitles-Detail 2 2 6 2 3 3 2" xfId="27751"/>
    <cellStyle name="RowTitles-Detail 2 2 6 2 3 3 2 2" xfId="27752"/>
    <cellStyle name="RowTitles-Detail 2 2 6 2 3 4" xfId="27753"/>
    <cellStyle name="RowTitles-Detail 2 2 6 2 3 4 2" xfId="27754"/>
    <cellStyle name="RowTitles-Detail 2 2 6 2 3 5" xfId="27755"/>
    <cellStyle name="RowTitles-Detail 2 2 6 2 4" xfId="27756"/>
    <cellStyle name="RowTitles-Detail 2 2 6 2 4 2" xfId="27757"/>
    <cellStyle name="RowTitles-Detail 2 2 6 2 5" xfId="27758"/>
    <cellStyle name="RowTitles-Detail 2 2 6 2 5 2" xfId="27759"/>
    <cellStyle name="RowTitles-Detail 2 2 6 2 5 2 2" xfId="27760"/>
    <cellStyle name="RowTitles-Detail 2 2 6 2 5 3" xfId="27761"/>
    <cellStyle name="RowTitles-Detail 2 2 6 2 6" xfId="27762"/>
    <cellStyle name="RowTitles-Detail 2 2 6 2 6 2" xfId="27763"/>
    <cellStyle name="RowTitles-Detail 2 2 6 2 6 2 2" xfId="27764"/>
    <cellStyle name="RowTitles-Detail 2 2 6 3" xfId="27765"/>
    <cellStyle name="RowTitles-Detail 2 2 6 3 2" xfId="27766"/>
    <cellStyle name="RowTitles-Detail 2 2 6 3 2 2" xfId="27767"/>
    <cellStyle name="RowTitles-Detail 2 2 6 3 2 2 2" xfId="27768"/>
    <cellStyle name="RowTitles-Detail 2 2 6 3 2 2 2 2" xfId="27769"/>
    <cellStyle name="RowTitles-Detail 2 2 6 3 2 2 3" xfId="27770"/>
    <cellStyle name="RowTitles-Detail 2 2 6 3 2 3" xfId="27771"/>
    <cellStyle name="RowTitles-Detail 2 2 6 3 2 3 2" xfId="27772"/>
    <cellStyle name="RowTitles-Detail 2 2 6 3 2 3 2 2" xfId="27773"/>
    <cellStyle name="RowTitles-Detail 2 2 6 3 2 4" xfId="27774"/>
    <cellStyle name="RowTitles-Detail 2 2 6 3 2 4 2" xfId="27775"/>
    <cellStyle name="RowTitles-Detail 2 2 6 3 2 5" xfId="27776"/>
    <cellStyle name="RowTitles-Detail 2 2 6 3 3" xfId="27777"/>
    <cellStyle name="RowTitles-Detail 2 2 6 3 3 2" xfId="27778"/>
    <cellStyle name="RowTitles-Detail 2 2 6 3 3 2 2" xfId="27779"/>
    <cellStyle name="RowTitles-Detail 2 2 6 3 3 2 2 2" xfId="27780"/>
    <cellStyle name="RowTitles-Detail 2 2 6 3 3 2 3" xfId="27781"/>
    <cellStyle name="RowTitles-Detail 2 2 6 3 3 3" xfId="27782"/>
    <cellStyle name="RowTitles-Detail 2 2 6 3 3 3 2" xfId="27783"/>
    <cellStyle name="RowTitles-Detail 2 2 6 3 3 3 2 2" xfId="27784"/>
    <cellStyle name="RowTitles-Detail 2 2 6 3 3 4" xfId="27785"/>
    <cellStyle name="RowTitles-Detail 2 2 6 3 3 4 2" xfId="27786"/>
    <cellStyle name="RowTitles-Detail 2 2 6 3 3 5" xfId="27787"/>
    <cellStyle name="RowTitles-Detail 2 2 6 3 4" xfId="27788"/>
    <cellStyle name="RowTitles-Detail 2 2 6 3 4 2" xfId="27789"/>
    <cellStyle name="RowTitles-Detail 2 2 6 3 5" xfId="27790"/>
    <cellStyle name="RowTitles-Detail 2 2 6 3 5 2" xfId="27791"/>
    <cellStyle name="RowTitles-Detail 2 2 6 3 5 2 2" xfId="27792"/>
    <cellStyle name="RowTitles-Detail 2 2 6 3 6" xfId="27793"/>
    <cellStyle name="RowTitles-Detail 2 2 6 3 6 2" xfId="27794"/>
    <cellStyle name="RowTitles-Detail 2 2 6 3 7" xfId="27795"/>
    <cellStyle name="RowTitles-Detail 2 2 6 4" xfId="27796"/>
    <cellStyle name="RowTitles-Detail 2 2 6 4 2" xfId="27797"/>
    <cellStyle name="RowTitles-Detail 2 2 6 4 2 2" xfId="27798"/>
    <cellStyle name="RowTitles-Detail 2 2 6 4 2 2 2" xfId="27799"/>
    <cellStyle name="RowTitles-Detail 2 2 6 4 2 2 2 2" xfId="27800"/>
    <cellStyle name="RowTitles-Detail 2 2 6 4 2 2 3" xfId="27801"/>
    <cellStyle name="RowTitles-Detail 2 2 6 4 2 3" xfId="27802"/>
    <cellStyle name="RowTitles-Detail 2 2 6 4 2 3 2" xfId="27803"/>
    <cellStyle name="RowTitles-Detail 2 2 6 4 2 3 2 2" xfId="27804"/>
    <cellStyle name="RowTitles-Detail 2 2 6 4 2 4" xfId="27805"/>
    <cellStyle name="RowTitles-Detail 2 2 6 4 2 4 2" xfId="27806"/>
    <cellStyle name="RowTitles-Detail 2 2 6 4 2 5" xfId="27807"/>
    <cellStyle name="RowTitles-Detail 2 2 6 4 3" xfId="27808"/>
    <cellStyle name="RowTitles-Detail 2 2 6 4 3 2" xfId="27809"/>
    <cellStyle name="RowTitles-Detail 2 2 6 4 3 2 2" xfId="27810"/>
    <cellStyle name="RowTitles-Detail 2 2 6 4 3 2 2 2" xfId="27811"/>
    <cellStyle name="RowTitles-Detail 2 2 6 4 3 2 3" xfId="27812"/>
    <cellStyle name="RowTitles-Detail 2 2 6 4 3 3" xfId="27813"/>
    <cellStyle name="RowTitles-Detail 2 2 6 4 3 3 2" xfId="27814"/>
    <cellStyle name="RowTitles-Detail 2 2 6 4 3 3 2 2" xfId="27815"/>
    <cellStyle name="RowTitles-Detail 2 2 6 4 3 4" xfId="27816"/>
    <cellStyle name="RowTitles-Detail 2 2 6 4 3 4 2" xfId="27817"/>
    <cellStyle name="RowTitles-Detail 2 2 6 4 3 5" xfId="27818"/>
    <cellStyle name="RowTitles-Detail 2 2 6 4 4" xfId="27819"/>
    <cellStyle name="RowTitles-Detail 2 2 6 4 4 2" xfId="27820"/>
    <cellStyle name="RowTitles-Detail 2 2 6 4 5" xfId="27821"/>
    <cellStyle name="RowTitles-Detail 2 2 6 4 5 2" xfId="27822"/>
    <cellStyle name="RowTitles-Detail 2 2 6 4 5 2 2" xfId="27823"/>
    <cellStyle name="RowTitles-Detail 2 2 6 4 5 3" xfId="27824"/>
    <cellStyle name="RowTitles-Detail 2 2 6 4 6" xfId="27825"/>
    <cellStyle name="RowTitles-Detail 2 2 6 4 6 2" xfId="27826"/>
    <cellStyle name="RowTitles-Detail 2 2 6 4 6 2 2" xfId="27827"/>
    <cellStyle name="RowTitles-Detail 2 2 6 4 7" xfId="27828"/>
    <cellStyle name="RowTitles-Detail 2 2 6 4 7 2" xfId="27829"/>
    <cellStyle name="RowTitles-Detail 2 2 6 4 8" xfId="27830"/>
    <cellStyle name="RowTitles-Detail 2 2 6 5" xfId="27831"/>
    <cellStyle name="RowTitles-Detail 2 2 6 5 2" xfId="27832"/>
    <cellStyle name="RowTitles-Detail 2 2 6 5 2 2" xfId="27833"/>
    <cellStyle name="RowTitles-Detail 2 2 6 5 2 2 2" xfId="27834"/>
    <cellStyle name="RowTitles-Detail 2 2 6 5 2 2 2 2" xfId="27835"/>
    <cellStyle name="RowTitles-Detail 2 2 6 5 2 2 3" xfId="27836"/>
    <cellStyle name="RowTitles-Detail 2 2 6 5 2 3" xfId="27837"/>
    <cellStyle name="RowTitles-Detail 2 2 6 5 2 3 2" xfId="27838"/>
    <cellStyle name="RowTitles-Detail 2 2 6 5 2 3 2 2" xfId="27839"/>
    <cellStyle name="RowTitles-Detail 2 2 6 5 2 4" xfId="27840"/>
    <cellStyle name="RowTitles-Detail 2 2 6 5 2 4 2" xfId="27841"/>
    <cellStyle name="RowTitles-Detail 2 2 6 5 2 5" xfId="27842"/>
    <cellStyle name="RowTitles-Detail 2 2 6 5 3" xfId="27843"/>
    <cellStyle name="RowTitles-Detail 2 2 6 5 3 2" xfId="27844"/>
    <cellStyle name="RowTitles-Detail 2 2 6 5 3 2 2" xfId="27845"/>
    <cellStyle name="RowTitles-Detail 2 2 6 5 3 2 2 2" xfId="27846"/>
    <cellStyle name="RowTitles-Detail 2 2 6 5 3 2 3" xfId="27847"/>
    <cellStyle name="RowTitles-Detail 2 2 6 5 3 3" xfId="27848"/>
    <cellStyle name="RowTitles-Detail 2 2 6 5 3 3 2" xfId="27849"/>
    <cellStyle name="RowTitles-Detail 2 2 6 5 3 3 2 2" xfId="27850"/>
    <cellStyle name="RowTitles-Detail 2 2 6 5 3 4" xfId="27851"/>
    <cellStyle name="RowTitles-Detail 2 2 6 5 3 4 2" xfId="27852"/>
    <cellStyle name="RowTitles-Detail 2 2 6 5 3 5" xfId="27853"/>
    <cellStyle name="RowTitles-Detail 2 2 6 5 4" xfId="27854"/>
    <cellStyle name="RowTitles-Detail 2 2 6 5 4 2" xfId="27855"/>
    <cellStyle name="RowTitles-Detail 2 2 6 5 4 2 2" xfId="27856"/>
    <cellStyle name="RowTitles-Detail 2 2 6 5 4 3" xfId="27857"/>
    <cellStyle name="RowTitles-Detail 2 2 6 5 5" xfId="27858"/>
    <cellStyle name="RowTitles-Detail 2 2 6 5 5 2" xfId="27859"/>
    <cellStyle name="RowTitles-Detail 2 2 6 5 5 2 2" xfId="27860"/>
    <cellStyle name="RowTitles-Detail 2 2 6 5 6" xfId="27861"/>
    <cellStyle name="RowTitles-Detail 2 2 6 5 6 2" xfId="27862"/>
    <cellStyle name="RowTitles-Detail 2 2 6 5 7" xfId="27863"/>
    <cellStyle name="RowTitles-Detail 2 2 6 6" xfId="27864"/>
    <cellStyle name="RowTitles-Detail 2 2 6 6 2" xfId="27865"/>
    <cellStyle name="RowTitles-Detail 2 2 6 6 2 2" xfId="27866"/>
    <cellStyle name="RowTitles-Detail 2 2 6 6 2 2 2" xfId="27867"/>
    <cellStyle name="RowTitles-Detail 2 2 6 6 2 2 2 2" xfId="27868"/>
    <cellStyle name="RowTitles-Detail 2 2 6 6 2 2 3" xfId="27869"/>
    <cellStyle name="RowTitles-Detail 2 2 6 6 2 3" xfId="27870"/>
    <cellStyle name="RowTitles-Detail 2 2 6 6 2 3 2" xfId="27871"/>
    <cellStyle name="RowTitles-Detail 2 2 6 6 2 3 2 2" xfId="27872"/>
    <cellStyle name="RowTitles-Detail 2 2 6 6 2 4" xfId="27873"/>
    <cellStyle name="RowTitles-Detail 2 2 6 6 2 4 2" xfId="27874"/>
    <cellStyle name="RowTitles-Detail 2 2 6 6 2 5" xfId="27875"/>
    <cellStyle name="RowTitles-Detail 2 2 6 6 3" xfId="27876"/>
    <cellStyle name="RowTitles-Detail 2 2 6 6 3 2" xfId="27877"/>
    <cellStyle name="RowTitles-Detail 2 2 6 6 3 2 2" xfId="27878"/>
    <cellStyle name="RowTitles-Detail 2 2 6 6 3 2 2 2" xfId="27879"/>
    <cellStyle name="RowTitles-Detail 2 2 6 6 3 2 3" xfId="27880"/>
    <cellStyle name="RowTitles-Detail 2 2 6 6 3 3" xfId="27881"/>
    <cellStyle name="RowTitles-Detail 2 2 6 6 3 3 2" xfId="27882"/>
    <cellStyle name="RowTitles-Detail 2 2 6 6 3 3 2 2" xfId="27883"/>
    <cellStyle name="RowTitles-Detail 2 2 6 6 3 4" xfId="27884"/>
    <cellStyle name="RowTitles-Detail 2 2 6 6 3 4 2" xfId="27885"/>
    <cellStyle name="RowTitles-Detail 2 2 6 6 3 5" xfId="27886"/>
    <cellStyle name="RowTitles-Detail 2 2 6 6 4" xfId="27887"/>
    <cellStyle name="RowTitles-Detail 2 2 6 6 4 2" xfId="27888"/>
    <cellStyle name="RowTitles-Detail 2 2 6 6 4 2 2" xfId="27889"/>
    <cellStyle name="RowTitles-Detail 2 2 6 6 4 3" xfId="27890"/>
    <cellStyle name="RowTitles-Detail 2 2 6 6 5" xfId="27891"/>
    <cellStyle name="RowTitles-Detail 2 2 6 6 5 2" xfId="27892"/>
    <cellStyle name="RowTitles-Detail 2 2 6 6 5 2 2" xfId="27893"/>
    <cellStyle name="RowTitles-Detail 2 2 6 6 6" xfId="27894"/>
    <cellStyle name="RowTitles-Detail 2 2 6 6 6 2" xfId="27895"/>
    <cellStyle name="RowTitles-Detail 2 2 6 6 7" xfId="27896"/>
    <cellStyle name="RowTitles-Detail 2 2 6 7" xfId="27897"/>
    <cellStyle name="RowTitles-Detail 2 2 6 7 2" xfId="27898"/>
    <cellStyle name="RowTitles-Detail 2 2 6 7 2 2" xfId="27899"/>
    <cellStyle name="RowTitles-Detail 2 2 6 7 2 2 2" xfId="27900"/>
    <cellStyle name="RowTitles-Detail 2 2 6 7 2 3" xfId="27901"/>
    <cellStyle name="RowTitles-Detail 2 2 6 7 3" xfId="27902"/>
    <cellStyle name="RowTitles-Detail 2 2 6 7 3 2" xfId="27903"/>
    <cellStyle name="RowTitles-Detail 2 2 6 7 3 2 2" xfId="27904"/>
    <cellStyle name="RowTitles-Detail 2 2 6 7 4" xfId="27905"/>
    <cellStyle name="RowTitles-Detail 2 2 6 7 4 2" xfId="27906"/>
    <cellStyle name="RowTitles-Detail 2 2 6 7 5" xfId="27907"/>
    <cellStyle name="RowTitles-Detail 2 2 6 8" xfId="27908"/>
    <cellStyle name="RowTitles-Detail 2 2 6 8 2" xfId="27909"/>
    <cellStyle name="RowTitles-Detail 2 2 6 9" xfId="27910"/>
    <cellStyle name="RowTitles-Detail 2 2 6 9 2" xfId="27911"/>
    <cellStyle name="RowTitles-Detail 2 2 6 9 2 2" xfId="27912"/>
    <cellStyle name="RowTitles-Detail 2 2 6_STUD aligned by INSTIT" xfId="27913"/>
    <cellStyle name="RowTitles-Detail 2 2 7" xfId="27914"/>
    <cellStyle name="RowTitles-Detail 2 2 7 2" xfId="27915"/>
    <cellStyle name="RowTitles-Detail 2 2 7 2 2" xfId="27916"/>
    <cellStyle name="RowTitles-Detail 2 2 7 2 2 2" xfId="27917"/>
    <cellStyle name="RowTitles-Detail 2 2 7 2 2 2 2" xfId="27918"/>
    <cellStyle name="RowTitles-Detail 2 2 7 2 2 3" xfId="27919"/>
    <cellStyle name="RowTitles-Detail 2 2 7 2 3" xfId="27920"/>
    <cellStyle name="RowTitles-Detail 2 2 7 2 3 2" xfId="27921"/>
    <cellStyle name="RowTitles-Detail 2 2 7 2 3 2 2" xfId="27922"/>
    <cellStyle name="RowTitles-Detail 2 2 7 2 4" xfId="27923"/>
    <cellStyle name="RowTitles-Detail 2 2 7 2 4 2" xfId="27924"/>
    <cellStyle name="RowTitles-Detail 2 2 7 2 5" xfId="27925"/>
    <cellStyle name="RowTitles-Detail 2 2 7 3" xfId="27926"/>
    <cellStyle name="RowTitles-Detail 2 2 7 3 2" xfId="27927"/>
    <cellStyle name="RowTitles-Detail 2 2 7 3 2 2" xfId="27928"/>
    <cellStyle name="RowTitles-Detail 2 2 7 3 2 2 2" xfId="27929"/>
    <cellStyle name="RowTitles-Detail 2 2 7 3 2 3" xfId="27930"/>
    <cellStyle name="RowTitles-Detail 2 2 7 3 3" xfId="27931"/>
    <cellStyle name="RowTitles-Detail 2 2 7 3 3 2" xfId="27932"/>
    <cellStyle name="RowTitles-Detail 2 2 7 3 3 2 2" xfId="27933"/>
    <cellStyle name="RowTitles-Detail 2 2 7 3 4" xfId="27934"/>
    <cellStyle name="RowTitles-Detail 2 2 7 3 4 2" xfId="27935"/>
    <cellStyle name="RowTitles-Detail 2 2 7 3 5" xfId="27936"/>
    <cellStyle name="RowTitles-Detail 2 2 7 4" xfId="27937"/>
    <cellStyle name="RowTitles-Detail 2 2 7 4 2" xfId="27938"/>
    <cellStyle name="RowTitles-Detail 2 2 7 5" xfId="27939"/>
    <cellStyle name="RowTitles-Detail 2 2 7 5 2" xfId="27940"/>
    <cellStyle name="RowTitles-Detail 2 2 7 5 2 2" xfId="27941"/>
    <cellStyle name="RowTitles-Detail 2 2 7 5 3" xfId="27942"/>
    <cellStyle name="RowTitles-Detail 2 2 7 6" xfId="27943"/>
    <cellStyle name="RowTitles-Detail 2 2 7 6 2" xfId="27944"/>
    <cellStyle name="RowTitles-Detail 2 2 7 6 2 2" xfId="27945"/>
    <cellStyle name="RowTitles-Detail 2 2 8" xfId="27946"/>
    <cellStyle name="RowTitles-Detail 2 2 8 2" xfId="27947"/>
    <cellStyle name="RowTitles-Detail 2 2 8 2 2" xfId="27948"/>
    <cellStyle name="RowTitles-Detail 2 2 8 2 2 2" xfId="27949"/>
    <cellStyle name="RowTitles-Detail 2 2 8 2 2 2 2" xfId="27950"/>
    <cellStyle name="RowTitles-Detail 2 2 8 2 2 3" xfId="27951"/>
    <cellStyle name="RowTitles-Detail 2 2 8 2 3" xfId="27952"/>
    <cellStyle name="RowTitles-Detail 2 2 8 2 3 2" xfId="27953"/>
    <cellStyle name="RowTitles-Detail 2 2 8 2 3 2 2" xfId="27954"/>
    <cellStyle name="RowTitles-Detail 2 2 8 2 4" xfId="27955"/>
    <cellStyle name="RowTitles-Detail 2 2 8 2 4 2" xfId="27956"/>
    <cellStyle name="RowTitles-Detail 2 2 8 2 5" xfId="27957"/>
    <cellStyle name="RowTitles-Detail 2 2 8 3" xfId="27958"/>
    <cellStyle name="RowTitles-Detail 2 2 8 3 2" xfId="27959"/>
    <cellStyle name="RowTitles-Detail 2 2 8 3 2 2" xfId="27960"/>
    <cellStyle name="RowTitles-Detail 2 2 8 3 2 2 2" xfId="27961"/>
    <cellStyle name="RowTitles-Detail 2 2 8 3 2 3" xfId="27962"/>
    <cellStyle name="RowTitles-Detail 2 2 8 3 3" xfId="27963"/>
    <cellStyle name="RowTitles-Detail 2 2 8 3 3 2" xfId="27964"/>
    <cellStyle name="RowTitles-Detail 2 2 8 3 3 2 2" xfId="27965"/>
    <cellStyle name="RowTitles-Detail 2 2 8 3 4" xfId="27966"/>
    <cellStyle name="RowTitles-Detail 2 2 8 3 4 2" xfId="27967"/>
    <cellStyle name="RowTitles-Detail 2 2 8 3 5" xfId="27968"/>
    <cellStyle name="RowTitles-Detail 2 2 8 4" xfId="27969"/>
    <cellStyle name="RowTitles-Detail 2 2 8 4 2" xfId="27970"/>
    <cellStyle name="RowTitles-Detail 2 2 8 5" xfId="27971"/>
    <cellStyle name="RowTitles-Detail 2 2 8 5 2" xfId="27972"/>
    <cellStyle name="RowTitles-Detail 2 2 8 5 2 2" xfId="27973"/>
    <cellStyle name="RowTitles-Detail 2 2 8 6" xfId="27974"/>
    <cellStyle name="RowTitles-Detail 2 2 8 6 2" xfId="27975"/>
    <cellStyle name="RowTitles-Detail 2 2 8 7" xfId="27976"/>
    <cellStyle name="RowTitles-Detail 2 2 9" xfId="27977"/>
    <cellStyle name="RowTitles-Detail 2 2 9 2" xfId="27978"/>
    <cellStyle name="RowTitles-Detail 2 2 9 2 2" xfId="27979"/>
    <cellStyle name="RowTitles-Detail 2 2 9 2 2 2" xfId="27980"/>
    <cellStyle name="RowTitles-Detail 2 2 9 2 2 2 2" xfId="27981"/>
    <cellStyle name="RowTitles-Detail 2 2 9 2 2 3" xfId="27982"/>
    <cellStyle name="RowTitles-Detail 2 2 9 2 3" xfId="27983"/>
    <cellStyle name="RowTitles-Detail 2 2 9 2 3 2" xfId="27984"/>
    <cellStyle name="RowTitles-Detail 2 2 9 2 3 2 2" xfId="27985"/>
    <cellStyle name="RowTitles-Detail 2 2 9 2 4" xfId="27986"/>
    <cellStyle name="RowTitles-Detail 2 2 9 2 4 2" xfId="27987"/>
    <cellStyle name="RowTitles-Detail 2 2 9 2 5" xfId="27988"/>
    <cellStyle name="RowTitles-Detail 2 2 9 3" xfId="27989"/>
    <cellStyle name="RowTitles-Detail 2 2 9 3 2" xfId="27990"/>
    <cellStyle name="RowTitles-Detail 2 2 9 3 2 2" xfId="27991"/>
    <cellStyle name="RowTitles-Detail 2 2 9 3 2 2 2" xfId="27992"/>
    <cellStyle name="RowTitles-Detail 2 2 9 3 2 3" xfId="27993"/>
    <cellStyle name="RowTitles-Detail 2 2 9 3 3" xfId="27994"/>
    <cellStyle name="RowTitles-Detail 2 2 9 3 3 2" xfId="27995"/>
    <cellStyle name="RowTitles-Detail 2 2 9 3 3 2 2" xfId="27996"/>
    <cellStyle name="RowTitles-Detail 2 2 9 3 4" xfId="27997"/>
    <cellStyle name="RowTitles-Detail 2 2 9 3 4 2" xfId="27998"/>
    <cellStyle name="RowTitles-Detail 2 2 9 3 5" xfId="27999"/>
    <cellStyle name="RowTitles-Detail 2 2 9 4" xfId="28000"/>
    <cellStyle name="RowTitles-Detail 2 2 9 4 2" xfId="28001"/>
    <cellStyle name="RowTitles-Detail 2 2 9 5" xfId="28002"/>
    <cellStyle name="RowTitles-Detail 2 2 9 5 2" xfId="28003"/>
    <cellStyle name="RowTitles-Detail 2 2 9 5 2 2" xfId="28004"/>
    <cellStyle name="RowTitles-Detail 2 2 9 5 3" xfId="28005"/>
    <cellStyle name="RowTitles-Detail 2 2 9 6" xfId="28006"/>
    <cellStyle name="RowTitles-Detail 2 2 9 6 2" xfId="28007"/>
    <cellStyle name="RowTitles-Detail 2 2 9 6 2 2" xfId="28008"/>
    <cellStyle name="RowTitles-Detail 2 2 9 7" xfId="28009"/>
    <cellStyle name="RowTitles-Detail 2 2 9 7 2" xfId="28010"/>
    <cellStyle name="RowTitles-Detail 2 2 9 8" xfId="28011"/>
    <cellStyle name="RowTitles-Detail 2 2_STUD aligned by INSTIT" xfId="28012"/>
    <cellStyle name="RowTitles-Detail 2 3" xfId="28013"/>
    <cellStyle name="RowTitles-Detail 2 3 10" xfId="28014"/>
    <cellStyle name="RowTitles-Detail 2 3 10 2" xfId="28015"/>
    <cellStyle name="RowTitles-Detail 2 3 10 2 2" xfId="28016"/>
    <cellStyle name="RowTitles-Detail 2 3 10 2 2 2" xfId="28017"/>
    <cellStyle name="RowTitles-Detail 2 3 10 2 2 2 2" xfId="28018"/>
    <cellStyle name="RowTitles-Detail 2 3 10 2 2 3" xfId="28019"/>
    <cellStyle name="RowTitles-Detail 2 3 10 2 3" xfId="28020"/>
    <cellStyle name="RowTitles-Detail 2 3 10 2 3 2" xfId="28021"/>
    <cellStyle name="RowTitles-Detail 2 3 10 2 3 2 2" xfId="28022"/>
    <cellStyle name="RowTitles-Detail 2 3 10 2 4" xfId="28023"/>
    <cellStyle name="RowTitles-Detail 2 3 10 2 4 2" xfId="28024"/>
    <cellStyle name="RowTitles-Detail 2 3 10 2 5" xfId="28025"/>
    <cellStyle name="RowTitles-Detail 2 3 10 3" xfId="28026"/>
    <cellStyle name="RowTitles-Detail 2 3 10 3 2" xfId="28027"/>
    <cellStyle name="RowTitles-Detail 2 3 10 3 2 2" xfId="28028"/>
    <cellStyle name="RowTitles-Detail 2 3 10 3 2 2 2" xfId="28029"/>
    <cellStyle name="RowTitles-Detail 2 3 10 3 2 3" xfId="28030"/>
    <cellStyle name="RowTitles-Detail 2 3 10 3 3" xfId="28031"/>
    <cellStyle name="RowTitles-Detail 2 3 10 3 3 2" xfId="28032"/>
    <cellStyle name="RowTitles-Detail 2 3 10 3 3 2 2" xfId="28033"/>
    <cellStyle name="RowTitles-Detail 2 3 10 3 4" xfId="28034"/>
    <cellStyle name="RowTitles-Detail 2 3 10 3 4 2" xfId="28035"/>
    <cellStyle name="RowTitles-Detail 2 3 10 3 5" xfId="28036"/>
    <cellStyle name="RowTitles-Detail 2 3 10 4" xfId="28037"/>
    <cellStyle name="RowTitles-Detail 2 3 10 4 2" xfId="28038"/>
    <cellStyle name="RowTitles-Detail 2 3 10 4 2 2" xfId="28039"/>
    <cellStyle name="RowTitles-Detail 2 3 10 4 3" xfId="28040"/>
    <cellStyle name="RowTitles-Detail 2 3 10 5" xfId="28041"/>
    <cellStyle name="RowTitles-Detail 2 3 10 5 2" xfId="28042"/>
    <cellStyle name="RowTitles-Detail 2 3 10 5 2 2" xfId="28043"/>
    <cellStyle name="RowTitles-Detail 2 3 10 6" xfId="28044"/>
    <cellStyle name="RowTitles-Detail 2 3 10 6 2" xfId="28045"/>
    <cellStyle name="RowTitles-Detail 2 3 10 7" xfId="28046"/>
    <cellStyle name="RowTitles-Detail 2 3 11" xfId="28047"/>
    <cellStyle name="RowTitles-Detail 2 3 11 2" xfId="28048"/>
    <cellStyle name="RowTitles-Detail 2 3 11 2 2" xfId="28049"/>
    <cellStyle name="RowTitles-Detail 2 3 11 2 2 2" xfId="28050"/>
    <cellStyle name="RowTitles-Detail 2 3 11 2 2 2 2" xfId="28051"/>
    <cellStyle name="RowTitles-Detail 2 3 11 2 2 3" xfId="28052"/>
    <cellStyle name="RowTitles-Detail 2 3 11 2 3" xfId="28053"/>
    <cellStyle name="RowTitles-Detail 2 3 11 2 3 2" xfId="28054"/>
    <cellStyle name="RowTitles-Detail 2 3 11 2 3 2 2" xfId="28055"/>
    <cellStyle name="RowTitles-Detail 2 3 11 2 4" xfId="28056"/>
    <cellStyle name="RowTitles-Detail 2 3 11 2 4 2" xfId="28057"/>
    <cellStyle name="RowTitles-Detail 2 3 11 2 5" xfId="28058"/>
    <cellStyle name="RowTitles-Detail 2 3 11 3" xfId="28059"/>
    <cellStyle name="RowTitles-Detail 2 3 11 3 2" xfId="28060"/>
    <cellStyle name="RowTitles-Detail 2 3 11 3 2 2" xfId="28061"/>
    <cellStyle name="RowTitles-Detail 2 3 11 3 2 2 2" xfId="28062"/>
    <cellStyle name="RowTitles-Detail 2 3 11 3 2 3" xfId="28063"/>
    <cellStyle name="RowTitles-Detail 2 3 11 3 3" xfId="28064"/>
    <cellStyle name="RowTitles-Detail 2 3 11 3 3 2" xfId="28065"/>
    <cellStyle name="RowTitles-Detail 2 3 11 3 3 2 2" xfId="28066"/>
    <cellStyle name="RowTitles-Detail 2 3 11 3 4" xfId="28067"/>
    <cellStyle name="RowTitles-Detail 2 3 11 3 4 2" xfId="28068"/>
    <cellStyle name="RowTitles-Detail 2 3 11 3 5" xfId="28069"/>
    <cellStyle name="RowTitles-Detail 2 3 11 4" xfId="28070"/>
    <cellStyle name="RowTitles-Detail 2 3 11 4 2" xfId="28071"/>
    <cellStyle name="RowTitles-Detail 2 3 11 4 2 2" xfId="28072"/>
    <cellStyle name="RowTitles-Detail 2 3 11 4 3" xfId="28073"/>
    <cellStyle name="RowTitles-Detail 2 3 11 5" xfId="28074"/>
    <cellStyle name="RowTitles-Detail 2 3 11 5 2" xfId="28075"/>
    <cellStyle name="RowTitles-Detail 2 3 11 5 2 2" xfId="28076"/>
    <cellStyle name="RowTitles-Detail 2 3 11 6" xfId="28077"/>
    <cellStyle name="RowTitles-Detail 2 3 11 6 2" xfId="28078"/>
    <cellStyle name="RowTitles-Detail 2 3 11 7" xfId="28079"/>
    <cellStyle name="RowTitles-Detail 2 3 12" xfId="28080"/>
    <cellStyle name="RowTitles-Detail 2 3 12 2" xfId="28081"/>
    <cellStyle name="RowTitles-Detail 2 3 12 2 2" xfId="28082"/>
    <cellStyle name="RowTitles-Detail 2 3 12 2 2 2" xfId="28083"/>
    <cellStyle name="RowTitles-Detail 2 3 12 2 3" xfId="28084"/>
    <cellStyle name="RowTitles-Detail 2 3 12 3" xfId="28085"/>
    <cellStyle name="RowTitles-Detail 2 3 12 3 2" xfId="28086"/>
    <cellStyle name="RowTitles-Detail 2 3 12 3 2 2" xfId="28087"/>
    <cellStyle name="RowTitles-Detail 2 3 12 4" xfId="28088"/>
    <cellStyle name="RowTitles-Detail 2 3 12 4 2" xfId="28089"/>
    <cellStyle name="RowTitles-Detail 2 3 12 5" xfId="28090"/>
    <cellStyle name="RowTitles-Detail 2 3 13" xfId="28091"/>
    <cellStyle name="RowTitles-Detail 2 3 13 2" xfId="28092"/>
    <cellStyle name="RowTitles-Detail 2 3 13 2 2" xfId="28093"/>
    <cellStyle name="RowTitles-Detail 2 3 14" xfId="28094"/>
    <cellStyle name="RowTitles-Detail 2 3 14 2" xfId="28095"/>
    <cellStyle name="RowTitles-Detail 2 3 15" xfId="28096"/>
    <cellStyle name="RowTitles-Detail 2 3 15 2" xfId="28097"/>
    <cellStyle name="RowTitles-Detail 2 3 15 2 2" xfId="28098"/>
    <cellStyle name="RowTitles-Detail 2 3 2" xfId="28099"/>
    <cellStyle name="RowTitles-Detail 2 3 2 10" xfId="28100"/>
    <cellStyle name="RowTitles-Detail 2 3 2 10 2" xfId="28101"/>
    <cellStyle name="RowTitles-Detail 2 3 2 10 2 2" xfId="28102"/>
    <cellStyle name="RowTitles-Detail 2 3 2 10 2 2 2" xfId="28103"/>
    <cellStyle name="RowTitles-Detail 2 3 2 10 2 2 2 2" xfId="28104"/>
    <cellStyle name="RowTitles-Detail 2 3 2 10 2 2 3" xfId="28105"/>
    <cellStyle name="RowTitles-Detail 2 3 2 10 2 3" xfId="28106"/>
    <cellStyle name="RowTitles-Detail 2 3 2 10 2 3 2" xfId="28107"/>
    <cellStyle name="RowTitles-Detail 2 3 2 10 2 3 2 2" xfId="28108"/>
    <cellStyle name="RowTitles-Detail 2 3 2 10 2 4" xfId="28109"/>
    <cellStyle name="RowTitles-Detail 2 3 2 10 2 4 2" xfId="28110"/>
    <cellStyle name="RowTitles-Detail 2 3 2 10 2 5" xfId="28111"/>
    <cellStyle name="RowTitles-Detail 2 3 2 10 3" xfId="28112"/>
    <cellStyle name="RowTitles-Detail 2 3 2 10 3 2" xfId="28113"/>
    <cellStyle name="RowTitles-Detail 2 3 2 10 3 2 2" xfId="28114"/>
    <cellStyle name="RowTitles-Detail 2 3 2 10 3 2 2 2" xfId="28115"/>
    <cellStyle name="RowTitles-Detail 2 3 2 10 3 2 3" xfId="28116"/>
    <cellStyle name="RowTitles-Detail 2 3 2 10 3 3" xfId="28117"/>
    <cellStyle name="RowTitles-Detail 2 3 2 10 3 3 2" xfId="28118"/>
    <cellStyle name="RowTitles-Detail 2 3 2 10 3 3 2 2" xfId="28119"/>
    <cellStyle name="RowTitles-Detail 2 3 2 10 3 4" xfId="28120"/>
    <cellStyle name="RowTitles-Detail 2 3 2 10 3 4 2" xfId="28121"/>
    <cellStyle name="RowTitles-Detail 2 3 2 10 3 5" xfId="28122"/>
    <cellStyle name="RowTitles-Detail 2 3 2 10 4" xfId="28123"/>
    <cellStyle name="RowTitles-Detail 2 3 2 10 4 2" xfId="28124"/>
    <cellStyle name="RowTitles-Detail 2 3 2 10 4 2 2" xfId="28125"/>
    <cellStyle name="RowTitles-Detail 2 3 2 10 4 3" xfId="28126"/>
    <cellStyle name="RowTitles-Detail 2 3 2 10 5" xfId="28127"/>
    <cellStyle name="RowTitles-Detail 2 3 2 10 5 2" xfId="28128"/>
    <cellStyle name="RowTitles-Detail 2 3 2 10 5 2 2" xfId="28129"/>
    <cellStyle name="RowTitles-Detail 2 3 2 10 6" xfId="28130"/>
    <cellStyle name="RowTitles-Detail 2 3 2 10 6 2" xfId="28131"/>
    <cellStyle name="RowTitles-Detail 2 3 2 10 7" xfId="28132"/>
    <cellStyle name="RowTitles-Detail 2 3 2 11" xfId="28133"/>
    <cellStyle name="RowTitles-Detail 2 3 2 11 2" xfId="28134"/>
    <cellStyle name="RowTitles-Detail 2 3 2 11 2 2" xfId="28135"/>
    <cellStyle name="RowTitles-Detail 2 3 2 11 2 2 2" xfId="28136"/>
    <cellStyle name="RowTitles-Detail 2 3 2 11 2 3" xfId="28137"/>
    <cellStyle name="RowTitles-Detail 2 3 2 11 3" xfId="28138"/>
    <cellStyle name="RowTitles-Detail 2 3 2 11 3 2" xfId="28139"/>
    <cellStyle name="RowTitles-Detail 2 3 2 11 3 2 2" xfId="28140"/>
    <cellStyle name="RowTitles-Detail 2 3 2 11 4" xfId="28141"/>
    <cellStyle name="RowTitles-Detail 2 3 2 11 4 2" xfId="28142"/>
    <cellStyle name="RowTitles-Detail 2 3 2 11 5" xfId="28143"/>
    <cellStyle name="RowTitles-Detail 2 3 2 12" xfId="28144"/>
    <cellStyle name="RowTitles-Detail 2 3 2 12 2" xfId="28145"/>
    <cellStyle name="RowTitles-Detail 2 3 2 13" xfId="28146"/>
    <cellStyle name="RowTitles-Detail 2 3 2 13 2" xfId="28147"/>
    <cellStyle name="RowTitles-Detail 2 3 2 13 2 2" xfId="28148"/>
    <cellStyle name="RowTitles-Detail 2 3 2 2" xfId="28149"/>
    <cellStyle name="RowTitles-Detail 2 3 2 2 10" xfId="28150"/>
    <cellStyle name="RowTitles-Detail 2 3 2 2 10 2" xfId="28151"/>
    <cellStyle name="RowTitles-Detail 2 3 2 2 10 2 2" xfId="28152"/>
    <cellStyle name="RowTitles-Detail 2 3 2 2 10 2 2 2" xfId="28153"/>
    <cellStyle name="RowTitles-Detail 2 3 2 2 10 2 3" xfId="28154"/>
    <cellStyle name="RowTitles-Detail 2 3 2 2 10 3" xfId="28155"/>
    <cellStyle name="RowTitles-Detail 2 3 2 2 10 3 2" xfId="28156"/>
    <cellStyle name="RowTitles-Detail 2 3 2 2 10 3 2 2" xfId="28157"/>
    <cellStyle name="RowTitles-Detail 2 3 2 2 10 4" xfId="28158"/>
    <cellStyle name="RowTitles-Detail 2 3 2 2 10 4 2" xfId="28159"/>
    <cellStyle name="RowTitles-Detail 2 3 2 2 10 5" xfId="28160"/>
    <cellStyle name="RowTitles-Detail 2 3 2 2 11" xfId="28161"/>
    <cellStyle name="RowTitles-Detail 2 3 2 2 11 2" xfId="28162"/>
    <cellStyle name="RowTitles-Detail 2 3 2 2 12" xfId="28163"/>
    <cellStyle name="RowTitles-Detail 2 3 2 2 12 2" xfId="28164"/>
    <cellStyle name="RowTitles-Detail 2 3 2 2 12 2 2" xfId="28165"/>
    <cellStyle name="RowTitles-Detail 2 3 2 2 2" xfId="28166"/>
    <cellStyle name="RowTitles-Detail 2 3 2 2 2 2" xfId="28167"/>
    <cellStyle name="RowTitles-Detail 2 3 2 2 2 2 2" xfId="28168"/>
    <cellStyle name="RowTitles-Detail 2 3 2 2 2 2 2 2" xfId="28169"/>
    <cellStyle name="RowTitles-Detail 2 3 2 2 2 2 2 2 2" xfId="28170"/>
    <cellStyle name="RowTitles-Detail 2 3 2 2 2 2 2 2 2 2" xfId="28171"/>
    <cellStyle name="RowTitles-Detail 2 3 2 2 2 2 2 2 3" xfId="28172"/>
    <cellStyle name="RowTitles-Detail 2 3 2 2 2 2 2 3" xfId="28173"/>
    <cellStyle name="RowTitles-Detail 2 3 2 2 2 2 2 3 2" xfId="28174"/>
    <cellStyle name="RowTitles-Detail 2 3 2 2 2 2 2 3 2 2" xfId="28175"/>
    <cellStyle name="RowTitles-Detail 2 3 2 2 2 2 2 4" xfId="28176"/>
    <cellStyle name="RowTitles-Detail 2 3 2 2 2 2 2 4 2" xfId="28177"/>
    <cellStyle name="RowTitles-Detail 2 3 2 2 2 2 2 5" xfId="28178"/>
    <cellStyle name="RowTitles-Detail 2 3 2 2 2 2 3" xfId="28179"/>
    <cellStyle name="RowTitles-Detail 2 3 2 2 2 2 3 2" xfId="28180"/>
    <cellStyle name="RowTitles-Detail 2 3 2 2 2 2 3 2 2" xfId="28181"/>
    <cellStyle name="RowTitles-Detail 2 3 2 2 2 2 3 2 2 2" xfId="28182"/>
    <cellStyle name="RowTitles-Detail 2 3 2 2 2 2 3 2 3" xfId="28183"/>
    <cellStyle name="RowTitles-Detail 2 3 2 2 2 2 3 3" xfId="28184"/>
    <cellStyle name="RowTitles-Detail 2 3 2 2 2 2 3 3 2" xfId="28185"/>
    <cellStyle name="RowTitles-Detail 2 3 2 2 2 2 3 3 2 2" xfId="28186"/>
    <cellStyle name="RowTitles-Detail 2 3 2 2 2 2 3 4" xfId="28187"/>
    <cellStyle name="RowTitles-Detail 2 3 2 2 2 2 3 4 2" xfId="28188"/>
    <cellStyle name="RowTitles-Detail 2 3 2 2 2 2 3 5" xfId="28189"/>
    <cellStyle name="RowTitles-Detail 2 3 2 2 2 2 4" xfId="28190"/>
    <cellStyle name="RowTitles-Detail 2 3 2 2 2 2 4 2" xfId="28191"/>
    <cellStyle name="RowTitles-Detail 2 3 2 2 2 2 5" xfId="28192"/>
    <cellStyle name="RowTitles-Detail 2 3 2 2 2 2 5 2" xfId="28193"/>
    <cellStyle name="RowTitles-Detail 2 3 2 2 2 2 5 2 2" xfId="28194"/>
    <cellStyle name="RowTitles-Detail 2 3 2 2 2 3" xfId="28195"/>
    <cellStyle name="RowTitles-Detail 2 3 2 2 2 3 2" xfId="28196"/>
    <cellStyle name="RowTitles-Detail 2 3 2 2 2 3 2 2" xfId="28197"/>
    <cellStyle name="RowTitles-Detail 2 3 2 2 2 3 2 2 2" xfId="28198"/>
    <cellStyle name="RowTitles-Detail 2 3 2 2 2 3 2 2 2 2" xfId="28199"/>
    <cellStyle name="RowTitles-Detail 2 3 2 2 2 3 2 2 3" xfId="28200"/>
    <cellStyle name="RowTitles-Detail 2 3 2 2 2 3 2 3" xfId="28201"/>
    <cellStyle name="RowTitles-Detail 2 3 2 2 2 3 2 3 2" xfId="28202"/>
    <cellStyle name="RowTitles-Detail 2 3 2 2 2 3 2 3 2 2" xfId="28203"/>
    <cellStyle name="RowTitles-Detail 2 3 2 2 2 3 2 4" xfId="28204"/>
    <cellStyle name="RowTitles-Detail 2 3 2 2 2 3 2 4 2" xfId="28205"/>
    <cellStyle name="RowTitles-Detail 2 3 2 2 2 3 2 5" xfId="28206"/>
    <cellStyle name="RowTitles-Detail 2 3 2 2 2 3 3" xfId="28207"/>
    <cellStyle name="RowTitles-Detail 2 3 2 2 2 3 3 2" xfId="28208"/>
    <cellStyle name="RowTitles-Detail 2 3 2 2 2 3 3 2 2" xfId="28209"/>
    <cellStyle name="RowTitles-Detail 2 3 2 2 2 3 3 2 2 2" xfId="28210"/>
    <cellStyle name="RowTitles-Detail 2 3 2 2 2 3 3 2 3" xfId="28211"/>
    <cellStyle name="RowTitles-Detail 2 3 2 2 2 3 3 3" xfId="28212"/>
    <cellStyle name="RowTitles-Detail 2 3 2 2 2 3 3 3 2" xfId="28213"/>
    <cellStyle name="RowTitles-Detail 2 3 2 2 2 3 3 3 2 2" xfId="28214"/>
    <cellStyle name="RowTitles-Detail 2 3 2 2 2 3 3 4" xfId="28215"/>
    <cellStyle name="RowTitles-Detail 2 3 2 2 2 3 3 4 2" xfId="28216"/>
    <cellStyle name="RowTitles-Detail 2 3 2 2 2 3 3 5" xfId="28217"/>
    <cellStyle name="RowTitles-Detail 2 3 2 2 2 3 4" xfId="28218"/>
    <cellStyle name="RowTitles-Detail 2 3 2 2 2 3 4 2" xfId="28219"/>
    <cellStyle name="RowTitles-Detail 2 3 2 2 2 3 5" xfId="28220"/>
    <cellStyle name="RowTitles-Detail 2 3 2 2 2 3 5 2" xfId="28221"/>
    <cellStyle name="RowTitles-Detail 2 3 2 2 2 3 5 2 2" xfId="28222"/>
    <cellStyle name="RowTitles-Detail 2 3 2 2 2 3 5 3" xfId="28223"/>
    <cellStyle name="RowTitles-Detail 2 3 2 2 2 3 6" xfId="28224"/>
    <cellStyle name="RowTitles-Detail 2 3 2 2 2 3 6 2" xfId="28225"/>
    <cellStyle name="RowTitles-Detail 2 3 2 2 2 3 6 2 2" xfId="28226"/>
    <cellStyle name="RowTitles-Detail 2 3 2 2 2 3 7" xfId="28227"/>
    <cellStyle name="RowTitles-Detail 2 3 2 2 2 3 7 2" xfId="28228"/>
    <cellStyle name="RowTitles-Detail 2 3 2 2 2 3 8" xfId="28229"/>
    <cellStyle name="RowTitles-Detail 2 3 2 2 2 4" xfId="28230"/>
    <cellStyle name="RowTitles-Detail 2 3 2 2 2 4 2" xfId="28231"/>
    <cellStyle name="RowTitles-Detail 2 3 2 2 2 4 2 2" xfId="28232"/>
    <cellStyle name="RowTitles-Detail 2 3 2 2 2 4 2 2 2" xfId="28233"/>
    <cellStyle name="RowTitles-Detail 2 3 2 2 2 4 2 2 2 2" xfId="28234"/>
    <cellStyle name="RowTitles-Detail 2 3 2 2 2 4 2 2 3" xfId="28235"/>
    <cellStyle name="RowTitles-Detail 2 3 2 2 2 4 2 3" xfId="28236"/>
    <cellStyle name="RowTitles-Detail 2 3 2 2 2 4 2 3 2" xfId="28237"/>
    <cellStyle name="RowTitles-Detail 2 3 2 2 2 4 2 3 2 2" xfId="28238"/>
    <cellStyle name="RowTitles-Detail 2 3 2 2 2 4 2 4" xfId="28239"/>
    <cellStyle name="RowTitles-Detail 2 3 2 2 2 4 2 4 2" xfId="28240"/>
    <cellStyle name="RowTitles-Detail 2 3 2 2 2 4 2 5" xfId="28241"/>
    <cellStyle name="RowTitles-Detail 2 3 2 2 2 4 3" xfId="28242"/>
    <cellStyle name="RowTitles-Detail 2 3 2 2 2 4 3 2" xfId="28243"/>
    <cellStyle name="RowTitles-Detail 2 3 2 2 2 4 3 2 2" xfId="28244"/>
    <cellStyle name="RowTitles-Detail 2 3 2 2 2 4 3 2 2 2" xfId="28245"/>
    <cellStyle name="RowTitles-Detail 2 3 2 2 2 4 3 2 3" xfId="28246"/>
    <cellStyle name="RowTitles-Detail 2 3 2 2 2 4 3 3" xfId="28247"/>
    <cellStyle name="RowTitles-Detail 2 3 2 2 2 4 3 3 2" xfId="28248"/>
    <cellStyle name="RowTitles-Detail 2 3 2 2 2 4 3 3 2 2" xfId="28249"/>
    <cellStyle name="RowTitles-Detail 2 3 2 2 2 4 3 4" xfId="28250"/>
    <cellStyle name="RowTitles-Detail 2 3 2 2 2 4 3 4 2" xfId="28251"/>
    <cellStyle name="RowTitles-Detail 2 3 2 2 2 4 3 5" xfId="28252"/>
    <cellStyle name="RowTitles-Detail 2 3 2 2 2 4 4" xfId="28253"/>
    <cellStyle name="RowTitles-Detail 2 3 2 2 2 4 4 2" xfId="28254"/>
    <cellStyle name="RowTitles-Detail 2 3 2 2 2 4 4 2 2" xfId="28255"/>
    <cellStyle name="RowTitles-Detail 2 3 2 2 2 4 4 3" xfId="28256"/>
    <cellStyle name="RowTitles-Detail 2 3 2 2 2 4 5" xfId="28257"/>
    <cellStyle name="RowTitles-Detail 2 3 2 2 2 4 5 2" xfId="28258"/>
    <cellStyle name="RowTitles-Detail 2 3 2 2 2 4 5 2 2" xfId="28259"/>
    <cellStyle name="RowTitles-Detail 2 3 2 2 2 4 6" xfId="28260"/>
    <cellStyle name="RowTitles-Detail 2 3 2 2 2 4 6 2" xfId="28261"/>
    <cellStyle name="RowTitles-Detail 2 3 2 2 2 4 7" xfId="28262"/>
    <cellStyle name="RowTitles-Detail 2 3 2 2 2 5" xfId="28263"/>
    <cellStyle name="RowTitles-Detail 2 3 2 2 2 5 2" xfId="28264"/>
    <cellStyle name="RowTitles-Detail 2 3 2 2 2 5 2 2" xfId="28265"/>
    <cellStyle name="RowTitles-Detail 2 3 2 2 2 5 2 2 2" xfId="28266"/>
    <cellStyle name="RowTitles-Detail 2 3 2 2 2 5 2 2 2 2" xfId="28267"/>
    <cellStyle name="RowTitles-Detail 2 3 2 2 2 5 2 2 3" xfId="28268"/>
    <cellStyle name="RowTitles-Detail 2 3 2 2 2 5 2 3" xfId="28269"/>
    <cellStyle name="RowTitles-Detail 2 3 2 2 2 5 2 3 2" xfId="28270"/>
    <cellStyle name="RowTitles-Detail 2 3 2 2 2 5 2 3 2 2" xfId="28271"/>
    <cellStyle name="RowTitles-Detail 2 3 2 2 2 5 2 4" xfId="28272"/>
    <cellStyle name="RowTitles-Detail 2 3 2 2 2 5 2 4 2" xfId="28273"/>
    <cellStyle name="RowTitles-Detail 2 3 2 2 2 5 2 5" xfId="28274"/>
    <cellStyle name="RowTitles-Detail 2 3 2 2 2 5 3" xfId="28275"/>
    <cellStyle name="RowTitles-Detail 2 3 2 2 2 5 3 2" xfId="28276"/>
    <cellStyle name="RowTitles-Detail 2 3 2 2 2 5 3 2 2" xfId="28277"/>
    <cellStyle name="RowTitles-Detail 2 3 2 2 2 5 3 2 2 2" xfId="28278"/>
    <cellStyle name="RowTitles-Detail 2 3 2 2 2 5 3 2 3" xfId="28279"/>
    <cellStyle name="RowTitles-Detail 2 3 2 2 2 5 3 3" xfId="28280"/>
    <cellStyle name="RowTitles-Detail 2 3 2 2 2 5 3 3 2" xfId="28281"/>
    <cellStyle name="RowTitles-Detail 2 3 2 2 2 5 3 3 2 2" xfId="28282"/>
    <cellStyle name="RowTitles-Detail 2 3 2 2 2 5 3 4" xfId="28283"/>
    <cellStyle name="RowTitles-Detail 2 3 2 2 2 5 3 4 2" xfId="28284"/>
    <cellStyle name="RowTitles-Detail 2 3 2 2 2 5 3 5" xfId="28285"/>
    <cellStyle name="RowTitles-Detail 2 3 2 2 2 5 4" xfId="28286"/>
    <cellStyle name="RowTitles-Detail 2 3 2 2 2 5 4 2" xfId="28287"/>
    <cellStyle name="RowTitles-Detail 2 3 2 2 2 5 4 2 2" xfId="28288"/>
    <cellStyle name="RowTitles-Detail 2 3 2 2 2 5 4 3" xfId="28289"/>
    <cellStyle name="RowTitles-Detail 2 3 2 2 2 5 5" xfId="28290"/>
    <cellStyle name="RowTitles-Detail 2 3 2 2 2 5 5 2" xfId="28291"/>
    <cellStyle name="RowTitles-Detail 2 3 2 2 2 5 5 2 2" xfId="28292"/>
    <cellStyle name="RowTitles-Detail 2 3 2 2 2 5 6" xfId="28293"/>
    <cellStyle name="RowTitles-Detail 2 3 2 2 2 5 6 2" xfId="28294"/>
    <cellStyle name="RowTitles-Detail 2 3 2 2 2 5 7" xfId="28295"/>
    <cellStyle name="RowTitles-Detail 2 3 2 2 2 6" xfId="28296"/>
    <cellStyle name="RowTitles-Detail 2 3 2 2 2 6 2" xfId="28297"/>
    <cellStyle name="RowTitles-Detail 2 3 2 2 2 6 2 2" xfId="28298"/>
    <cellStyle name="RowTitles-Detail 2 3 2 2 2 6 2 2 2" xfId="28299"/>
    <cellStyle name="RowTitles-Detail 2 3 2 2 2 6 2 2 2 2" xfId="28300"/>
    <cellStyle name="RowTitles-Detail 2 3 2 2 2 6 2 2 3" xfId="28301"/>
    <cellStyle name="RowTitles-Detail 2 3 2 2 2 6 2 3" xfId="28302"/>
    <cellStyle name="RowTitles-Detail 2 3 2 2 2 6 2 3 2" xfId="28303"/>
    <cellStyle name="RowTitles-Detail 2 3 2 2 2 6 2 3 2 2" xfId="28304"/>
    <cellStyle name="RowTitles-Detail 2 3 2 2 2 6 2 4" xfId="28305"/>
    <cellStyle name="RowTitles-Detail 2 3 2 2 2 6 2 4 2" xfId="28306"/>
    <cellStyle name="RowTitles-Detail 2 3 2 2 2 6 2 5" xfId="28307"/>
    <cellStyle name="RowTitles-Detail 2 3 2 2 2 6 3" xfId="28308"/>
    <cellStyle name="RowTitles-Detail 2 3 2 2 2 6 3 2" xfId="28309"/>
    <cellStyle name="RowTitles-Detail 2 3 2 2 2 6 3 2 2" xfId="28310"/>
    <cellStyle name="RowTitles-Detail 2 3 2 2 2 6 3 2 2 2" xfId="28311"/>
    <cellStyle name="RowTitles-Detail 2 3 2 2 2 6 3 2 3" xfId="28312"/>
    <cellStyle name="RowTitles-Detail 2 3 2 2 2 6 3 3" xfId="28313"/>
    <cellStyle name="RowTitles-Detail 2 3 2 2 2 6 3 3 2" xfId="28314"/>
    <cellStyle name="RowTitles-Detail 2 3 2 2 2 6 3 3 2 2" xfId="28315"/>
    <cellStyle name="RowTitles-Detail 2 3 2 2 2 6 3 4" xfId="28316"/>
    <cellStyle name="RowTitles-Detail 2 3 2 2 2 6 3 4 2" xfId="28317"/>
    <cellStyle name="RowTitles-Detail 2 3 2 2 2 6 3 5" xfId="28318"/>
    <cellStyle name="RowTitles-Detail 2 3 2 2 2 6 4" xfId="28319"/>
    <cellStyle name="RowTitles-Detail 2 3 2 2 2 6 4 2" xfId="28320"/>
    <cellStyle name="RowTitles-Detail 2 3 2 2 2 6 4 2 2" xfId="28321"/>
    <cellStyle name="RowTitles-Detail 2 3 2 2 2 6 4 3" xfId="28322"/>
    <cellStyle name="RowTitles-Detail 2 3 2 2 2 6 5" xfId="28323"/>
    <cellStyle name="RowTitles-Detail 2 3 2 2 2 6 5 2" xfId="28324"/>
    <cellStyle name="RowTitles-Detail 2 3 2 2 2 6 5 2 2" xfId="28325"/>
    <cellStyle name="RowTitles-Detail 2 3 2 2 2 6 6" xfId="28326"/>
    <cellStyle name="RowTitles-Detail 2 3 2 2 2 6 6 2" xfId="28327"/>
    <cellStyle name="RowTitles-Detail 2 3 2 2 2 6 7" xfId="28328"/>
    <cellStyle name="RowTitles-Detail 2 3 2 2 2 7" xfId="28329"/>
    <cellStyle name="RowTitles-Detail 2 3 2 2 2 7 2" xfId="28330"/>
    <cellStyle name="RowTitles-Detail 2 3 2 2 2 7 2 2" xfId="28331"/>
    <cellStyle name="RowTitles-Detail 2 3 2 2 2 7 2 2 2" xfId="28332"/>
    <cellStyle name="RowTitles-Detail 2 3 2 2 2 7 2 3" xfId="28333"/>
    <cellStyle name="RowTitles-Detail 2 3 2 2 2 7 3" xfId="28334"/>
    <cellStyle name="RowTitles-Detail 2 3 2 2 2 7 3 2" xfId="28335"/>
    <cellStyle name="RowTitles-Detail 2 3 2 2 2 7 3 2 2" xfId="28336"/>
    <cellStyle name="RowTitles-Detail 2 3 2 2 2 7 4" xfId="28337"/>
    <cellStyle name="RowTitles-Detail 2 3 2 2 2 7 4 2" xfId="28338"/>
    <cellStyle name="RowTitles-Detail 2 3 2 2 2 7 5" xfId="28339"/>
    <cellStyle name="RowTitles-Detail 2 3 2 2 2 8" xfId="28340"/>
    <cellStyle name="RowTitles-Detail 2 3 2 2 2 8 2" xfId="28341"/>
    <cellStyle name="RowTitles-Detail 2 3 2 2 2 9" xfId="28342"/>
    <cellStyle name="RowTitles-Detail 2 3 2 2 2 9 2" xfId="28343"/>
    <cellStyle name="RowTitles-Detail 2 3 2 2 2 9 2 2" xfId="28344"/>
    <cellStyle name="RowTitles-Detail 2 3 2 2 2_STUD aligned by INSTIT" xfId="28345"/>
    <cellStyle name="RowTitles-Detail 2 3 2 2 3" xfId="28346"/>
    <cellStyle name="RowTitles-Detail 2 3 2 2 3 2" xfId="28347"/>
    <cellStyle name="RowTitles-Detail 2 3 2 2 3 2 2" xfId="28348"/>
    <cellStyle name="RowTitles-Detail 2 3 2 2 3 2 2 2" xfId="28349"/>
    <cellStyle name="RowTitles-Detail 2 3 2 2 3 2 2 2 2" xfId="28350"/>
    <cellStyle name="RowTitles-Detail 2 3 2 2 3 2 2 2 2 2" xfId="28351"/>
    <cellStyle name="RowTitles-Detail 2 3 2 2 3 2 2 2 3" xfId="28352"/>
    <cellStyle name="RowTitles-Detail 2 3 2 2 3 2 2 3" xfId="28353"/>
    <cellStyle name="RowTitles-Detail 2 3 2 2 3 2 2 3 2" xfId="28354"/>
    <cellStyle name="RowTitles-Detail 2 3 2 2 3 2 2 3 2 2" xfId="28355"/>
    <cellStyle name="RowTitles-Detail 2 3 2 2 3 2 2 4" xfId="28356"/>
    <cellStyle name="RowTitles-Detail 2 3 2 2 3 2 2 4 2" xfId="28357"/>
    <cellStyle name="RowTitles-Detail 2 3 2 2 3 2 2 5" xfId="28358"/>
    <cellStyle name="RowTitles-Detail 2 3 2 2 3 2 3" xfId="28359"/>
    <cellStyle name="RowTitles-Detail 2 3 2 2 3 2 3 2" xfId="28360"/>
    <cellStyle name="RowTitles-Detail 2 3 2 2 3 2 3 2 2" xfId="28361"/>
    <cellStyle name="RowTitles-Detail 2 3 2 2 3 2 3 2 2 2" xfId="28362"/>
    <cellStyle name="RowTitles-Detail 2 3 2 2 3 2 3 2 3" xfId="28363"/>
    <cellStyle name="RowTitles-Detail 2 3 2 2 3 2 3 3" xfId="28364"/>
    <cellStyle name="RowTitles-Detail 2 3 2 2 3 2 3 3 2" xfId="28365"/>
    <cellStyle name="RowTitles-Detail 2 3 2 2 3 2 3 3 2 2" xfId="28366"/>
    <cellStyle name="RowTitles-Detail 2 3 2 2 3 2 3 4" xfId="28367"/>
    <cellStyle name="RowTitles-Detail 2 3 2 2 3 2 3 4 2" xfId="28368"/>
    <cellStyle name="RowTitles-Detail 2 3 2 2 3 2 3 5" xfId="28369"/>
    <cellStyle name="RowTitles-Detail 2 3 2 2 3 2 4" xfId="28370"/>
    <cellStyle name="RowTitles-Detail 2 3 2 2 3 2 4 2" xfId="28371"/>
    <cellStyle name="RowTitles-Detail 2 3 2 2 3 2 5" xfId="28372"/>
    <cellStyle name="RowTitles-Detail 2 3 2 2 3 2 5 2" xfId="28373"/>
    <cellStyle name="RowTitles-Detail 2 3 2 2 3 2 5 2 2" xfId="28374"/>
    <cellStyle name="RowTitles-Detail 2 3 2 2 3 2 5 3" xfId="28375"/>
    <cellStyle name="RowTitles-Detail 2 3 2 2 3 2 6" xfId="28376"/>
    <cellStyle name="RowTitles-Detail 2 3 2 2 3 2 6 2" xfId="28377"/>
    <cellStyle name="RowTitles-Detail 2 3 2 2 3 2 6 2 2" xfId="28378"/>
    <cellStyle name="RowTitles-Detail 2 3 2 2 3 2 7" xfId="28379"/>
    <cellStyle name="RowTitles-Detail 2 3 2 2 3 2 7 2" xfId="28380"/>
    <cellStyle name="RowTitles-Detail 2 3 2 2 3 2 8" xfId="28381"/>
    <cellStyle name="RowTitles-Detail 2 3 2 2 3 3" xfId="28382"/>
    <cellStyle name="RowTitles-Detail 2 3 2 2 3 3 2" xfId="28383"/>
    <cellStyle name="RowTitles-Detail 2 3 2 2 3 3 2 2" xfId="28384"/>
    <cellStyle name="RowTitles-Detail 2 3 2 2 3 3 2 2 2" xfId="28385"/>
    <cellStyle name="RowTitles-Detail 2 3 2 2 3 3 2 2 2 2" xfId="28386"/>
    <cellStyle name="RowTitles-Detail 2 3 2 2 3 3 2 2 3" xfId="28387"/>
    <cellStyle name="RowTitles-Detail 2 3 2 2 3 3 2 3" xfId="28388"/>
    <cellStyle name="RowTitles-Detail 2 3 2 2 3 3 2 3 2" xfId="28389"/>
    <cellStyle name="RowTitles-Detail 2 3 2 2 3 3 2 3 2 2" xfId="28390"/>
    <cellStyle name="RowTitles-Detail 2 3 2 2 3 3 2 4" xfId="28391"/>
    <cellStyle name="RowTitles-Detail 2 3 2 2 3 3 2 4 2" xfId="28392"/>
    <cellStyle name="RowTitles-Detail 2 3 2 2 3 3 2 5" xfId="28393"/>
    <cellStyle name="RowTitles-Detail 2 3 2 2 3 3 3" xfId="28394"/>
    <cellStyle name="RowTitles-Detail 2 3 2 2 3 3 3 2" xfId="28395"/>
    <cellStyle name="RowTitles-Detail 2 3 2 2 3 3 3 2 2" xfId="28396"/>
    <cellStyle name="RowTitles-Detail 2 3 2 2 3 3 3 2 2 2" xfId="28397"/>
    <cellStyle name="RowTitles-Detail 2 3 2 2 3 3 3 2 3" xfId="28398"/>
    <cellStyle name="RowTitles-Detail 2 3 2 2 3 3 3 3" xfId="28399"/>
    <cellStyle name="RowTitles-Detail 2 3 2 2 3 3 3 3 2" xfId="28400"/>
    <cellStyle name="RowTitles-Detail 2 3 2 2 3 3 3 3 2 2" xfId="28401"/>
    <cellStyle name="RowTitles-Detail 2 3 2 2 3 3 3 4" xfId="28402"/>
    <cellStyle name="RowTitles-Detail 2 3 2 2 3 3 3 4 2" xfId="28403"/>
    <cellStyle name="RowTitles-Detail 2 3 2 2 3 3 3 5" xfId="28404"/>
    <cellStyle name="RowTitles-Detail 2 3 2 2 3 3 4" xfId="28405"/>
    <cellStyle name="RowTitles-Detail 2 3 2 2 3 3 4 2" xfId="28406"/>
    <cellStyle name="RowTitles-Detail 2 3 2 2 3 3 5" xfId="28407"/>
    <cellStyle name="RowTitles-Detail 2 3 2 2 3 3 5 2" xfId="28408"/>
    <cellStyle name="RowTitles-Detail 2 3 2 2 3 3 5 2 2" xfId="28409"/>
    <cellStyle name="RowTitles-Detail 2 3 2 2 3 4" xfId="28410"/>
    <cellStyle name="RowTitles-Detail 2 3 2 2 3 4 2" xfId="28411"/>
    <cellStyle name="RowTitles-Detail 2 3 2 2 3 4 2 2" xfId="28412"/>
    <cellStyle name="RowTitles-Detail 2 3 2 2 3 4 2 2 2" xfId="28413"/>
    <cellStyle name="RowTitles-Detail 2 3 2 2 3 4 2 2 2 2" xfId="28414"/>
    <cellStyle name="RowTitles-Detail 2 3 2 2 3 4 2 2 3" xfId="28415"/>
    <cellStyle name="RowTitles-Detail 2 3 2 2 3 4 2 3" xfId="28416"/>
    <cellStyle name="RowTitles-Detail 2 3 2 2 3 4 2 3 2" xfId="28417"/>
    <cellStyle name="RowTitles-Detail 2 3 2 2 3 4 2 3 2 2" xfId="28418"/>
    <cellStyle name="RowTitles-Detail 2 3 2 2 3 4 2 4" xfId="28419"/>
    <cellStyle name="RowTitles-Detail 2 3 2 2 3 4 2 4 2" xfId="28420"/>
    <cellStyle name="RowTitles-Detail 2 3 2 2 3 4 2 5" xfId="28421"/>
    <cellStyle name="RowTitles-Detail 2 3 2 2 3 4 3" xfId="28422"/>
    <cellStyle name="RowTitles-Detail 2 3 2 2 3 4 3 2" xfId="28423"/>
    <cellStyle name="RowTitles-Detail 2 3 2 2 3 4 3 2 2" xfId="28424"/>
    <cellStyle name="RowTitles-Detail 2 3 2 2 3 4 3 2 2 2" xfId="28425"/>
    <cellStyle name="RowTitles-Detail 2 3 2 2 3 4 3 2 3" xfId="28426"/>
    <cellStyle name="RowTitles-Detail 2 3 2 2 3 4 3 3" xfId="28427"/>
    <cellStyle name="RowTitles-Detail 2 3 2 2 3 4 3 3 2" xfId="28428"/>
    <cellStyle name="RowTitles-Detail 2 3 2 2 3 4 3 3 2 2" xfId="28429"/>
    <cellStyle name="RowTitles-Detail 2 3 2 2 3 4 3 4" xfId="28430"/>
    <cellStyle name="RowTitles-Detail 2 3 2 2 3 4 3 4 2" xfId="28431"/>
    <cellStyle name="RowTitles-Detail 2 3 2 2 3 4 3 5" xfId="28432"/>
    <cellStyle name="RowTitles-Detail 2 3 2 2 3 4 4" xfId="28433"/>
    <cellStyle name="RowTitles-Detail 2 3 2 2 3 4 4 2" xfId="28434"/>
    <cellStyle name="RowTitles-Detail 2 3 2 2 3 4 4 2 2" xfId="28435"/>
    <cellStyle name="RowTitles-Detail 2 3 2 2 3 4 4 3" xfId="28436"/>
    <cellStyle name="RowTitles-Detail 2 3 2 2 3 4 5" xfId="28437"/>
    <cellStyle name="RowTitles-Detail 2 3 2 2 3 4 5 2" xfId="28438"/>
    <cellStyle name="RowTitles-Detail 2 3 2 2 3 4 5 2 2" xfId="28439"/>
    <cellStyle name="RowTitles-Detail 2 3 2 2 3 4 6" xfId="28440"/>
    <cellStyle name="RowTitles-Detail 2 3 2 2 3 4 6 2" xfId="28441"/>
    <cellStyle name="RowTitles-Detail 2 3 2 2 3 4 7" xfId="28442"/>
    <cellStyle name="RowTitles-Detail 2 3 2 2 3 5" xfId="28443"/>
    <cellStyle name="RowTitles-Detail 2 3 2 2 3 5 2" xfId="28444"/>
    <cellStyle name="RowTitles-Detail 2 3 2 2 3 5 2 2" xfId="28445"/>
    <cellStyle name="RowTitles-Detail 2 3 2 2 3 5 2 2 2" xfId="28446"/>
    <cellStyle name="RowTitles-Detail 2 3 2 2 3 5 2 2 2 2" xfId="28447"/>
    <cellStyle name="RowTitles-Detail 2 3 2 2 3 5 2 2 3" xfId="28448"/>
    <cellStyle name="RowTitles-Detail 2 3 2 2 3 5 2 3" xfId="28449"/>
    <cellStyle name="RowTitles-Detail 2 3 2 2 3 5 2 3 2" xfId="28450"/>
    <cellStyle name="RowTitles-Detail 2 3 2 2 3 5 2 3 2 2" xfId="28451"/>
    <cellStyle name="RowTitles-Detail 2 3 2 2 3 5 2 4" xfId="28452"/>
    <cellStyle name="RowTitles-Detail 2 3 2 2 3 5 2 4 2" xfId="28453"/>
    <cellStyle name="RowTitles-Detail 2 3 2 2 3 5 2 5" xfId="28454"/>
    <cellStyle name="RowTitles-Detail 2 3 2 2 3 5 3" xfId="28455"/>
    <cellStyle name="RowTitles-Detail 2 3 2 2 3 5 3 2" xfId="28456"/>
    <cellStyle name="RowTitles-Detail 2 3 2 2 3 5 3 2 2" xfId="28457"/>
    <cellStyle name="RowTitles-Detail 2 3 2 2 3 5 3 2 2 2" xfId="28458"/>
    <cellStyle name="RowTitles-Detail 2 3 2 2 3 5 3 2 3" xfId="28459"/>
    <cellStyle name="RowTitles-Detail 2 3 2 2 3 5 3 3" xfId="28460"/>
    <cellStyle name="RowTitles-Detail 2 3 2 2 3 5 3 3 2" xfId="28461"/>
    <cellStyle name="RowTitles-Detail 2 3 2 2 3 5 3 3 2 2" xfId="28462"/>
    <cellStyle name="RowTitles-Detail 2 3 2 2 3 5 3 4" xfId="28463"/>
    <cellStyle name="RowTitles-Detail 2 3 2 2 3 5 3 4 2" xfId="28464"/>
    <cellStyle name="RowTitles-Detail 2 3 2 2 3 5 3 5" xfId="28465"/>
    <cellStyle name="RowTitles-Detail 2 3 2 2 3 5 4" xfId="28466"/>
    <cellStyle name="RowTitles-Detail 2 3 2 2 3 5 4 2" xfId="28467"/>
    <cellStyle name="RowTitles-Detail 2 3 2 2 3 5 4 2 2" xfId="28468"/>
    <cellStyle name="RowTitles-Detail 2 3 2 2 3 5 4 3" xfId="28469"/>
    <cellStyle name="RowTitles-Detail 2 3 2 2 3 5 5" xfId="28470"/>
    <cellStyle name="RowTitles-Detail 2 3 2 2 3 5 5 2" xfId="28471"/>
    <cellStyle name="RowTitles-Detail 2 3 2 2 3 5 5 2 2" xfId="28472"/>
    <cellStyle name="RowTitles-Detail 2 3 2 2 3 5 6" xfId="28473"/>
    <cellStyle name="RowTitles-Detail 2 3 2 2 3 5 6 2" xfId="28474"/>
    <cellStyle name="RowTitles-Detail 2 3 2 2 3 5 7" xfId="28475"/>
    <cellStyle name="RowTitles-Detail 2 3 2 2 3 6" xfId="28476"/>
    <cellStyle name="RowTitles-Detail 2 3 2 2 3 6 2" xfId="28477"/>
    <cellStyle name="RowTitles-Detail 2 3 2 2 3 6 2 2" xfId="28478"/>
    <cellStyle name="RowTitles-Detail 2 3 2 2 3 6 2 2 2" xfId="28479"/>
    <cellStyle name="RowTitles-Detail 2 3 2 2 3 6 2 2 2 2" xfId="28480"/>
    <cellStyle name="RowTitles-Detail 2 3 2 2 3 6 2 2 3" xfId="28481"/>
    <cellStyle name="RowTitles-Detail 2 3 2 2 3 6 2 3" xfId="28482"/>
    <cellStyle name="RowTitles-Detail 2 3 2 2 3 6 2 3 2" xfId="28483"/>
    <cellStyle name="RowTitles-Detail 2 3 2 2 3 6 2 3 2 2" xfId="28484"/>
    <cellStyle name="RowTitles-Detail 2 3 2 2 3 6 2 4" xfId="28485"/>
    <cellStyle name="RowTitles-Detail 2 3 2 2 3 6 2 4 2" xfId="28486"/>
    <cellStyle name="RowTitles-Detail 2 3 2 2 3 6 2 5" xfId="28487"/>
    <cellStyle name="RowTitles-Detail 2 3 2 2 3 6 3" xfId="28488"/>
    <cellStyle name="RowTitles-Detail 2 3 2 2 3 6 3 2" xfId="28489"/>
    <cellStyle name="RowTitles-Detail 2 3 2 2 3 6 3 2 2" xfId="28490"/>
    <cellStyle name="RowTitles-Detail 2 3 2 2 3 6 3 2 2 2" xfId="28491"/>
    <cellStyle name="RowTitles-Detail 2 3 2 2 3 6 3 2 3" xfId="28492"/>
    <cellStyle name="RowTitles-Detail 2 3 2 2 3 6 3 3" xfId="28493"/>
    <cellStyle name="RowTitles-Detail 2 3 2 2 3 6 3 3 2" xfId="28494"/>
    <cellStyle name="RowTitles-Detail 2 3 2 2 3 6 3 3 2 2" xfId="28495"/>
    <cellStyle name="RowTitles-Detail 2 3 2 2 3 6 3 4" xfId="28496"/>
    <cellStyle name="RowTitles-Detail 2 3 2 2 3 6 3 4 2" xfId="28497"/>
    <cellStyle name="RowTitles-Detail 2 3 2 2 3 6 3 5" xfId="28498"/>
    <cellStyle name="RowTitles-Detail 2 3 2 2 3 6 4" xfId="28499"/>
    <cellStyle name="RowTitles-Detail 2 3 2 2 3 6 4 2" xfId="28500"/>
    <cellStyle name="RowTitles-Detail 2 3 2 2 3 6 4 2 2" xfId="28501"/>
    <cellStyle name="RowTitles-Detail 2 3 2 2 3 6 4 3" xfId="28502"/>
    <cellStyle name="RowTitles-Detail 2 3 2 2 3 6 5" xfId="28503"/>
    <cellStyle name="RowTitles-Detail 2 3 2 2 3 6 5 2" xfId="28504"/>
    <cellStyle name="RowTitles-Detail 2 3 2 2 3 6 5 2 2" xfId="28505"/>
    <cellStyle name="RowTitles-Detail 2 3 2 2 3 6 6" xfId="28506"/>
    <cellStyle name="RowTitles-Detail 2 3 2 2 3 6 6 2" xfId="28507"/>
    <cellStyle name="RowTitles-Detail 2 3 2 2 3 6 7" xfId="28508"/>
    <cellStyle name="RowTitles-Detail 2 3 2 2 3 7" xfId="28509"/>
    <cellStyle name="RowTitles-Detail 2 3 2 2 3 7 2" xfId="28510"/>
    <cellStyle name="RowTitles-Detail 2 3 2 2 3 7 2 2" xfId="28511"/>
    <cellStyle name="RowTitles-Detail 2 3 2 2 3 7 2 2 2" xfId="28512"/>
    <cellStyle name="RowTitles-Detail 2 3 2 2 3 7 2 3" xfId="28513"/>
    <cellStyle name="RowTitles-Detail 2 3 2 2 3 7 3" xfId="28514"/>
    <cellStyle name="RowTitles-Detail 2 3 2 2 3 7 3 2" xfId="28515"/>
    <cellStyle name="RowTitles-Detail 2 3 2 2 3 7 3 2 2" xfId="28516"/>
    <cellStyle name="RowTitles-Detail 2 3 2 2 3 7 4" xfId="28517"/>
    <cellStyle name="RowTitles-Detail 2 3 2 2 3 7 4 2" xfId="28518"/>
    <cellStyle name="RowTitles-Detail 2 3 2 2 3 7 5" xfId="28519"/>
    <cellStyle name="RowTitles-Detail 2 3 2 2 3 8" xfId="28520"/>
    <cellStyle name="RowTitles-Detail 2 3 2 2 3 8 2" xfId="28521"/>
    <cellStyle name="RowTitles-Detail 2 3 2 2 3 8 2 2" xfId="28522"/>
    <cellStyle name="RowTitles-Detail 2 3 2 2 3 8 2 2 2" xfId="28523"/>
    <cellStyle name="RowTitles-Detail 2 3 2 2 3 8 2 3" xfId="28524"/>
    <cellStyle name="RowTitles-Detail 2 3 2 2 3 8 3" xfId="28525"/>
    <cellStyle name="RowTitles-Detail 2 3 2 2 3 8 3 2" xfId="28526"/>
    <cellStyle name="RowTitles-Detail 2 3 2 2 3 8 3 2 2" xfId="28527"/>
    <cellStyle name="RowTitles-Detail 2 3 2 2 3 8 4" xfId="28528"/>
    <cellStyle name="RowTitles-Detail 2 3 2 2 3 8 4 2" xfId="28529"/>
    <cellStyle name="RowTitles-Detail 2 3 2 2 3 8 5" xfId="28530"/>
    <cellStyle name="RowTitles-Detail 2 3 2 2 3 9" xfId="28531"/>
    <cellStyle name="RowTitles-Detail 2 3 2 2 3 9 2" xfId="28532"/>
    <cellStyle name="RowTitles-Detail 2 3 2 2 3 9 2 2" xfId="28533"/>
    <cellStyle name="RowTitles-Detail 2 3 2 2 3_STUD aligned by INSTIT" xfId="28534"/>
    <cellStyle name="RowTitles-Detail 2 3 2 2 4" xfId="28535"/>
    <cellStyle name="RowTitles-Detail 2 3 2 2 4 2" xfId="28536"/>
    <cellStyle name="RowTitles-Detail 2 3 2 2 4 2 2" xfId="28537"/>
    <cellStyle name="RowTitles-Detail 2 3 2 2 4 2 2 2" xfId="28538"/>
    <cellStyle name="RowTitles-Detail 2 3 2 2 4 2 2 2 2" xfId="28539"/>
    <cellStyle name="RowTitles-Detail 2 3 2 2 4 2 2 2 2 2" xfId="28540"/>
    <cellStyle name="RowTitles-Detail 2 3 2 2 4 2 2 2 3" xfId="28541"/>
    <cellStyle name="RowTitles-Detail 2 3 2 2 4 2 2 3" xfId="28542"/>
    <cellStyle name="RowTitles-Detail 2 3 2 2 4 2 2 3 2" xfId="28543"/>
    <cellStyle name="RowTitles-Detail 2 3 2 2 4 2 2 3 2 2" xfId="28544"/>
    <cellStyle name="RowTitles-Detail 2 3 2 2 4 2 2 4" xfId="28545"/>
    <cellStyle name="RowTitles-Detail 2 3 2 2 4 2 2 4 2" xfId="28546"/>
    <cellStyle name="RowTitles-Detail 2 3 2 2 4 2 2 5" xfId="28547"/>
    <cellStyle name="RowTitles-Detail 2 3 2 2 4 2 3" xfId="28548"/>
    <cellStyle name="RowTitles-Detail 2 3 2 2 4 2 3 2" xfId="28549"/>
    <cellStyle name="RowTitles-Detail 2 3 2 2 4 2 3 2 2" xfId="28550"/>
    <cellStyle name="RowTitles-Detail 2 3 2 2 4 2 3 2 2 2" xfId="28551"/>
    <cellStyle name="RowTitles-Detail 2 3 2 2 4 2 3 2 3" xfId="28552"/>
    <cellStyle name="RowTitles-Detail 2 3 2 2 4 2 3 3" xfId="28553"/>
    <cellStyle name="RowTitles-Detail 2 3 2 2 4 2 3 3 2" xfId="28554"/>
    <cellStyle name="RowTitles-Detail 2 3 2 2 4 2 3 3 2 2" xfId="28555"/>
    <cellStyle name="RowTitles-Detail 2 3 2 2 4 2 3 4" xfId="28556"/>
    <cellStyle name="RowTitles-Detail 2 3 2 2 4 2 3 4 2" xfId="28557"/>
    <cellStyle name="RowTitles-Detail 2 3 2 2 4 2 3 5" xfId="28558"/>
    <cellStyle name="RowTitles-Detail 2 3 2 2 4 2 4" xfId="28559"/>
    <cellStyle name="RowTitles-Detail 2 3 2 2 4 2 4 2" xfId="28560"/>
    <cellStyle name="RowTitles-Detail 2 3 2 2 4 2 5" xfId="28561"/>
    <cellStyle name="RowTitles-Detail 2 3 2 2 4 2 5 2" xfId="28562"/>
    <cellStyle name="RowTitles-Detail 2 3 2 2 4 2 5 2 2" xfId="28563"/>
    <cellStyle name="RowTitles-Detail 2 3 2 2 4 2 5 3" xfId="28564"/>
    <cellStyle name="RowTitles-Detail 2 3 2 2 4 2 6" xfId="28565"/>
    <cellStyle name="RowTitles-Detail 2 3 2 2 4 2 6 2" xfId="28566"/>
    <cellStyle name="RowTitles-Detail 2 3 2 2 4 2 6 2 2" xfId="28567"/>
    <cellStyle name="RowTitles-Detail 2 3 2 2 4 3" xfId="28568"/>
    <cellStyle name="RowTitles-Detail 2 3 2 2 4 3 2" xfId="28569"/>
    <cellStyle name="RowTitles-Detail 2 3 2 2 4 3 2 2" xfId="28570"/>
    <cellStyle name="RowTitles-Detail 2 3 2 2 4 3 2 2 2" xfId="28571"/>
    <cellStyle name="RowTitles-Detail 2 3 2 2 4 3 2 2 2 2" xfId="28572"/>
    <cellStyle name="RowTitles-Detail 2 3 2 2 4 3 2 2 3" xfId="28573"/>
    <cellStyle name="RowTitles-Detail 2 3 2 2 4 3 2 3" xfId="28574"/>
    <cellStyle name="RowTitles-Detail 2 3 2 2 4 3 2 3 2" xfId="28575"/>
    <cellStyle name="RowTitles-Detail 2 3 2 2 4 3 2 3 2 2" xfId="28576"/>
    <cellStyle name="RowTitles-Detail 2 3 2 2 4 3 2 4" xfId="28577"/>
    <cellStyle name="RowTitles-Detail 2 3 2 2 4 3 2 4 2" xfId="28578"/>
    <cellStyle name="RowTitles-Detail 2 3 2 2 4 3 2 5" xfId="28579"/>
    <cellStyle name="RowTitles-Detail 2 3 2 2 4 3 3" xfId="28580"/>
    <cellStyle name="RowTitles-Detail 2 3 2 2 4 3 3 2" xfId="28581"/>
    <cellStyle name="RowTitles-Detail 2 3 2 2 4 3 3 2 2" xfId="28582"/>
    <cellStyle name="RowTitles-Detail 2 3 2 2 4 3 3 2 2 2" xfId="28583"/>
    <cellStyle name="RowTitles-Detail 2 3 2 2 4 3 3 2 3" xfId="28584"/>
    <cellStyle name="RowTitles-Detail 2 3 2 2 4 3 3 3" xfId="28585"/>
    <cellStyle name="RowTitles-Detail 2 3 2 2 4 3 3 3 2" xfId="28586"/>
    <cellStyle name="RowTitles-Detail 2 3 2 2 4 3 3 3 2 2" xfId="28587"/>
    <cellStyle name="RowTitles-Detail 2 3 2 2 4 3 3 4" xfId="28588"/>
    <cellStyle name="RowTitles-Detail 2 3 2 2 4 3 3 4 2" xfId="28589"/>
    <cellStyle name="RowTitles-Detail 2 3 2 2 4 3 3 5" xfId="28590"/>
    <cellStyle name="RowTitles-Detail 2 3 2 2 4 3 4" xfId="28591"/>
    <cellStyle name="RowTitles-Detail 2 3 2 2 4 3 4 2" xfId="28592"/>
    <cellStyle name="RowTitles-Detail 2 3 2 2 4 3 5" xfId="28593"/>
    <cellStyle name="RowTitles-Detail 2 3 2 2 4 3 5 2" xfId="28594"/>
    <cellStyle name="RowTitles-Detail 2 3 2 2 4 3 5 2 2" xfId="28595"/>
    <cellStyle name="RowTitles-Detail 2 3 2 2 4 3 6" xfId="28596"/>
    <cellStyle name="RowTitles-Detail 2 3 2 2 4 3 6 2" xfId="28597"/>
    <cellStyle name="RowTitles-Detail 2 3 2 2 4 3 7" xfId="28598"/>
    <cellStyle name="RowTitles-Detail 2 3 2 2 4 4" xfId="28599"/>
    <cellStyle name="RowTitles-Detail 2 3 2 2 4 4 2" xfId="28600"/>
    <cellStyle name="RowTitles-Detail 2 3 2 2 4 4 2 2" xfId="28601"/>
    <cellStyle name="RowTitles-Detail 2 3 2 2 4 4 2 2 2" xfId="28602"/>
    <cellStyle name="RowTitles-Detail 2 3 2 2 4 4 2 2 2 2" xfId="28603"/>
    <cellStyle name="RowTitles-Detail 2 3 2 2 4 4 2 2 3" xfId="28604"/>
    <cellStyle name="RowTitles-Detail 2 3 2 2 4 4 2 3" xfId="28605"/>
    <cellStyle name="RowTitles-Detail 2 3 2 2 4 4 2 3 2" xfId="28606"/>
    <cellStyle name="RowTitles-Detail 2 3 2 2 4 4 2 3 2 2" xfId="28607"/>
    <cellStyle name="RowTitles-Detail 2 3 2 2 4 4 2 4" xfId="28608"/>
    <cellStyle name="RowTitles-Detail 2 3 2 2 4 4 2 4 2" xfId="28609"/>
    <cellStyle name="RowTitles-Detail 2 3 2 2 4 4 2 5" xfId="28610"/>
    <cellStyle name="RowTitles-Detail 2 3 2 2 4 4 3" xfId="28611"/>
    <cellStyle name="RowTitles-Detail 2 3 2 2 4 4 3 2" xfId="28612"/>
    <cellStyle name="RowTitles-Detail 2 3 2 2 4 4 3 2 2" xfId="28613"/>
    <cellStyle name="RowTitles-Detail 2 3 2 2 4 4 3 2 2 2" xfId="28614"/>
    <cellStyle name="RowTitles-Detail 2 3 2 2 4 4 3 2 3" xfId="28615"/>
    <cellStyle name="RowTitles-Detail 2 3 2 2 4 4 3 3" xfId="28616"/>
    <cellStyle name="RowTitles-Detail 2 3 2 2 4 4 3 3 2" xfId="28617"/>
    <cellStyle name="RowTitles-Detail 2 3 2 2 4 4 3 3 2 2" xfId="28618"/>
    <cellStyle name="RowTitles-Detail 2 3 2 2 4 4 3 4" xfId="28619"/>
    <cellStyle name="RowTitles-Detail 2 3 2 2 4 4 3 4 2" xfId="28620"/>
    <cellStyle name="RowTitles-Detail 2 3 2 2 4 4 3 5" xfId="28621"/>
    <cellStyle name="RowTitles-Detail 2 3 2 2 4 4 4" xfId="28622"/>
    <cellStyle name="RowTitles-Detail 2 3 2 2 4 4 4 2" xfId="28623"/>
    <cellStyle name="RowTitles-Detail 2 3 2 2 4 4 5" xfId="28624"/>
    <cellStyle name="RowTitles-Detail 2 3 2 2 4 4 5 2" xfId="28625"/>
    <cellStyle name="RowTitles-Detail 2 3 2 2 4 4 5 2 2" xfId="28626"/>
    <cellStyle name="RowTitles-Detail 2 3 2 2 4 4 5 3" xfId="28627"/>
    <cellStyle name="RowTitles-Detail 2 3 2 2 4 4 6" xfId="28628"/>
    <cellStyle name="RowTitles-Detail 2 3 2 2 4 4 6 2" xfId="28629"/>
    <cellStyle name="RowTitles-Detail 2 3 2 2 4 4 6 2 2" xfId="28630"/>
    <cellStyle name="RowTitles-Detail 2 3 2 2 4 4 7" xfId="28631"/>
    <cellStyle name="RowTitles-Detail 2 3 2 2 4 4 7 2" xfId="28632"/>
    <cellStyle name="RowTitles-Detail 2 3 2 2 4 4 8" xfId="28633"/>
    <cellStyle name="RowTitles-Detail 2 3 2 2 4 5" xfId="28634"/>
    <cellStyle name="RowTitles-Detail 2 3 2 2 4 5 2" xfId="28635"/>
    <cellStyle name="RowTitles-Detail 2 3 2 2 4 5 2 2" xfId="28636"/>
    <cellStyle name="RowTitles-Detail 2 3 2 2 4 5 2 2 2" xfId="28637"/>
    <cellStyle name="RowTitles-Detail 2 3 2 2 4 5 2 2 2 2" xfId="28638"/>
    <cellStyle name="RowTitles-Detail 2 3 2 2 4 5 2 2 3" xfId="28639"/>
    <cellStyle name="RowTitles-Detail 2 3 2 2 4 5 2 3" xfId="28640"/>
    <cellStyle name="RowTitles-Detail 2 3 2 2 4 5 2 3 2" xfId="28641"/>
    <cellStyle name="RowTitles-Detail 2 3 2 2 4 5 2 3 2 2" xfId="28642"/>
    <cellStyle name="RowTitles-Detail 2 3 2 2 4 5 2 4" xfId="28643"/>
    <cellStyle name="RowTitles-Detail 2 3 2 2 4 5 2 4 2" xfId="28644"/>
    <cellStyle name="RowTitles-Detail 2 3 2 2 4 5 2 5" xfId="28645"/>
    <cellStyle name="RowTitles-Detail 2 3 2 2 4 5 3" xfId="28646"/>
    <cellStyle name="RowTitles-Detail 2 3 2 2 4 5 3 2" xfId="28647"/>
    <cellStyle name="RowTitles-Detail 2 3 2 2 4 5 3 2 2" xfId="28648"/>
    <cellStyle name="RowTitles-Detail 2 3 2 2 4 5 3 2 2 2" xfId="28649"/>
    <cellStyle name="RowTitles-Detail 2 3 2 2 4 5 3 2 3" xfId="28650"/>
    <cellStyle name="RowTitles-Detail 2 3 2 2 4 5 3 3" xfId="28651"/>
    <cellStyle name="RowTitles-Detail 2 3 2 2 4 5 3 3 2" xfId="28652"/>
    <cellStyle name="RowTitles-Detail 2 3 2 2 4 5 3 3 2 2" xfId="28653"/>
    <cellStyle name="RowTitles-Detail 2 3 2 2 4 5 3 4" xfId="28654"/>
    <cellStyle name="RowTitles-Detail 2 3 2 2 4 5 3 4 2" xfId="28655"/>
    <cellStyle name="RowTitles-Detail 2 3 2 2 4 5 3 5" xfId="28656"/>
    <cellStyle name="RowTitles-Detail 2 3 2 2 4 5 4" xfId="28657"/>
    <cellStyle name="RowTitles-Detail 2 3 2 2 4 5 4 2" xfId="28658"/>
    <cellStyle name="RowTitles-Detail 2 3 2 2 4 5 4 2 2" xfId="28659"/>
    <cellStyle name="RowTitles-Detail 2 3 2 2 4 5 4 3" xfId="28660"/>
    <cellStyle name="RowTitles-Detail 2 3 2 2 4 5 5" xfId="28661"/>
    <cellStyle name="RowTitles-Detail 2 3 2 2 4 5 5 2" xfId="28662"/>
    <cellStyle name="RowTitles-Detail 2 3 2 2 4 5 5 2 2" xfId="28663"/>
    <cellStyle name="RowTitles-Detail 2 3 2 2 4 5 6" xfId="28664"/>
    <cellStyle name="RowTitles-Detail 2 3 2 2 4 5 6 2" xfId="28665"/>
    <cellStyle name="RowTitles-Detail 2 3 2 2 4 5 7" xfId="28666"/>
    <cellStyle name="RowTitles-Detail 2 3 2 2 4 6" xfId="28667"/>
    <cellStyle name="RowTitles-Detail 2 3 2 2 4 6 2" xfId="28668"/>
    <cellStyle name="RowTitles-Detail 2 3 2 2 4 6 2 2" xfId="28669"/>
    <cellStyle name="RowTitles-Detail 2 3 2 2 4 6 2 2 2" xfId="28670"/>
    <cellStyle name="RowTitles-Detail 2 3 2 2 4 6 2 2 2 2" xfId="28671"/>
    <cellStyle name="RowTitles-Detail 2 3 2 2 4 6 2 2 3" xfId="28672"/>
    <cellStyle name="RowTitles-Detail 2 3 2 2 4 6 2 3" xfId="28673"/>
    <cellStyle name="RowTitles-Detail 2 3 2 2 4 6 2 3 2" xfId="28674"/>
    <cellStyle name="RowTitles-Detail 2 3 2 2 4 6 2 3 2 2" xfId="28675"/>
    <cellStyle name="RowTitles-Detail 2 3 2 2 4 6 2 4" xfId="28676"/>
    <cellStyle name="RowTitles-Detail 2 3 2 2 4 6 2 4 2" xfId="28677"/>
    <cellStyle name="RowTitles-Detail 2 3 2 2 4 6 2 5" xfId="28678"/>
    <cellStyle name="RowTitles-Detail 2 3 2 2 4 6 3" xfId="28679"/>
    <cellStyle name="RowTitles-Detail 2 3 2 2 4 6 3 2" xfId="28680"/>
    <cellStyle name="RowTitles-Detail 2 3 2 2 4 6 3 2 2" xfId="28681"/>
    <cellStyle name="RowTitles-Detail 2 3 2 2 4 6 3 2 2 2" xfId="28682"/>
    <cellStyle name="RowTitles-Detail 2 3 2 2 4 6 3 2 3" xfId="28683"/>
    <cellStyle name="RowTitles-Detail 2 3 2 2 4 6 3 3" xfId="28684"/>
    <cellStyle name="RowTitles-Detail 2 3 2 2 4 6 3 3 2" xfId="28685"/>
    <cellStyle name="RowTitles-Detail 2 3 2 2 4 6 3 3 2 2" xfId="28686"/>
    <cellStyle name="RowTitles-Detail 2 3 2 2 4 6 3 4" xfId="28687"/>
    <cellStyle name="RowTitles-Detail 2 3 2 2 4 6 3 4 2" xfId="28688"/>
    <cellStyle name="RowTitles-Detail 2 3 2 2 4 6 3 5" xfId="28689"/>
    <cellStyle name="RowTitles-Detail 2 3 2 2 4 6 4" xfId="28690"/>
    <cellStyle name="RowTitles-Detail 2 3 2 2 4 6 4 2" xfId="28691"/>
    <cellStyle name="RowTitles-Detail 2 3 2 2 4 6 4 2 2" xfId="28692"/>
    <cellStyle name="RowTitles-Detail 2 3 2 2 4 6 4 3" xfId="28693"/>
    <cellStyle name="RowTitles-Detail 2 3 2 2 4 6 5" xfId="28694"/>
    <cellStyle name="RowTitles-Detail 2 3 2 2 4 6 5 2" xfId="28695"/>
    <cellStyle name="RowTitles-Detail 2 3 2 2 4 6 5 2 2" xfId="28696"/>
    <cellStyle name="RowTitles-Detail 2 3 2 2 4 6 6" xfId="28697"/>
    <cellStyle name="RowTitles-Detail 2 3 2 2 4 6 6 2" xfId="28698"/>
    <cellStyle name="RowTitles-Detail 2 3 2 2 4 6 7" xfId="28699"/>
    <cellStyle name="RowTitles-Detail 2 3 2 2 4 7" xfId="28700"/>
    <cellStyle name="RowTitles-Detail 2 3 2 2 4 7 2" xfId="28701"/>
    <cellStyle name="RowTitles-Detail 2 3 2 2 4 7 2 2" xfId="28702"/>
    <cellStyle name="RowTitles-Detail 2 3 2 2 4 7 2 2 2" xfId="28703"/>
    <cellStyle name="RowTitles-Detail 2 3 2 2 4 7 2 3" xfId="28704"/>
    <cellStyle name="RowTitles-Detail 2 3 2 2 4 7 3" xfId="28705"/>
    <cellStyle name="RowTitles-Detail 2 3 2 2 4 7 3 2" xfId="28706"/>
    <cellStyle name="RowTitles-Detail 2 3 2 2 4 7 3 2 2" xfId="28707"/>
    <cellStyle name="RowTitles-Detail 2 3 2 2 4 7 4" xfId="28708"/>
    <cellStyle name="RowTitles-Detail 2 3 2 2 4 7 4 2" xfId="28709"/>
    <cellStyle name="RowTitles-Detail 2 3 2 2 4 7 5" xfId="28710"/>
    <cellStyle name="RowTitles-Detail 2 3 2 2 4 8" xfId="28711"/>
    <cellStyle name="RowTitles-Detail 2 3 2 2 4 8 2" xfId="28712"/>
    <cellStyle name="RowTitles-Detail 2 3 2 2 4 9" xfId="28713"/>
    <cellStyle name="RowTitles-Detail 2 3 2 2 4 9 2" xfId="28714"/>
    <cellStyle name="RowTitles-Detail 2 3 2 2 4 9 2 2" xfId="28715"/>
    <cellStyle name="RowTitles-Detail 2 3 2 2 4_STUD aligned by INSTIT" xfId="28716"/>
    <cellStyle name="RowTitles-Detail 2 3 2 2 5" xfId="28717"/>
    <cellStyle name="RowTitles-Detail 2 3 2 2 5 2" xfId="28718"/>
    <cellStyle name="RowTitles-Detail 2 3 2 2 5 2 2" xfId="28719"/>
    <cellStyle name="RowTitles-Detail 2 3 2 2 5 2 2 2" xfId="28720"/>
    <cellStyle name="RowTitles-Detail 2 3 2 2 5 2 2 2 2" xfId="28721"/>
    <cellStyle name="RowTitles-Detail 2 3 2 2 5 2 2 3" xfId="28722"/>
    <cellStyle name="RowTitles-Detail 2 3 2 2 5 2 3" xfId="28723"/>
    <cellStyle name="RowTitles-Detail 2 3 2 2 5 2 3 2" xfId="28724"/>
    <cellStyle name="RowTitles-Detail 2 3 2 2 5 2 3 2 2" xfId="28725"/>
    <cellStyle name="RowTitles-Detail 2 3 2 2 5 2 4" xfId="28726"/>
    <cellStyle name="RowTitles-Detail 2 3 2 2 5 2 4 2" xfId="28727"/>
    <cellStyle name="RowTitles-Detail 2 3 2 2 5 2 5" xfId="28728"/>
    <cellStyle name="RowTitles-Detail 2 3 2 2 5 3" xfId="28729"/>
    <cellStyle name="RowTitles-Detail 2 3 2 2 5 3 2" xfId="28730"/>
    <cellStyle name="RowTitles-Detail 2 3 2 2 5 3 2 2" xfId="28731"/>
    <cellStyle name="RowTitles-Detail 2 3 2 2 5 3 2 2 2" xfId="28732"/>
    <cellStyle name="RowTitles-Detail 2 3 2 2 5 3 2 3" xfId="28733"/>
    <cellStyle name="RowTitles-Detail 2 3 2 2 5 3 3" xfId="28734"/>
    <cellStyle name="RowTitles-Detail 2 3 2 2 5 3 3 2" xfId="28735"/>
    <cellStyle name="RowTitles-Detail 2 3 2 2 5 3 3 2 2" xfId="28736"/>
    <cellStyle name="RowTitles-Detail 2 3 2 2 5 3 4" xfId="28737"/>
    <cellStyle name="RowTitles-Detail 2 3 2 2 5 3 4 2" xfId="28738"/>
    <cellStyle name="RowTitles-Detail 2 3 2 2 5 3 5" xfId="28739"/>
    <cellStyle name="RowTitles-Detail 2 3 2 2 5 4" xfId="28740"/>
    <cellStyle name="RowTitles-Detail 2 3 2 2 5 4 2" xfId="28741"/>
    <cellStyle name="RowTitles-Detail 2 3 2 2 5 5" xfId="28742"/>
    <cellStyle name="RowTitles-Detail 2 3 2 2 5 5 2" xfId="28743"/>
    <cellStyle name="RowTitles-Detail 2 3 2 2 5 5 2 2" xfId="28744"/>
    <cellStyle name="RowTitles-Detail 2 3 2 2 5 5 3" xfId="28745"/>
    <cellStyle name="RowTitles-Detail 2 3 2 2 5 6" xfId="28746"/>
    <cellStyle name="RowTitles-Detail 2 3 2 2 5 6 2" xfId="28747"/>
    <cellStyle name="RowTitles-Detail 2 3 2 2 5 6 2 2" xfId="28748"/>
    <cellStyle name="RowTitles-Detail 2 3 2 2 6" xfId="28749"/>
    <cellStyle name="RowTitles-Detail 2 3 2 2 6 2" xfId="28750"/>
    <cellStyle name="RowTitles-Detail 2 3 2 2 6 2 2" xfId="28751"/>
    <cellStyle name="RowTitles-Detail 2 3 2 2 6 2 2 2" xfId="28752"/>
    <cellStyle name="RowTitles-Detail 2 3 2 2 6 2 2 2 2" xfId="28753"/>
    <cellStyle name="RowTitles-Detail 2 3 2 2 6 2 2 3" xfId="28754"/>
    <cellStyle name="RowTitles-Detail 2 3 2 2 6 2 3" xfId="28755"/>
    <cellStyle name="RowTitles-Detail 2 3 2 2 6 2 3 2" xfId="28756"/>
    <cellStyle name="RowTitles-Detail 2 3 2 2 6 2 3 2 2" xfId="28757"/>
    <cellStyle name="RowTitles-Detail 2 3 2 2 6 2 4" xfId="28758"/>
    <cellStyle name="RowTitles-Detail 2 3 2 2 6 2 4 2" xfId="28759"/>
    <cellStyle name="RowTitles-Detail 2 3 2 2 6 2 5" xfId="28760"/>
    <cellStyle name="RowTitles-Detail 2 3 2 2 6 3" xfId="28761"/>
    <cellStyle name="RowTitles-Detail 2 3 2 2 6 3 2" xfId="28762"/>
    <cellStyle name="RowTitles-Detail 2 3 2 2 6 3 2 2" xfId="28763"/>
    <cellStyle name="RowTitles-Detail 2 3 2 2 6 3 2 2 2" xfId="28764"/>
    <cellStyle name="RowTitles-Detail 2 3 2 2 6 3 2 3" xfId="28765"/>
    <cellStyle name="RowTitles-Detail 2 3 2 2 6 3 3" xfId="28766"/>
    <cellStyle name="RowTitles-Detail 2 3 2 2 6 3 3 2" xfId="28767"/>
    <cellStyle name="RowTitles-Detail 2 3 2 2 6 3 3 2 2" xfId="28768"/>
    <cellStyle name="RowTitles-Detail 2 3 2 2 6 3 4" xfId="28769"/>
    <cellStyle name="RowTitles-Detail 2 3 2 2 6 3 4 2" xfId="28770"/>
    <cellStyle name="RowTitles-Detail 2 3 2 2 6 3 5" xfId="28771"/>
    <cellStyle name="RowTitles-Detail 2 3 2 2 6 4" xfId="28772"/>
    <cellStyle name="RowTitles-Detail 2 3 2 2 6 4 2" xfId="28773"/>
    <cellStyle name="RowTitles-Detail 2 3 2 2 6 5" xfId="28774"/>
    <cellStyle name="RowTitles-Detail 2 3 2 2 6 5 2" xfId="28775"/>
    <cellStyle name="RowTitles-Detail 2 3 2 2 6 5 2 2" xfId="28776"/>
    <cellStyle name="RowTitles-Detail 2 3 2 2 6 6" xfId="28777"/>
    <cellStyle name="RowTitles-Detail 2 3 2 2 6 6 2" xfId="28778"/>
    <cellStyle name="RowTitles-Detail 2 3 2 2 6 7" xfId="28779"/>
    <cellStyle name="RowTitles-Detail 2 3 2 2 7" xfId="28780"/>
    <cellStyle name="RowTitles-Detail 2 3 2 2 7 2" xfId="28781"/>
    <cellStyle name="RowTitles-Detail 2 3 2 2 7 2 2" xfId="28782"/>
    <cellStyle name="RowTitles-Detail 2 3 2 2 7 2 2 2" xfId="28783"/>
    <cellStyle name="RowTitles-Detail 2 3 2 2 7 2 2 2 2" xfId="28784"/>
    <cellStyle name="RowTitles-Detail 2 3 2 2 7 2 2 3" xfId="28785"/>
    <cellStyle name="RowTitles-Detail 2 3 2 2 7 2 3" xfId="28786"/>
    <cellStyle name="RowTitles-Detail 2 3 2 2 7 2 3 2" xfId="28787"/>
    <cellStyle name="RowTitles-Detail 2 3 2 2 7 2 3 2 2" xfId="28788"/>
    <cellStyle name="RowTitles-Detail 2 3 2 2 7 2 4" xfId="28789"/>
    <cellStyle name="RowTitles-Detail 2 3 2 2 7 2 4 2" xfId="28790"/>
    <cellStyle name="RowTitles-Detail 2 3 2 2 7 2 5" xfId="28791"/>
    <cellStyle name="RowTitles-Detail 2 3 2 2 7 3" xfId="28792"/>
    <cellStyle name="RowTitles-Detail 2 3 2 2 7 3 2" xfId="28793"/>
    <cellStyle name="RowTitles-Detail 2 3 2 2 7 3 2 2" xfId="28794"/>
    <cellStyle name="RowTitles-Detail 2 3 2 2 7 3 2 2 2" xfId="28795"/>
    <cellStyle name="RowTitles-Detail 2 3 2 2 7 3 2 3" xfId="28796"/>
    <cellStyle name="RowTitles-Detail 2 3 2 2 7 3 3" xfId="28797"/>
    <cellStyle name="RowTitles-Detail 2 3 2 2 7 3 3 2" xfId="28798"/>
    <cellStyle name="RowTitles-Detail 2 3 2 2 7 3 3 2 2" xfId="28799"/>
    <cellStyle name="RowTitles-Detail 2 3 2 2 7 3 4" xfId="28800"/>
    <cellStyle name="RowTitles-Detail 2 3 2 2 7 3 4 2" xfId="28801"/>
    <cellStyle name="RowTitles-Detail 2 3 2 2 7 3 5" xfId="28802"/>
    <cellStyle name="RowTitles-Detail 2 3 2 2 7 4" xfId="28803"/>
    <cellStyle name="RowTitles-Detail 2 3 2 2 7 4 2" xfId="28804"/>
    <cellStyle name="RowTitles-Detail 2 3 2 2 7 5" xfId="28805"/>
    <cellStyle name="RowTitles-Detail 2 3 2 2 7 5 2" xfId="28806"/>
    <cellStyle name="RowTitles-Detail 2 3 2 2 7 5 2 2" xfId="28807"/>
    <cellStyle name="RowTitles-Detail 2 3 2 2 7 5 3" xfId="28808"/>
    <cellStyle name="RowTitles-Detail 2 3 2 2 7 6" xfId="28809"/>
    <cellStyle name="RowTitles-Detail 2 3 2 2 7 6 2" xfId="28810"/>
    <cellStyle name="RowTitles-Detail 2 3 2 2 7 6 2 2" xfId="28811"/>
    <cellStyle name="RowTitles-Detail 2 3 2 2 7 7" xfId="28812"/>
    <cellStyle name="RowTitles-Detail 2 3 2 2 7 7 2" xfId="28813"/>
    <cellStyle name="RowTitles-Detail 2 3 2 2 7 8" xfId="28814"/>
    <cellStyle name="RowTitles-Detail 2 3 2 2 8" xfId="28815"/>
    <cellStyle name="RowTitles-Detail 2 3 2 2 8 2" xfId="28816"/>
    <cellStyle name="RowTitles-Detail 2 3 2 2 8 2 2" xfId="28817"/>
    <cellStyle name="RowTitles-Detail 2 3 2 2 8 2 2 2" xfId="28818"/>
    <cellStyle name="RowTitles-Detail 2 3 2 2 8 2 2 2 2" xfId="28819"/>
    <cellStyle name="RowTitles-Detail 2 3 2 2 8 2 2 3" xfId="28820"/>
    <cellStyle name="RowTitles-Detail 2 3 2 2 8 2 3" xfId="28821"/>
    <cellStyle name="RowTitles-Detail 2 3 2 2 8 2 3 2" xfId="28822"/>
    <cellStyle name="RowTitles-Detail 2 3 2 2 8 2 3 2 2" xfId="28823"/>
    <cellStyle name="RowTitles-Detail 2 3 2 2 8 2 4" xfId="28824"/>
    <cellStyle name="RowTitles-Detail 2 3 2 2 8 2 4 2" xfId="28825"/>
    <cellStyle name="RowTitles-Detail 2 3 2 2 8 2 5" xfId="28826"/>
    <cellStyle name="RowTitles-Detail 2 3 2 2 8 3" xfId="28827"/>
    <cellStyle name="RowTitles-Detail 2 3 2 2 8 3 2" xfId="28828"/>
    <cellStyle name="RowTitles-Detail 2 3 2 2 8 3 2 2" xfId="28829"/>
    <cellStyle name="RowTitles-Detail 2 3 2 2 8 3 2 2 2" xfId="28830"/>
    <cellStyle name="RowTitles-Detail 2 3 2 2 8 3 2 3" xfId="28831"/>
    <cellStyle name="RowTitles-Detail 2 3 2 2 8 3 3" xfId="28832"/>
    <cellStyle name="RowTitles-Detail 2 3 2 2 8 3 3 2" xfId="28833"/>
    <cellStyle name="RowTitles-Detail 2 3 2 2 8 3 3 2 2" xfId="28834"/>
    <cellStyle name="RowTitles-Detail 2 3 2 2 8 3 4" xfId="28835"/>
    <cellStyle name="RowTitles-Detail 2 3 2 2 8 3 4 2" xfId="28836"/>
    <cellStyle name="RowTitles-Detail 2 3 2 2 8 3 5" xfId="28837"/>
    <cellStyle name="RowTitles-Detail 2 3 2 2 8 4" xfId="28838"/>
    <cellStyle name="RowTitles-Detail 2 3 2 2 8 4 2" xfId="28839"/>
    <cellStyle name="RowTitles-Detail 2 3 2 2 8 4 2 2" xfId="28840"/>
    <cellStyle name="RowTitles-Detail 2 3 2 2 8 4 3" xfId="28841"/>
    <cellStyle name="RowTitles-Detail 2 3 2 2 8 5" xfId="28842"/>
    <cellStyle name="RowTitles-Detail 2 3 2 2 8 5 2" xfId="28843"/>
    <cellStyle name="RowTitles-Detail 2 3 2 2 8 5 2 2" xfId="28844"/>
    <cellStyle name="RowTitles-Detail 2 3 2 2 8 6" xfId="28845"/>
    <cellStyle name="RowTitles-Detail 2 3 2 2 8 6 2" xfId="28846"/>
    <cellStyle name="RowTitles-Detail 2 3 2 2 8 7" xfId="28847"/>
    <cellStyle name="RowTitles-Detail 2 3 2 2 9" xfId="28848"/>
    <cellStyle name="RowTitles-Detail 2 3 2 2 9 2" xfId="28849"/>
    <cellStyle name="RowTitles-Detail 2 3 2 2 9 2 2" xfId="28850"/>
    <cellStyle name="RowTitles-Detail 2 3 2 2 9 2 2 2" xfId="28851"/>
    <cellStyle name="RowTitles-Detail 2 3 2 2 9 2 2 2 2" xfId="28852"/>
    <cellStyle name="RowTitles-Detail 2 3 2 2 9 2 2 3" xfId="28853"/>
    <cellStyle name="RowTitles-Detail 2 3 2 2 9 2 3" xfId="28854"/>
    <cellStyle name="RowTitles-Detail 2 3 2 2 9 2 3 2" xfId="28855"/>
    <cellStyle name="RowTitles-Detail 2 3 2 2 9 2 3 2 2" xfId="28856"/>
    <cellStyle name="RowTitles-Detail 2 3 2 2 9 2 4" xfId="28857"/>
    <cellStyle name="RowTitles-Detail 2 3 2 2 9 2 4 2" xfId="28858"/>
    <cellStyle name="RowTitles-Detail 2 3 2 2 9 2 5" xfId="28859"/>
    <cellStyle name="RowTitles-Detail 2 3 2 2 9 3" xfId="28860"/>
    <cellStyle name="RowTitles-Detail 2 3 2 2 9 3 2" xfId="28861"/>
    <cellStyle name="RowTitles-Detail 2 3 2 2 9 3 2 2" xfId="28862"/>
    <cellStyle name="RowTitles-Detail 2 3 2 2 9 3 2 2 2" xfId="28863"/>
    <cellStyle name="RowTitles-Detail 2 3 2 2 9 3 2 3" xfId="28864"/>
    <cellStyle name="RowTitles-Detail 2 3 2 2 9 3 3" xfId="28865"/>
    <cellStyle name="RowTitles-Detail 2 3 2 2 9 3 3 2" xfId="28866"/>
    <cellStyle name="RowTitles-Detail 2 3 2 2 9 3 3 2 2" xfId="28867"/>
    <cellStyle name="RowTitles-Detail 2 3 2 2 9 3 4" xfId="28868"/>
    <cellStyle name="RowTitles-Detail 2 3 2 2 9 3 4 2" xfId="28869"/>
    <cellStyle name="RowTitles-Detail 2 3 2 2 9 3 5" xfId="28870"/>
    <cellStyle name="RowTitles-Detail 2 3 2 2 9 4" xfId="28871"/>
    <cellStyle name="RowTitles-Detail 2 3 2 2 9 4 2" xfId="28872"/>
    <cellStyle name="RowTitles-Detail 2 3 2 2 9 4 2 2" xfId="28873"/>
    <cellStyle name="RowTitles-Detail 2 3 2 2 9 4 3" xfId="28874"/>
    <cellStyle name="RowTitles-Detail 2 3 2 2 9 5" xfId="28875"/>
    <cellStyle name="RowTitles-Detail 2 3 2 2 9 5 2" xfId="28876"/>
    <cellStyle name="RowTitles-Detail 2 3 2 2 9 5 2 2" xfId="28877"/>
    <cellStyle name="RowTitles-Detail 2 3 2 2 9 6" xfId="28878"/>
    <cellStyle name="RowTitles-Detail 2 3 2 2 9 6 2" xfId="28879"/>
    <cellStyle name="RowTitles-Detail 2 3 2 2 9 7" xfId="28880"/>
    <cellStyle name="RowTitles-Detail 2 3 2 2_STUD aligned by INSTIT" xfId="28881"/>
    <cellStyle name="RowTitles-Detail 2 3 2 3" xfId="28882"/>
    <cellStyle name="RowTitles-Detail 2 3 2 3 2" xfId="28883"/>
    <cellStyle name="RowTitles-Detail 2 3 2 3 2 2" xfId="28884"/>
    <cellStyle name="RowTitles-Detail 2 3 2 3 2 2 2" xfId="28885"/>
    <cellStyle name="RowTitles-Detail 2 3 2 3 2 2 2 2" xfId="28886"/>
    <cellStyle name="RowTitles-Detail 2 3 2 3 2 2 2 2 2" xfId="28887"/>
    <cellStyle name="RowTitles-Detail 2 3 2 3 2 2 2 3" xfId="28888"/>
    <cellStyle name="RowTitles-Detail 2 3 2 3 2 2 3" xfId="28889"/>
    <cellStyle name="RowTitles-Detail 2 3 2 3 2 2 3 2" xfId="28890"/>
    <cellStyle name="RowTitles-Detail 2 3 2 3 2 2 3 2 2" xfId="28891"/>
    <cellStyle name="RowTitles-Detail 2 3 2 3 2 2 4" xfId="28892"/>
    <cellStyle name="RowTitles-Detail 2 3 2 3 2 2 4 2" xfId="28893"/>
    <cellStyle name="RowTitles-Detail 2 3 2 3 2 2 5" xfId="28894"/>
    <cellStyle name="RowTitles-Detail 2 3 2 3 2 3" xfId="28895"/>
    <cellStyle name="RowTitles-Detail 2 3 2 3 2 3 2" xfId="28896"/>
    <cellStyle name="RowTitles-Detail 2 3 2 3 2 3 2 2" xfId="28897"/>
    <cellStyle name="RowTitles-Detail 2 3 2 3 2 3 2 2 2" xfId="28898"/>
    <cellStyle name="RowTitles-Detail 2 3 2 3 2 3 2 3" xfId="28899"/>
    <cellStyle name="RowTitles-Detail 2 3 2 3 2 3 3" xfId="28900"/>
    <cellStyle name="RowTitles-Detail 2 3 2 3 2 3 3 2" xfId="28901"/>
    <cellStyle name="RowTitles-Detail 2 3 2 3 2 3 3 2 2" xfId="28902"/>
    <cellStyle name="RowTitles-Detail 2 3 2 3 2 3 4" xfId="28903"/>
    <cellStyle name="RowTitles-Detail 2 3 2 3 2 3 4 2" xfId="28904"/>
    <cellStyle name="RowTitles-Detail 2 3 2 3 2 3 5" xfId="28905"/>
    <cellStyle name="RowTitles-Detail 2 3 2 3 2 4" xfId="28906"/>
    <cellStyle name="RowTitles-Detail 2 3 2 3 2 4 2" xfId="28907"/>
    <cellStyle name="RowTitles-Detail 2 3 2 3 2 5" xfId="28908"/>
    <cellStyle name="RowTitles-Detail 2 3 2 3 2 5 2" xfId="28909"/>
    <cellStyle name="RowTitles-Detail 2 3 2 3 2 5 2 2" xfId="28910"/>
    <cellStyle name="RowTitles-Detail 2 3 2 3 3" xfId="28911"/>
    <cellStyle name="RowTitles-Detail 2 3 2 3 3 2" xfId="28912"/>
    <cellStyle name="RowTitles-Detail 2 3 2 3 3 2 2" xfId="28913"/>
    <cellStyle name="RowTitles-Detail 2 3 2 3 3 2 2 2" xfId="28914"/>
    <cellStyle name="RowTitles-Detail 2 3 2 3 3 2 2 2 2" xfId="28915"/>
    <cellStyle name="RowTitles-Detail 2 3 2 3 3 2 2 3" xfId="28916"/>
    <cellStyle name="RowTitles-Detail 2 3 2 3 3 2 3" xfId="28917"/>
    <cellStyle name="RowTitles-Detail 2 3 2 3 3 2 3 2" xfId="28918"/>
    <cellStyle name="RowTitles-Detail 2 3 2 3 3 2 3 2 2" xfId="28919"/>
    <cellStyle name="RowTitles-Detail 2 3 2 3 3 2 4" xfId="28920"/>
    <cellStyle name="RowTitles-Detail 2 3 2 3 3 2 4 2" xfId="28921"/>
    <cellStyle name="RowTitles-Detail 2 3 2 3 3 2 5" xfId="28922"/>
    <cellStyle name="RowTitles-Detail 2 3 2 3 3 3" xfId="28923"/>
    <cellStyle name="RowTitles-Detail 2 3 2 3 3 3 2" xfId="28924"/>
    <cellStyle name="RowTitles-Detail 2 3 2 3 3 3 2 2" xfId="28925"/>
    <cellStyle name="RowTitles-Detail 2 3 2 3 3 3 2 2 2" xfId="28926"/>
    <cellStyle name="RowTitles-Detail 2 3 2 3 3 3 2 3" xfId="28927"/>
    <cellStyle name="RowTitles-Detail 2 3 2 3 3 3 3" xfId="28928"/>
    <cellStyle name="RowTitles-Detail 2 3 2 3 3 3 3 2" xfId="28929"/>
    <cellStyle name="RowTitles-Detail 2 3 2 3 3 3 3 2 2" xfId="28930"/>
    <cellStyle name="RowTitles-Detail 2 3 2 3 3 3 4" xfId="28931"/>
    <cellStyle name="RowTitles-Detail 2 3 2 3 3 3 4 2" xfId="28932"/>
    <cellStyle name="RowTitles-Detail 2 3 2 3 3 3 5" xfId="28933"/>
    <cellStyle name="RowTitles-Detail 2 3 2 3 3 4" xfId="28934"/>
    <cellStyle name="RowTitles-Detail 2 3 2 3 3 4 2" xfId="28935"/>
    <cellStyle name="RowTitles-Detail 2 3 2 3 3 5" xfId="28936"/>
    <cellStyle name="RowTitles-Detail 2 3 2 3 3 5 2" xfId="28937"/>
    <cellStyle name="RowTitles-Detail 2 3 2 3 3 5 2 2" xfId="28938"/>
    <cellStyle name="RowTitles-Detail 2 3 2 3 3 5 3" xfId="28939"/>
    <cellStyle name="RowTitles-Detail 2 3 2 3 3 6" xfId="28940"/>
    <cellStyle name="RowTitles-Detail 2 3 2 3 3 6 2" xfId="28941"/>
    <cellStyle name="RowTitles-Detail 2 3 2 3 3 6 2 2" xfId="28942"/>
    <cellStyle name="RowTitles-Detail 2 3 2 3 3 7" xfId="28943"/>
    <cellStyle name="RowTitles-Detail 2 3 2 3 3 7 2" xfId="28944"/>
    <cellStyle name="RowTitles-Detail 2 3 2 3 3 8" xfId="28945"/>
    <cellStyle name="RowTitles-Detail 2 3 2 3 4" xfId="28946"/>
    <cellStyle name="RowTitles-Detail 2 3 2 3 4 2" xfId="28947"/>
    <cellStyle name="RowTitles-Detail 2 3 2 3 4 2 2" xfId="28948"/>
    <cellStyle name="RowTitles-Detail 2 3 2 3 4 2 2 2" xfId="28949"/>
    <cellStyle name="RowTitles-Detail 2 3 2 3 4 2 2 2 2" xfId="28950"/>
    <cellStyle name="RowTitles-Detail 2 3 2 3 4 2 2 3" xfId="28951"/>
    <cellStyle name="RowTitles-Detail 2 3 2 3 4 2 3" xfId="28952"/>
    <cellStyle name="RowTitles-Detail 2 3 2 3 4 2 3 2" xfId="28953"/>
    <cellStyle name="RowTitles-Detail 2 3 2 3 4 2 3 2 2" xfId="28954"/>
    <cellStyle name="RowTitles-Detail 2 3 2 3 4 2 4" xfId="28955"/>
    <cellStyle name="RowTitles-Detail 2 3 2 3 4 2 4 2" xfId="28956"/>
    <cellStyle name="RowTitles-Detail 2 3 2 3 4 2 5" xfId="28957"/>
    <cellStyle name="RowTitles-Detail 2 3 2 3 4 3" xfId="28958"/>
    <cellStyle name="RowTitles-Detail 2 3 2 3 4 3 2" xfId="28959"/>
    <cellStyle name="RowTitles-Detail 2 3 2 3 4 3 2 2" xfId="28960"/>
    <cellStyle name="RowTitles-Detail 2 3 2 3 4 3 2 2 2" xfId="28961"/>
    <cellStyle name="RowTitles-Detail 2 3 2 3 4 3 2 3" xfId="28962"/>
    <cellStyle name="RowTitles-Detail 2 3 2 3 4 3 3" xfId="28963"/>
    <cellStyle name="RowTitles-Detail 2 3 2 3 4 3 3 2" xfId="28964"/>
    <cellStyle name="RowTitles-Detail 2 3 2 3 4 3 3 2 2" xfId="28965"/>
    <cellStyle name="RowTitles-Detail 2 3 2 3 4 3 4" xfId="28966"/>
    <cellStyle name="RowTitles-Detail 2 3 2 3 4 3 4 2" xfId="28967"/>
    <cellStyle name="RowTitles-Detail 2 3 2 3 4 3 5" xfId="28968"/>
    <cellStyle name="RowTitles-Detail 2 3 2 3 4 4" xfId="28969"/>
    <cellStyle name="RowTitles-Detail 2 3 2 3 4 4 2" xfId="28970"/>
    <cellStyle name="RowTitles-Detail 2 3 2 3 4 4 2 2" xfId="28971"/>
    <cellStyle name="RowTitles-Detail 2 3 2 3 4 4 3" xfId="28972"/>
    <cellStyle name="RowTitles-Detail 2 3 2 3 4 5" xfId="28973"/>
    <cellStyle name="RowTitles-Detail 2 3 2 3 4 5 2" xfId="28974"/>
    <cellStyle name="RowTitles-Detail 2 3 2 3 4 5 2 2" xfId="28975"/>
    <cellStyle name="RowTitles-Detail 2 3 2 3 4 6" xfId="28976"/>
    <cellStyle name="RowTitles-Detail 2 3 2 3 4 6 2" xfId="28977"/>
    <cellStyle name="RowTitles-Detail 2 3 2 3 4 7" xfId="28978"/>
    <cellStyle name="RowTitles-Detail 2 3 2 3 5" xfId="28979"/>
    <cellStyle name="RowTitles-Detail 2 3 2 3 5 2" xfId="28980"/>
    <cellStyle name="RowTitles-Detail 2 3 2 3 5 2 2" xfId="28981"/>
    <cellStyle name="RowTitles-Detail 2 3 2 3 5 2 2 2" xfId="28982"/>
    <cellStyle name="RowTitles-Detail 2 3 2 3 5 2 2 2 2" xfId="28983"/>
    <cellStyle name="RowTitles-Detail 2 3 2 3 5 2 2 3" xfId="28984"/>
    <cellStyle name="RowTitles-Detail 2 3 2 3 5 2 3" xfId="28985"/>
    <cellStyle name="RowTitles-Detail 2 3 2 3 5 2 3 2" xfId="28986"/>
    <cellStyle name="RowTitles-Detail 2 3 2 3 5 2 3 2 2" xfId="28987"/>
    <cellStyle name="RowTitles-Detail 2 3 2 3 5 2 4" xfId="28988"/>
    <cellStyle name="RowTitles-Detail 2 3 2 3 5 2 4 2" xfId="28989"/>
    <cellStyle name="RowTitles-Detail 2 3 2 3 5 2 5" xfId="28990"/>
    <cellStyle name="RowTitles-Detail 2 3 2 3 5 3" xfId="28991"/>
    <cellStyle name="RowTitles-Detail 2 3 2 3 5 3 2" xfId="28992"/>
    <cellStyle name="RowTitles-Detail 2 3 2 3 5 3 2 2" xfId="28993"/>
    <cellStyle name="RowTitles-Detail 2 3 2 3 5 3 2 2 2" xfId="28994"/>
    <cellStyle name="RowTitles-Detail 2 3 2 3 5 3 2 3" xfId="28995"/>
    <cellStyle name="RowTitles-Detail 2 3 2 3 5 3 3" xfId="28996"/>
    <cellStyle name="RowTitles-Detail 2 3 2 3 5 3 3 2" xfId="28997"/>
    <cellStyle name="RowTitles-Detail 2 3 2 3 5 3 3 2 2" xfId="28998"/>
    <cellStyle name="RowTitles-Detail 2 3 2 3 5 3 4" xfId="28999"/>
    <cellStyle name="RowTitles-Detail 2 3 2 3 5 3 4 2" xfId="29000"/>
    <cellStyle name="RowTitles-Detail 2 3 2 3 5 3 5" xfId="29001"/>
    <cellStyle name="RowTitles-Detail 2 3 2 3 5 4" xfId="29002"/>
    <cellStyle name="RowTitles-Detail 2 3 2 3 5 4 2" xfId="29003"/>
    <cellStyle name="RowTitles-Detail 2 3 2 3 5 4 2 2" xfId="29004"/>
    <cellStyle name="RowTitles-Detail 2 3 2 3 5 4 3" xfId="29005"/>
    <cellStyle name="RowTitles-Detail 2 3 2 3 5 5" xfId="29006"/>
    <cellStyle name="RowTitles-Detail 2 3 2 3 5 5 2" xfId="29007"/>
    <cellStyle name="RowTitles-Detail 2 3 2 3 5 5 2 2" xfId="29008"/>
    <cellStyle name="RowTitles-Detail 2 3 2 3 5 6" xfId="29009"/>
    <cellStyle name="RowTitles-Detail 2 3 2 3 5 6 2" xfId="29010"/>
    <cellStyle name="RowTitles-Detail 2 3 2 3 5 7" xfId="29011"/>
    <cellStyle name="RowTitles-Detail 2 3 2 3 6" xfId="29012"/>
    <cellStyle name="RowTitles-Detail 2 3 2 3 6 2" xfId="29013"/>
    <cellStyle name="RowTitles-Detail 2 3 2 3 6 2 2" xfId="29014"/>
    <cellStyle name="RowTitles-Detail 2 3 2 3 6 2 2 2" xfId="29015"/>
    <cellStyle name="RowTitles-Detail 2 3 2 3 6 2 2 2 2" xfId="29016"/>
    <cellStyle name="RowTitles-Detail 2 3 2 3 6 2 2 3" xfId="29017"/>
    <cellStyle name="RowTitles-Detail 2 3 2 3 6 2 3" xfId="29018"/>
    <cellStyle name="RowTitles-Detail 2 3 2 3 6 2 3 2" xfId="29019"/>
    <cellStyle name="RowTitles-Detail 2 3 2 3 6 2 3 2 2" xfId="29020"/>
    <cellStyle name="RowTitles-Detail 2 3 2 3 6 2 4" xfId="29021"/>
    <cellStyle name="RowTitles-Detail 2 3 2 3 6 2 4 2" xfId="29022"/>
    <cellStyle name="RowTitles-Detail 2 3 2 3 6 2 5" xfId="29023"/>
    <cellStyle name="RowTitles-Detail 2 3 2 3 6 3" xfId="29024"/>
    <cellStyle name="RowTitles-Detail 2 3 2 3 6 3 2" xfId="29025"/>
    <cellStyle name="RowTitles-Detail 2 3 2 3 6 3 2 2" xfId="29026"/>
    <cellStyle name="RowTitles-Detail 2 3 2 3 6 3 2 2 2" xfId="29027"/>
    <cellStyle name="RowTitles-Detail 2 3 2 3 6 3 2 3" xfId="29028"/>
    <cellStyle name="RowTitles-Detail 2 3 2 3 6 3 3" xfId="29029"/>
    <cellStyle name="RowTitles-Detail 2 3 2 3 6 3 3 2" xfId="29030"/>
    <cellStyle name="RowTitles-Detail 2 3 2 3 6 3 3 2 2" xfId="29031"/>
    <cellStyle name="RowTitles-Detail 2 3 2 3 6 3 4" xfId="29032"/>
    <cellStyle name="RowTitles-Detail 2 3 2 3 6 3 4 2" xfId="29033"/>
    <cellStyle name="RowTitles-Detail 2 3 2 3 6 3 5" xfId="29034"/>
    <cellStyle name="RowTitles-Detail 2 3 2 3 6 4" xfId="29035"/>
    <cellStyle name="RowTitles-Detail 2 3 2 3 6 4 2" xfId="29036"/>
    <cellStyle name="RowTitles-Detail 2 3 2 3 6 4 2 2" xfId="29037"/>
    <cellStyle name="RowTitles-Detail 2 3 2 3 6 4 3" xfId="29038"/>
    <cellStyle name="RowTitles-Detail 2 3 2 3 6 5" xfId="29039"/>
    <cellStyle name="RowTitles-Detail 2 3 2 3 6 5 2" xfId="29040"/>
    <cellStyle name="RowTitles-Detail 2 3 2 3 6 5 2 2" xfId="29041"/>
    <cellStyle name="RowTitles-Detail 2 3 2 3 6 6" xfId="29042"/>
    <cellStyle name="RowTitles-Detail 2 3 2 3 6 6 2" xfId="29043"/>
    <cellStyle name="RowTitles-Detail 2 3 2 3 6 7" xfId="29044"/>
    <cellStyle name="RowTitles-Detail 2 3 2 3 7" xfId="29045"/>
    <cellStyle name="RowTitles-Detail 2 3 2 3 7 2" xfId="29046"/>
    <cellStyle name="RowTitles-Detail 2 3 2 3 7 2 2" xfId="29047"/>
    <cellStyle name="RowTitles-Detail 2 3 2 3 7 2 2 2" xfId="29048"/>
    <cellStyle name="RowTitles-Detail 2 3 2 3 7 2 3" xfId="29049"/>
    <cellStyle name="RowTitles-Detail 2 3 2 3 7 3" xfId="29050"/>
    <cellStyle name="RowTitles-Detail 2 3 2 3 7 3 2" xfId="29051"/>
    <cellStyle name="RowTitles-Detail 2 3 2 3 7 3 2 2" xfId="29052"/>
    <cellStyle name="RowTitles-Detail 2 3 2 3 7 4" xfId="29053"/>
    <cellStyle name="RowTitles-Detail 2 3 2 3 7 4 2" xfId="29054"/>
    <cellStyle name="RowTitles-Detail 2 3 2 3 7 5" xfId="29055"/>
    <cellStyle name="RowTitles-Detail 2 3 2 3 8" xfId="29056"/>
    <cellStyle name="RowTitles-Detail 2 3 2 3 8 2" xfId="29057"/>
    <cellStyle name="RowTitles-Detail 2 3 2 3 9" xfId="29058"/>
    <cellStyle name="RowTitles-Detail 2 3 2 3 9 2" xfId="29059"/>
    <cellStyle name="RowTitles-Detail 2 3 2 3 9 2 2" xfId="29060"/>
    <cellStyle name="RowTitles-Detail 2 3 2 3_STUD aligned by INSTIT" xfId="29061"/>
    <cellStyle name="RowTitles-Detail 2 3 2 4" xfId="29062"/>
    <cellStyle name="RowTitles-Detail 2 3 2 4 2" xfId="29063"/>
    <cellStyle name="RowTitles-Detail 2 3 2 4 2 2" xfId="29064"/>
    <cellStyle name="RowTitles-Detail 2 3 2 4 2 2 2" xfId="29065"/>
    <cellStyle name="RowTitles-Detail 2 3 2 4 2 2 2 2" xfId="29066"/>
    <cellStyle name="RowTitles-Detail 2 3 2 4 2 2 2 2 2" xfId="29067"/>
    <cellStyle name="RowTitles-Detail 2 3 2 4 2 2 2 3" xfId="29068"/>
    <cellStyle name="RowTitles-Detail 2 3 2 4 2 2 3" xfId="29069"/>
    <cellStyle name="RowTitles-Detail 2 3 2 4 2 2 3 2" xfId="29070"/>
    <cellStyle name="RowTitles-Detail 2 3 2 4 2 2 3 2 2" xfId="29071"/>
    <cellStyle name="RowTitles-Detail 2 3 2 4 2 2 4" xfId="29072"/>
    <cellStyle name="RowTitles-Detail 2 3 2 4 2 2 4 2" xfId="29073"/>
    <cellStyle name="RowTitles-Detail 2 3 2 4 2 2 5" xfId="29074"/>
    <cellStyle name="RowTitles-Detail 2 3 2 4 2 3" xfId="29075"/>
    <cellStyle name="RowTitles-Detail 2 3 2 4 2 3 2" xfId="29076"/>
    <cellStyle name="RowTitles-Detail 2 3 2 4 2 3 2 2" xfId="29077"/>
    <cellStyle name="RowTitles-Detail 2 3 2 4 2 3 2 2 2" xfId="29078"/>
    <cellStyle name="RowTitles-Detail 2 3 2 4 2 3 2 3" xfId="29079"/>
    <cellStyle name="RowTitles-Detail 2 3 2 4 2 3 3" xfId="29080"/>
    <cellStyle name="RowTitles-Detail 2 3 2 4 2 3 3 2" xfId="29081"/>
    <cellStyle name="RowTitles-Detail 2 3 2 4 2 3 3 2 2" xfId="29082"/>
    <cellStyle name="RowTitles-Detail 2 3 2 4 2 3 4" xfId="29083"/>
    <cellStyle name="RowTitles-Detail 2 3 2 4 2 3 4 2" xfId="29084"/>
    <cellStyle name="RowTitles-Detail 2 3 2 4 2 3 5" xfId="29085"/>
    <cellStyle name="RowTitles-Detail 2 3 2 4 2 4" xfId="29086"/>
    <cellStyle name="RowTitles-Detail 2 3 2 4 2 4 2" xfId="29087"/>
    <cellStyle name="RowTitles-Detail 2 3 2 4 2 5" xfId="29088"/>
    <cellStyle name="RowTitles-Detail 2 3 2 4 2 5 2" xfId="29089"/>
    <cellStyle name="RowTitles-Detail 2 3 2 4 2 5 2 2" xfId="29090"/>
    <cellStyle name="RowTitles-Detail 2 3 2 4 2 5 3" xfId="29091"/>
    <cellStyle name="RowTitles-Detail 2 3 2 4 2 6" xfId="29092"/>
    <cellStyle name="RowTitles-Detail 2 3 2 4 2 6 2" xfId="29093"/>
    <cellStyle name="RowTitles-Detail 2 3 2 4 2 6 2 2" xfId="29094"/>
    <cellStyle name="RowTitles-Detail 2 3 2 4 2 7" xfId="29095"/>
    <cellStyle name="RowTitles-Detail 2 3 2 4 2 7 2" xfId="29096"/>
    <cellStyle name="RowTitles-Detail 2 3 2 4 2 8" xfId="29097"/>
    <cellStyle name="RowTitles-Detail 2 3 2 4 3" xfId="29098"/>
    <cellStyle name="RowTitles-Detail 2 3 2 4 3 2" xfId="29099"/>
    <cellStyle name="RowTitles-Detail 2 3 2 4 3 2 2" xfId="29100"/>
    <cellStyle name="RowTitles-Detail 2 3 2 4 3 2 2 2" xfId="29101"/>
    <cellStyle name="RowTitles-Detail 2 3 2 4 3 2 2 2 2" xfId="29102"/>
    <cellStyle name="RowTitles-Detail 2 3 2 4 3 2 2 3" xfId="29103"/>
    <cellStyle name="RowTitles-Detail 2 3 2 4 3 2 3" xfId="29104"/>
    <cellStyle name="RowTitles-Detail 2 3 2 4 3 2 3 2" xfId="29105"/>
    <cellStyle name="RowTitles-Detail 2 3 2 4 3 2 3 2 2" xfId="29106"/>
    <cellStyle name="RowTitles-Detail 2 3 2 4 3 2 4" xfId="29107"/>
    <cellStyle name="RowTitles-Detail 2 3 2 4 3 2 4 2" xfId="29108"/>
    <cellStyle name="RowTitles-Detail 2 3 2 4 3 2 5" xfId="29109"/>
    <cellStyle name="RowTitles-Detail 2 3 2 4 3 3" xfId="29110"/>
    <cellStyle name="RowTitles-Detail 2 3 2 4 3 3 2" xfId="29111"/>
    <cellStyle name="RowTitles-Detail 2 3 2 4 3 3 2 2" xfId="29112"/>
    <cellStyle name="RowTitles-Detail 2 3 2 4 3 3 2 2 2" xfId="29113"/>
    <cellStyle name="RowTitles-Detail 2 3 2 4 3 3 2 3" xfId="29114"/>
    <cellStyle name="RowTitles-Detail 2 3 2 4 3 3 3" xfId="29115"/>
    <cellStyle name="RowTitles-Detail 2 3 2 4 3 3 3 2" xfId="29116"/>
    <cellStyle name="RowTitles-Detail 2 3 2 4 3 3 3 2 2" xfId="29117"/>
    <cellStyle name="RowTitles-Detail 2 3 2 4 3 3 4" xfId="29118"/>
    <cellStyle name="RowTitles-Detail 2 3 2 4 3 3 4 2" xfId="29119"/>
    <cellStyle name="RowTitles-Detail 2 3 2 4 3 3 5" xfId="29120"/>
    <cellStyle name="RowTitles-Detail 2 3 2 4 3 4" xfId="29121"/>
    <cellStyle name="RowTitles-Detail 2 3 2 4 3 4 2" xfId="29122"/>
    <cellStyle name="RowTitles-Detail 2 3 2 4 3 5" xfId="29123"/>
    <cellStyle name="RowTitles-Detail 2 3 2 4 3 5 2" xfId="29124"/>
    <cellStyle name="RowTitles-Detail 2 3 2 4 3 5 2 2" xfId="29125"/>
    <cellStyle name="RowTitles-Detail 2 3 2 4 4" xfId="29126"/>
    <cellStyle name="RowTitles-Detail 2 3 2 4 4 2" xfId="29127"/>
    <cellStyle name="RowTitles-Detail 2 3 2 4 4 2 2" xfId="29128"/>
    <cellStyle name="RowTitles-Detail 2 3 2 4 4 2 2 2" xfId="29129"/>
    <cellStyle name="RowTitles-Detail 2 3 2 4 4 2 2 2 2" xfId="29130"/>
    <cellStyle name="RowTitles-Detail 2 3 2 4 4 2 2 3" xfId="29131"/>
    <cellStyle name="RowTitles-Detail 2 3 2 4 4 2 3" xfId="29132"/>
    <cellStyle name="RowTitles-Detail 2 3 2 4 4 2 3 2" xfId="29133"/>
    <cellStyle name="RowTitles-Detail 2 3 2 4 4 2 3 2 2" xfId="29134"/>
    <cellStyle name="RowTitles-Detail 2 3 2 4 4 2 4" xfId="29135"/>
    <cellStyle name="RowTitles-Detail 2 3 2 4 4 2 4 2" xfId="29136"/>
    <cellStyle name="RowTitles-Detail 2 3 2 4 4 2 5" xfId="29137"/>
    <cellStyle name="RowTitles-Detail 2 3 2 4 4 3" xfId="29138"/>
    <cellStyle name="RowTitles-Detail 2 3 2 4 4 3 2" xfId="29139"/>
    <cellStyle name="RowTitles-Detail 2 3 2 4 4 3 2 2" xfId="29140"/>
    <cellStyle name="RowTitles-Detail 2 3 2 4 4 3 2 2 2" xfId="29141"/>
    <cellStyle name="RowTitles-Detail 2 3 2 4 4 3 2 3" xfId="29142"/>
    <cellStyle name="RowTitles-Detail 2 3 2 4 4 3 3" xfId="29143"/>
    <cellStyle name="RowTitles-Detail 2 3 2 4 4 3 3 2" xfId="29144"/>
    <cellStyle name="RowTitles-Detail 2 3 2 4 4 3 3 2 2" xfId="29145"/>
    <cellStyle name="RowTitles-Detail 2 3 2 4 4 3 4" xfId="29146"/>
    <cellStyle name="RowTitles-Detail 2 3 2 4 4 3 4 2" xfId="29147"/>
    <cellStyle name="RowTitles-Detail 2 3 2 4 4 3 5" xfId="29148"/>
    <cellStyle name="RowTitles-Detail 2 3 2 4 4 4" xfId="29149"/>
    <cellStyle name="RowTitles-Detail 2 3 2 4 4 4 2" xfId="29150"/>
    <cellStyle name="RowTitles-Detail 2 3 2 4 4 4 2 2" xfId="29151"/>
    <cellStyle name="RowTitles-Detail 2 3 2 4 4 4 3" xfId="29152"/>
    <cellStyle name="RowTitles-Detail 2 3 2 4 4 5" xfId="29153"/>
    <cellStyle name="RowTitles-Detail 2 3 2 4 4 5 2" xfId="29154"/>
    <cellStyle name="RowTitles-Detail 2 3 2 4 4 5 2 2" xfId="29155"/>
    <cellStyle name="RowTitles-Detail 2 3 2 4 4 6" xfId="29156"/>
    <cellStyle name="RowTitles-Detail 2 3 2 4 4 6 2" xfId="29157"/>
    <cellStyle name="RowTitles-Detail 2 3 2 4 4 7" xfId="29158"/>
    <cellStyle name="RowTitles-Detail 2 3 2 4 5" xfId="29159"/>
    <cellStyle name="RowTitles-Detail 2 3 2 4 5 2" xfId="29160"/>
    <cellStyle name="RowTitles-Detail 2 3 2 4 5 2 2" xfId="29161"/>
    <cellStyle name="RowTitles-Detail 2 3 2 4 5 2 2 2" xfId="29162"/>
    <cellStyle name="RowTitles-Detail 2 3 2 4 5 2 2 2 2" xfId="29163"/>
    <cellStyle name="RowTitles-Detail 2 3 2 4 5 2 2 3" xfId="29164"/>
    <cellStyle name="RowTitles-Detail 2 3 2 4 5 2 3" xfId="29165"/>
    <cellStyle name="RowTitles-Detail 2 3 2 4 5 2 3 2" xfId="29166"/>
    <cellStyle name="RowTitles-Detail 2 3 2 4 5 2 3 2 2" xfId="29167"/>
    <cellStyle name="RowTitles-Detail 2 3 2 4 5 2 4" xfId="29168"/>
    <cellStyle name="RowTitles-Detail 2 3 2 4 5 2 4 2" xfId="29169"/>
    <cellStyle name="RowTitles-Detail 2 3 2 4 5 2 5" xfId="29170"/>
    <cellStyle name="RowTitles-Detail 2 3 2 4 5 3" xfId="29171"/>
    <cellStyle name="RowTitles-Detail 2 3 2 4 5 3 2" xfId="29172"/>
    <cellStyle name="RowTitles-Detail 2 3 2 4 5 3 2 2" xfId="29173"/>
    <cellStyle name="RowTitles-Detail 2 3 2 4 5 3 2 2 2" xfId="29174"/>
    <cellStyle name="RowTitles-Detail 2 3 2 4 5 3 2 3" xfId="29175"/>
    <cellStyle name="RowTitles-Detail 2 3 2 4 5 3 3" xfId="29176"/>
    <cellStyle name="RowTitles-Detail 2 3 2 4 5 3 3 2" xfId="29177"/>
    <cellStyle name="RowTitles-Detail 2 3 2 4 5 3 3 2 2" xfId="29178"/>
    <cellStyle name="RowTitles-Detail 2 3 2 4 5 3 4" xfId="29179"/>
    <cellStyle name="RowTitles-Detail 2 3 2 4 5 3 4 2" xfId="29180"/>
    <cellStyle name="RowTitles-Detail 2 3 2 4 5 3 5" xfId="29181"/>
    <cellStyle name="RowTitles-Detail 2 3 2 4 5 4" xfId="29182"/>
    <cellStyle name="RowTitles-Detail 2 3 2 4 5 4 2" xfId="29183"/>
    <cellStyle name="RowTitles-Detail 2 3 2 4 5 4 2 2" xfId="29184"/>
    <cellStyle name="RowTitles-Detail 2 3 2 4 5 4 3" xfId="29185"/>
    <cellStyle name="RowTitles-Detail 2 3 2 4 5 5" xfId="29186"/>
    <cellStyle name="RowTitles-Detail 2 3 2 4 5 5 2" xfId="29187"/>
    <cellStyle name="RowTitles-Detail 2 3 2 4 5 5 2 2" xfId="29188"/>
    <cellStyle name="RowTitles-Detail 2 3 2 4 5 6" xfId="29189"/>
    <cellStyle name="RowTitles-Detail 2 3 2 4 5 6 2" xfId="29190"/>
    <cellStyle name="RowTitles-Detail 2 3 2 4 5 7" xfId="29191"/>
    <cellStyle name="RowTitles-Detail 2 3 2 4 6" xfId="29192"/>
    <cellStyle name="RowTitles-Detail 2 3 2 4 6 2" xfId="29193"/>
    <cellStyle name="RowTitles-Detail 2 3 2 4 6 2 2" xfId="29194"/>
    <cellStyle name="RowTitles-Detail 2 3 2 4 6 2 2 2" xfId="29195"/>
    <cellStyle name="RowTitles-Detail 2 3 2 4 6 2 2 2 2" xfId="29196"/>
    <cellStyle name="RowTitles-Detail 2 3 2 4 6 2 2 3" xfId="29197"/>
    <cellStyle name="RowTitles-Detail 2 3 2 4 6 2 3" xfId="29198"/>
    <cellStyle name="RowTitles-Detail 2 3 2 4 6 2 3 2" xfId="29199"/>
    <cellStyle name="RowTitles-Detail 2 3 2 4 6 2 3 2 2" xfId="29200"/>
    <cellStyle name="RowTitles-Detail 2 3 2 4 6 2 4" xfId="29201"/>
    <cellStyle name="RowTitles-Detail 2 3 2 4 6 2 4 2" xfId="29202"/>
    <cellStyle name="RowTitles-Detail 2 3 2 4 6 2 5" xfId="29203"/>
    <cellStyle name="RowTitles-Detail 2 3 2 4 6 3" xfId="29204"/>
    <cellStyle name="RowTitles-Detail 2 3 2 4 6 3 2" xfId="29205"/>
    <cellStyle name="RowTitles-Detail 2 3 2 4 6 3 2 2" xfId="29206"/>
    <cellStyle name="RowTitles-Detail 2 3 2 4 6 3 2 2 2" xfId="29207"/>
    <cellStyle name="RowTitles-Detail 2 3 2 4 6 3 2 3" xfId="29208"/>
    <cellStyle name="RowTitles-Detail 2 3 2 4 6 3 3" xfId="29209"/>
    <cellStyle name="RowTitles-Detail 2 3 2 4 6 3 3 2" xfId="29210"/>
    <cellStyle name="RowTitles-Detail 2 3 2 4 6 3 3 2 2" xfId="29211"/>
    <cellStyle name="RowTitles-Detail 2 3 2 4 6 3 4" xfId="29212"/>
    <cellStyle name="RowTitles-Detail 2 3 2 4 6 3 4 2" xfId="29213"/>
    <cellStyle name="RowTitles-Detail 2 3 2 4 6 3 5" xfId="29214"/>
    <cellStyle name="RowTitles-Detail 2 3 2 4 6 4" xfId="29215"/>
    <cellStyle name="RowTitles-Detail 2 3 2 4 6 4 2" xfId="29216"/>
    <cellStyle name="RowTitles-Detail 2 3 2 4 6 4 2 2" xfId="29217"/>
    <cellStyle name="RowTitles-Detail 2 3 2 4 6 4 3" xfId="29218"/>
    <cellStyle name="RowTitles-Detail 2 3 2 4 6 5" xfId="29219"/>
    <cellStyle name="RowTitles-Detail 2 3 2 4 6 5 2" xfId="29220"/>
    <cellStyle name="RowTitles-Detail 2 3 2 4 6 5 2 2" xfId="29221"/>
    <cellStyle name="RowTitles-Detail 2 3 2 4 6 6" xfId="29222"/>
    <cellStyle name="RowTitles-Detail 2 3 2 4 6 6 2" xfId="29223"/>
    <cellStyle name="RowTitles-Detail 2 3 2 4 6 7" xfId="29224"/>
    <cellStyle name="RowTitles-Detail 2 3 2 4 7" xfId="29225"/>
    <cellStyle name="RowTitles-Detail 2 3 2 4 7 2" xfId="29226"/>
    <cellStyle name="RowTitles-Detail 2 3 2 4 7 2 2" xfId="29227"/>
    <cellStyle name="RowTitles-Detail 2 3 2 4 7 2 2 2" xfId="29228"/>
    <cellStyle name="RowTitles-Detail 2 3 2 4 7 2 3" xfId="29229"/>
    <cellStyle name="RowTitles-Detail 2 3 2 4 7 3" xfId="29230"/>
    <cellStyle name="RowTitles-Detail 2 3 2 4 7 3 2" xfId="29231"/>
    <cellStyle name="RowTitles-Detail 2 3 2 4 7 3 2 2" xfId="29232"/>
    <cellStyle name="RowTitles-Detail 2 3 2 4 7 4" xfId="29233"/>
    <cellStyle name="RowTitles-Detail 2 3 2 4 7 4 2" xfId="29234"/>
    <cellStyle name="RowTitles-Detail 2 3 2 4 7 5" xfId="29235"/>
    <cellStyle name="RowTitles-Detail 2 3 2 4 8" xfId="29236"/>
    <cellStyle name="RowTitles-Detail 2 3 2 4 8 2" xfId="29237"/>
    <cellStyle name="RowTitles-Detail 2 3 2 4 8 2 2" xfId="29238"/>
    <cellStyle name="RowTitles-Detail 2 3 2 4 8 2 2 2" xfId="29239"/>
    <cellStyle name="RowTitles-Detail 2 3 2 4 8 2 3" xfId="29240"/>
    <cellStyle name="RowTitles-Detail 2 3 2 4 8 3" xfId="29241"/>
    <cellStyle name="RowTitles-Detail 2 3 2 4 8 3 2" xfId="29242"/>
    <cellStyle name="RowTitles-Detail 2 3 2 4 8 3 2 2" xfId="29243"/>
    <cellStyle name="RowTitles-Detail 2 3 2 4 8 4" xfId="29244"/>
    <cellStyle name="RowTitles-Detail 2 3 2 4 8 4 2" xfId="29245"/>
    <cellStyle name="RowTitles-Detail 2 3 2 4 8 5" xfId="29246"/>
    <cellStyle name="RowTitles-Detail 2 3 2 4 9" xfId="29247"/>
    <cellStyle name="RowTitles-Detail 2 3 2 4 9 2" xfId="29248"/>
    <cellStyle name="RowTitles-Detail 2 3 2 4 9 2 2" xfId="29249"/>
    <cellStyle name="RowTitles-Detail 2 3 2 4_STUD aligned by INSTIT" xfId="29250"/>
    <cellStyle name="RowTitles-Detail 2 3 2 5" xfId="29251"/>
    <cellStyle name="RowTitles-Detail 2 3 2 5 2" xfId="29252"/>
    <cellStyle name="RowTitles-Detail 2 3 2 5 2 2" xfId="29253"/>
    <cellStyle name="RowTitles-Detail 2 3 2 5 2 2 2" xfId="29254"/>
    <cellStyle name="RowTitles-Detail 2 3 2 5 2 2 2 2" xfId="29255"/>
    <cellStyle name="RowTitles-Detail 2 3 2 5 2 2 2 2 2" xfId="29256"/>
    <cellStyle name="RowTitles-Detail 2 3 2 5 2 2 2 3" xfId="29257"/>
    <cellStyle name="RowTitles-Detail 2 3 2 5 2 2 3" xfId="29258"/>
    <cellStyle name="RowTitles-Detail 2 3 2 5 2 2 3 2" xfId="29259"/>
    <cellStyle name="RowTitles-Detail 2 3 2 5 2 2 3 2 2" xfId="29260"/>
    <cellStyle name="RowTitles-Detail 2 3 2 5 2 2 4" xfId="29261"/>
    <cellStyle name="RowTitles-Detail 2 3 2 5 2 2 4 2" xfId="29262"/>
    <cellStyle name="RowTitles-Detail 2 3 2 5 2 2 5" xfId="29263"/>
    <cellStyle name="RowTitles-Detail 2 3 2 5 2 3" xfId="29264"/>
    <cellStyle name="RowTitles-Detail 2 3 2 5 2 3 2" xfId="29265"/>
    <cellStyle name="RowTitles-Detail 2 3 2 5 2 3 2 2" xfId="29266"/>
    <cellStyle name="RowTitles-Detail 2 3 2 5 2 3 2 2 2" xfId="29267"/>
    <cellStyle name="RowTitles-Detail 2 3 2 5 2 3 2 3" xfId="29268"/>
    <cellStyle name="RowTitles-Detail 2 3 2 5 2 3 3" xfId="29269"/>
    <cellStyle name="RowTitles-Detail 2 3 2 5 2 3 3 2" xfId="29270"/>
    <cellStyle name="RowTitles-Detail 2 3 2 5 2 3 3 2 2" xfId="29271"/>
    <cellStyle name="RowTitles-Detail 2 3 2 5 2 3 4" xfId="29272"/>
    <cellStyle name="RowTitles-Detail 2 3 2 5 2 3 4 2" xfId="29273"/>
    <cellStyle name="RowTitles-Detail 2 3 2 5 2 3 5" xfId="29274"/>
    <cellStyle name="RowTitles-Detail 2 3 2 5 2 4" xfId="29275"/>
    <cellStyle name="RowTitles-Detail 2 3 2 5 2 4 2" xfId="29276"/>
    <cellStyle name="RowTitles-Detail 2 3 2 5 2 5" xfId="29277"/>
    <cellStyle name="RowTitles-Detail 2 3 2 5 2 5 2" xfId="29278"/>
    <cellStyle name="RowTitles-Detail 2 3 2 5 2 5 2 2" xfId="29279"/>
    <cellStyle name="RowTitles-Detail 2 3 2 5 2 5 3" xfId="29280"/>
    <cellStyle name="RowTitles-Detail 2 3 2 5 2 6" xfId="29281"/>
    <cellStyle name="RowTitles-Detail 2 3 2 5 2 6 2" xfId="29282"/>
    <cellStyle name="RowTitles-Detail 2 3 2 5 2 6 2 2" xfId="29283"/>
    <cellStyle name="RowTitles-Detail 2 3 2 5 3" xfId="29284"/>
    <cellStyle name="RowTitles-Detail 2 3 2 5 3 2" xfId="29285"/>
    <cellStyle name="RowTitles-Detail 2 3 2 5 3 2 2" xfId="29286"/>
    <cellStyle name="RowTitles-Detail 2 3 2 5 3 2 2 2" xfId="29287"/>
    <cellStyle name="RowTitles-Detail 2 3 2 5 3 2 2 2 2" xfId="29288"/>
    <cellStyle name="RowTitles-Detail 2 3 2 5 3 2 2 3" xfId="29289"/>
    <cellStyle name="RowTitles-Detail 2 3 2 5 3 2 3" xfId="29290"/>
    <cellStyle name="RowTitles-Detail 2 3 2 5 3 2 3 2" xfId="29291"/>
    <cellStyle name="RowTitles-Detail 2 3 2 5 3 2 3 2 2" xfId="29292"/>
    <cellStyle name="RowTitles-Detail 2 3 2 5 3 2 4" xfId="29293"/>
    <cellStyle name="RowTitles-Detail 2 3 2 5 3 2 4 2" xfId="29294"/>
    <cellStyle name="RowTitles-Detail 2 3 2 5 3 2 5" xfId="29295"/>
    <cellStyle name="RowTitles-Detail 2 3 2 5 3 3" xfId="29296"/>
    <cellStyle name="RowTitles-Detail 2 3 2 5 3 3 2" xfId="29297"/>
    <cellStyle name="RowTitles-Detail 2 3 2 5 3 3 2 2" xfId="29298"/>
    <cellStyle name="RowTitles-Detail 2 3 2 5 3 3 2 2 2" xfId="29299"/>
    <cellStyle name="RowTitles-Detail 2 3 2 5 3 3 2 3" xfId="29300"/>
    <cellStyle name="RowTitles-Detail 2 3 2 5 3 3 3" xfId="29301"/>
    <cellStyle name="RowTitles-Detail 2 3 2 5 3 3 3 2" xfId="29302"/>
    <cellStyle name="RowTitles-Detail 2 3 2 5 3 3 3 2 2" xfId="29303"/>
    <cellStyle name="RowTitles-Detail 2 3 2 5 3 3 4" xfId="29304"/>
    <cellStyle name="RowTitles-Detail 2 3 2 5 3 3 4 2" xfId="29305"/>
    <cellStyle name="RowTitles-Detail 2 3 2 5 3 3 5" xfId="29306"/>
    <cellStyle name="RowTitles-Detail 2 3 2 5 3 4" xfId="29307"/>
    <cellStyle name="RowTitles-Detail 2 3 2 5 3 4 2" xfId="29308"/>
    <cellStyle name="RowTitles-Detail 2 3 2 5 3 5" xfId="29309"/>
    <cellStyle name="RowTitles-Detail 2 3 2 5 3 5 2" xfId="29310"/>
    <cellStyle name="RowTitles-Detail 2 3 2 5 3 5 2 2" xfId="29311"/>
    <cellStyle name="RowTitles-Detail 2 3 2 5 3 6" xfId="29312"/>
    <cellStyle name="RowTitles-Detail 2 3 2 5 3 6 2" xfId="29313"/>
    <cellStyle name="RowTitles-Detail 2 3 2 5 3 7" xfId="29314"/>
    <cellStyle name="RowTitles-Detail 2 3 2 5 4" xfId="29315"/>
    <cellStyle name="RowTitles-Detail 2 3 2 5 4 2" xfId="29316"/>
    <cellStyle name="RowTitles-Detail 2 3 2 5 4 2 2" xfId="29317"/>
    <cellStyle name="RowTitles-Detail 2 3 2 5 4 2 2 2" xfId="29318"/>
    <cellStyle name="RowTitles-Detail 2 3 2 5 4 2 2 2 2" xfId="29319"/>
    <cellStyle name="RowTitles-Detail 2 3 2 5 4 2 2 3" xfId="29320"/>
    <cellStyle name="RowTitles-Detail 2 3 2 5 4 2 3" xfId="29321"/>
    <cellStyle name="RowTitles-Detail 2 3 2 5 4 2 3 2" xfId="29322"/>
    <cellStyle name="RowTitles-Detail 2 3 2 5 4 2 3 2 2" xfId="29323"/>
    <cellStyle name="RowTitles-Detail 2 3 2 5 4 2 4" xfId="29324"/>
    <cellStyle name="RowTitles-Detail 2 3 2 5 4 2 4 2" xfId="29325"/>
    <cellStyle name="RowTitles-Detail 2 3 2 5 4 2 5" xfId="29326"/>
    <cellStyle name="RowTitles-Detail 2 3 2 5 4 3" xfId="29327"/>
    <cellStyle name="RowTitles-Detail 2 3 2 5 4 3 2" xfId="29328"/>
    <cellStyle name="RowTitles-Detail 2 3 2 5 4 3 2 2" xfId="29329"/>
    <cellStyle name="RowTitles-Detail 2 3 2 5 4 3 2 2 2" xfId="29330"/>
    <cellStyle name="RowTitles-Detail 2 3 2 5 4 3 2 3" xfId="29331"/>
    <cellStyle name="RowTitles-Detail 2 3 2 5 4 3 3" xfId="29332"/>
    <cellStyle name="RowTitles-Detail 2 3 2 5 4 3 3 2" xfId="29333"/>
    <cellStyle name="RowTitles-Detail 2 3 2 5 4 3 3 2 2" xfId="29334"/>
    <cellStyle name="RowTitles-Detail 2 3 2 5 4 3 4" xfId="29335"/>
    <cellStyle name="RowTitles-Detail 2 3 2 5 4 3 4 2" xfId="29336"/>
    <cellStyle name="RowTitles-Detail 2 3 2 5 4 3 5" xfId="29337"/>
    <cellStyle name="RowTitles-Detail 2 3 2 5 4 4" xfId="29338"/>
    <cellStyle name="RowTitles-Detail 2 3 2 5 4 4 2" xfId="29339"/>
    <cellStyle name="RowTitles-Detail 2 3 2 5 4 5" xfId="29340"/>
    <cellStyle name="RowTitles-Detail 2 3 2 5 4 5 2" xfId="29341"/>
    <cellStyle name="RowTitles-Detail 2 3 2 5 4 5 2 2" xfId="29342"/>
    <cellStyle name="RowTitles-Detail 2 3 2 5 4 5 3" xfId="29343"/>
    <cellStyle name="RowTitles-Detail 2 3 2 5 4 6" xfId="29344"/>
    <cellStyle name="RowTitles-Detail 2 3 2 5 4 6 2" xfId="29345"/>
    <cellStyle name="RowTitles-Detail 2 3 2 5 4 6 2 2" xfId="29346"/>
    <cellStyle name="RowTitles-Detail 2 3 2 5 4 7" xfId="29347"/>
    <cellStyle name="RowTitles-Detail 2 3 2 5 4 7 2" xfId="29348"/>
    <cellStyle name="RowTitles-Detail 2 3 2 5 4 8" xfId="29349"/>
    <cellStyle name="RowTitles-Detail 2 3 2 5 5" xfId="29350"/>
    <cellStyle name="RowTitles-Detail 2 3 2 5 5 2" xfId="29351"/>
    <cellStyle name="RowTitles-Detail 2 3 2 5 5 2 2" xfId="29352"/>
    <cellStyle name="RowTitles-Detail 2 3 2 5 5 2 2 2" xfId="29353"/>
    <cellStyle name="RowTitles-Detail 2 3 2 5 5 2 2 2 2" xfId="29354"/>
    <cellStyle name="RowTitles-Detail 2 3 2 5 5 2 2 3" xfId="29355"/>
    <cellStyle name="RowTitles-Detail 2 3 2 5 5 2 3" xfId="29356"/>
    <cellStyle name="RowTitles-Detail 2 3 2 5 5 2 3 2" xfId="29357"/>
    <cellStyle name="RowTitles-Detail 2 3 2 5 5 2 3 2 2" xfId="29358"/>
    <cellStyle name="RowTitles-Detail 2 3 2 5 5 2 4" xfId="29359"/>
    <cellStyle name="RowTitles-Detail 2 3 2 5 5 2 4 2" xfId="29360"/>
    <cellStyle name="RowTitles-Detail 2 3 2 5 5 2 5" xfId="29361"/>
    <cellStyle name="RowTitles-Detail 2 3 2 5 5 3" xfId="29362"/>
    <cellStyle name="RowTitles-Detail 2 3 2 5 5 3 2" xfId="29363"/>
    <cellStyle name="RowTitles-Detail 2 3 2 5 5 3 2 2" xfId="29364"/>
    <cellStyle name="RowTitles-Detail 2 3 2 5 5 3 2 2 2" xfId="29365"/>
    <cellStyle name="RowTitles-Detail 2 3 2 5 5 3 2 3" xfId="29366"/>
    <cellStyle name="RowTitles-Detail 2 3 2 5 5 3 3" xfId="29367"/>
    <cellStyle name="RowTitles-Detail 2 3 2 5 5 3 3 2" xfId="29368"/>
    <cellStyle name="RowTitles-Detail 2 3 2 5 5 3 3 2 2" xfId="29369"/>
    <cellStyle name="RowTitles-Detail 2 3 2 5 5 3 4" xfId="29370"/>
    <cellStyle name="RowTitles-Detail 2 3 2 5 5 3 4 2" xfId="29371"/>
    <cellStyle name="RowTitles-Detail 2 3 2 5 5 3 5" xfId="29372"/>
    <cellStyle name="RowTitles-Detail 2 3 2 5 5 4" xfId="29373"/>
    <cellStyle name="RowTitles-Detail 2 3 2 5 5 4 2" xfId="29374"/>
    <cellStyle name="RowTitles-Detail 2 3 2 5 5 4 2 2" xfId="29375"/>
    <cellStyle name="RowTitles-Detail 2 3 2 5 5 4 3" xfId="29376"/>
    <cellStyle name="RowTitles-Detail 2 3 2 5 5 5" xfId="29377"/>
    <cellStyle name="RowTitles-Detail 2 3 2 5 5 5 2" xfId="29378"/>
    <cellStyle name="RowTitles-Detail 2 3 2 5 5 5 2 2" xfId="29379"/>
    <cellStyle name="RowTitles-Detail 2 3 2 5 5 6" xfId="29380"/>
    <cellStyle name="RowTitles-Detail 2 3 2 5 5 6 2" xfId="29381"/>
    <cellStyle name="RowTitles-Detail 2 3 2 5 5 7" xfId="29382"/>
    <cellStyle name="RowTitles-Detail 2 3 2 5 6" xfId="29383"/>
    <cellStyle name="RowTitles-Detail 2 3 2 5 6 2" xfId="29384"/>
    <cellStyle name="RowTitles-Detail 2 3 2 5 6 2 2" xfId="29385"/>
    <cellStyle name="RowTitles-Detail 2 3 2 5 6 2 2 2" xfId="29386"/>
    <cellStyle name="RowTitles-Detail 2 3 2 5 6 2 2 2 2" xfId="29387"/>
    <cellStyle name="RowTitles-Detail 2 3 2 5 6 2 2 3" xfId="29388"/>
    <cellStyle name="RowTitles-Detail 2 3 2 5 6 2 3" xfId="29389"/>
    <cellStyle name="RowTitles-Detail 2 3 2 5 6 2 3 2" xfId="29390"/>
    <cellStyle name="RowTitles-Detail 2 3 2 5 6 2 3 2 2" xfId="29391"/>
    <cellStyle name="RowTitles-Detail 2 3 2 5 6 2 4" xfId="29392"/>
    <cellStyle name="RowTitles-Detail 2 3 2 5 6 2 4 2" xfId="29393"/>
    <cellStyle name="RowTitles-Detail 2 3 2 5 6 2 5" xfId="29394"/>
    <cellStyle name="RowTitles-Detail 2 3 2 5 6 3" xfId="29395"/>
    <cellStyle name="RowTitles-Detail 2 3 2 5 6 3 2" xfId="29396"/>
    <cellStyle name="RowTitles-Detail 2 3 2 5 6 3 2 2" xfId="29397"/>
    <cellStyle name="RowTitles-Detail 2 3 2 5 6 3 2 2 2" xfId="29398"/>
    <cellStyle name="RowTitles-Detail 2 3 2 5 6 3 2 3" xfId="29399"/>
    <cellStyle name="RowTitles-Detail 2 3 2 5 6 3 3" xfId="29400"/>
    <cellStyle name="RowTitles-Detail 2 3 2 5 6 3 3 2" xfId="29401"/>
    <cellStyle name="RowTitles-Detail 2 3 2 5 6 3 3 2 2" xfId="29402"/>
    <cellStyle name="RowTitles-Detail 2 3 2 5 6 3 4" xfId="29403"/>
    <cellStyle name="RowTitles-Detail 2 3 2 5 6 3 4 2" xfId="29404"/>
    <cellStyle name="RowTitles-Detail 2 3 2 5 6 3 5" xfId="29405"/>
    <cellStyle name="RowTitles-Detail 2 3 2 5 6 4" xfId="29406"/>
    <cellStyle name="RowTitles-Detail 2 3 2 5 6 4 2" xfId="29407"/>
    <cellStyle name="RowTitles-Detail 2 3 2 5 6 4 2 2" xfId="29408"/>
    <cellStyle name="RowTitles-Detail 2 3 2 5 6 4 3" xfId="29409"/>
    <cellStyle name="RowTitles-Detail 2 3 2 5 6 5" xfId="29410"/>
    <cellStyle name="RowTitles-Detail 2 3 2 5 6 5 2" xfId="29411"/>
    <cellStyle name="RowTitles-Detail 2 3 2 5 6 5 2 2" xfId="29412"/>
    <cellStyle name="RowTitles-Detail 2 3 2 5 6 6" xfId="29413"/>
    <cellStyle name="RowTitles-Detail 2 3 2 5 6 6 2" xfId="29414"/>
    <cellStyle name="RowTitles-Detail 2 3 2 5 6 7" xfId="29415"/>
    <cellStyle name="RowTitles-Detail 2 3 2 5 7" xfId="29416"/>
    <cellStyle name="RowTitles-Detail 2 3 2 5 7 2" xfId="29417"/>
    <cellStyle name="RowTitles-Detail 2 3 2 5 7 2 2" xfId="29418"/>
    <cellStyle name="RowTitles-Detail 2 3 2 5 7 2 2 2" xfId="29419"/>
    <cellStyle name="RowTitles-Detail 2 3 2 5 7 2 3" xfId="29420"/>
    <cellStyle name="RowTitles-Detail 2 3 2 5 7 3" xfId="29421"/>
    <cellStyle name="RowTitles-Detail 2 3 2 5 7 3 2" xfId="29422"/>
    <cellStyle name="RowTitles-Detail 2 3 2 5 7 3 2 2" xfId="29423"/>
    <cellStyle name="RowTitles-Detail 2 3 2 5 7 4" xfId="29424"/>
    <cellStyle name="RowTitles-Detail 2 3 2 5 7 4 2" xfId="29425"/>
    <cellStyle name="RowTitles-Detail 2 3 2 5 7 5" xfId="29426"/>
    <cellStyle name="RowTitles-Detail 2 3 2 5 8" xfId="29427"/>
    <cellStyle name="RowTitles-Detail 2 3 2 5 8 2" xfId="29428"/>
    <cellStyle name="RowTitles-Detail 2 3 2 5 9" xfId="29429"/>
    <cellStyle name="RowTitles-Detail 2 3 2 5 9 2" xfId="29430"/>
    <cellStyle name="RowTitles-Detail 2 3 2 5 9 2 2" xfId="29431"/>
    <cellStyle name="RowTitles-Detail 2 3 2 5_STUD aligned by INSTIT" xfId="29432"/>
    <cellStyle name="RowTitles-Detail 2 3 2 6" xfId="29433"/>
    <cellStyle name="RowTitles-Detail 2 3 2 6 2" xfId="29434"/>
    <cellStyle name="RowTitles-Detail 2 3 2 6 2 2" xfId="29435"/>
    <cellStyle name="RowTitles-Detail 2 3 2 6 2 2 2" xfId="29436"/>
    <cellStyle name="RowTitles-Detail 2 3 2 6 2 2 2 2" xfId="29437"/>
    <cellStyle name="RowTitles-Detail 2 3 2 6 2 2 3" xfId="29438"/>
    <cellStyle name="RowTitles-Detail 2 3 2 6 2 3" xfId="29439"/>
    <cellStyle name="RowTitles-Detail 2 3 2 6 2 3 2" xfId="29440"/>
    <cellStyle name="RowTitles-Detail 2 3 2 6 2 3 2 2" xfId="29441"/>
    <cellStyle name="RowTitles-Detail 2 3 2 6 2 4" xfId="29442"/>
    <cellStyle name="RowTitles-Detail 2 3 2 6 2 4 2" xfId="29443"/>
    <cellStyle name="RowTitles-Detail 2 3 2 6 2 5" xfId="29444"/>
    <cellStyle name="RowTitles-Detail 2 3 2 6 3" xfId="29445"/>
    <cellStyle name="RowTitles-Detail 2 3 2 6 3 2" xfId="29446"/>
    <cellStyle name="RowTitles-Detail 2 3 2 6 3 2 2" xfId="29447"/>
    <cellStyle name="RowTitles-Detail 2 3 2 6 3 2 2 2" xfId="29448"/>
    <cellStyle name="RowTitles-Detail 2 3 2 6 3 2 3" xfId="29449"/>
    <cellStyle name="RowTitles-Detail 2 3 2 6 3 3" xfId="29450"/>
    <cellStyle name="RowTitles-Detail 2 3 2 6 3 3 2" xfId="29451"/>
    <cellStyle name="RowTitles-Detail 2 3 2 6 3 3 2 2" xfId="29452"/>
    <cellStyle name="RowTitles-Detail 2 3 2 6 3 4" xfId="29453"/>
    <cellStyle name="RowTitles-Detail 2 3 2 6 3 4 2" xfId="29454"/>
    <cellStyle name="RowTitles-Detail 2 3 2 6 3 5" xfId="29455"/>
    <cellStyle name="RowTitles-Detail 2 3 2 6 4" xfId="29456"/>
    <cellStyle name="RowTitles-Detail 2 3 2 6 4 2" xfId="29457"/>
    <cellStyle name="RowTitles-Detail 2 3 2 6 5" xfId="29458"/>
    <cellStyle name="RowTitles-Detail 2 3 2 6 5 2" xfId="29459"/>
    <cellStyle name="RowTitles-Detail 2 3 2 6 5 2 2" xfId="29460"/>
    <cellStyle name="RowTitles-Detail 2 3 2 6 5 3" xfId="29461"/>
    <cellStyle name="RowTitles-Detail 2 3 2 6 6" xfId="29462"/>
    <cellStyle name="RowTitles-Detail 2 3 2 6 6 2" xfId="29463"/>
    <cellStyle name="RowTitles-Detail 2 3 2 6 6 2 2" xfId="29464"/>
    <cellStyle name="RowTitles-Detail 2 3 2 7" xfId="29465"/>
    <cellStyle name="RowTitles-Detail 2 3 2 7 2" xfId="29466"/>
    <cellStyle name="RowTitles-Detail 2 3 2 7 2 2" xfId="29467"/>
    <cellStyle name="RowTitles-Detail 2 3 2 7 2 2 2" xfId="29468"/>
    <cellStyle name="RowTitles-Detail 2 3 2 7 2 2 2 2" xfId="29469"/>
    <cellStyle name="RowTitles-Detail 2 3 2 7 2 2 3" xfId="29470"/>
    <cellStyle name="RowTitles-Detail 2 3 2 7 2 3" xfId="29471"/>
    <cellStyle name="RowTitles-Detail 2 3 2 7 2 3 2" xfId="29472"/>
    <cellStyle name="RowTitles-Detail 2 3 2 7 2 3 2 2" xfId="29473"/>
    <cellStyle name="RowTitles-Detail 2 3 2 7 2 4" xfId="29474"/>
    <cellStyle name="RowTitles-Detail 2 3 2 7 2 4 2" xfId="29475"/>
    <cellStyle name="RowTitles-Detail 2 3 2 7 2 5" xfId="29476"/>
    <cellStyle name="RowTitles-Detail 2 3 2 7 3" xfId="29477"/>
    <cellStyle name="RowTitles-Detail 2 3 2 7 3 2" xfId="29478"/>
    <cellStyle name="RowTitles-Detail 2 3 2 7 3 2 2" xfId="29479"/>
    <cellStyle name="RowTitles-Detail 2 3 2 7 3 2 2 2" xfId="29480"/>
    <cellStyle name="RowTitles-Detail 2 3 2 7 3 2 3" xfId="29481"/>
    <cellStyle name="RowTitles-Detail 2 3 2 7 3 3" xfId="29482"/>
    <cellStyle name="RowTitles-Detail 2 3 2 7 3 3 2" xfId="29483"/>
    <cellStyle name="RowTitles-Detail 2 3 2 7 3 3 2 2" xfId="29484"/>
    <cellStyle name="RowTitles-Detail 2 3 2 7 3 4" xfId="29485"/>
    <cellStyle name="RowTitles-Detail 2 3 2 7 3 4 2" xfId="29486"/>
    <cellStyle name="RowTitles-Detail 2 3 2 7 3 5" xfId="29487"/>
    <cellStyle name="RowTitles-Detail 2 3 2 7 4" xfId="29488"/>
    <cellStyle name="RowTitles-Detail 2 3 2 7 4 2" xfId="29489"/>
    <cellStyle name="RowTitles-Detail 2 3 2 7 5" xfId="29490"/>
    <cellStyle name="RowTitles-Detail 2 3 2 7 5 2" xfId="29491"/>
    <cellStyle name="RowTitles-Detail 2 3 2 7 5 2 2" xfId="29492"/>
    <cellStyle name="RowTitles-Detail 2 3 2 7 6" xfId="29493"/>
    <cellStyle name="RowTitles-Detail 2 3 2 7 6 2" xfId="29494"/>
    <cellStyle name="RowTitles-Detail 2 3 2 7 7" xfId="29495"/>
    <cellStyle name="RowTitles-Detail 2 3 2 8" xfId="29496"/>
    <cellStyle name="RowTitles-Detail 2 3 2 8 2" xfId="29497"/>
    <cellStyle name="RowTitles-Detail 2 3 2 8 2 2" xfId="29498"/>
    <cellStyle name="RowTitles-Detail 2 3 2 8 2 2 2" xfId="29499"/>
    <cellStyle name="RowTitles-Detail 2 3 2 8 2 2 2 2" xfId="29500"/>
    <cellStyle name="RowTitles-Detail 2 3 2 8 2 2 3" xfId="29501"/>
    <cellStyle name="RowTitles-Detail 2 3 2 8 2 3" xfId="29502"/>
    <cellStyle name="RowTitles-Detail 2 3 2 8 2 3 2" xfId="29503"/>
    <cellStyle name="RowTitles-Detail 2 3 2 8 2 3 2 2" xfId="29504"/>
    <cellStyle name="RowTitles-Detail 2 3 2 8 2 4" xfId="29505"/>
    <cellStyle name="RowTitles-Detail 2 3 2 8 2 4 2" xfId="29506"/>
    <cellStyle name="RowTitles-Detail 2 3 2 8 2 5" xfId="29507"/>
    <cellStyle name="RowTitles-Detail 2 3 2 8 3" xfId="29508"/>
    <cellStyle name="RowTitles-Detail 2 3 2 8 3 2" xfId="29509"/>
    <cellStyle name="RowTitles-Detail 2 3 2 8 3 2 2" xfId="29510"/>
    <cellStyle name="RowTitles-Detail 2 3 2 8 3 2 2 2" xfId="29511"/>
    <cellStyle name="RowTitles-Detail 2 3 2 8 3 2 3" xfId="29512"/>
    <cellStyle name="RowTitles-Detail 2 3 2 8 3 3" xfId="29513"/>
    <cellStyle name="RowTitles-Detail 2 3 2 8 3 3 2" xfId="29514"/>
    <cellStyle name="RowTitles-Detail 2 3 2 8 3 3 2 2" xfId="29515"/>
    <cellStyle name="RowTitles-Detail 2 3 2 8 3 4" xfId="29516"/>
    <cellStyle name="RowTitles-Detail 2 3 2 8 3 4 2" xfId="29517"/>
    <cellStyle name="RowTitles-Detail 2 3 2 8 3 5" xfId="29518"/>
    <cellStyle name="RowTitles-Detail 2 3 2 8 4" xfId="29519"/>
    <cellStyle name="RowTitles-Detail 2 3 2 8 4 2" xfId="29520"/>
    <cellStyle name="RowTitles-Detail 2 3 2 8 5" xfId="29521"/>
    <cellStyle name="RowTitles-Detail 2 3 2 8 5 2" xfId="29522"/>
    <cellStyle name="RowTitles-Detail 2 3 2 8 5 2 2" xfId="29523"/>
    <cellStyle name="RowTitles-Detail 2 3 2 8 5 3" xfId="29524"/>
    <cellStyle name="RowTitles-Detail 2 3 2 8 6" xfId="29525"/>
    <cellStyle name="RowTitles-Detail 2 3 2 8 6 2" xfId="29526"/>
    <cellStyle name="RowTitles-Detail 2 3 2 8 6 2 2" xfId="29527"/>
    <cellStyle name="RowTitles-Detail 2 3 2 8 7" xfId="29528"/>
    <cellStyle name="RowTitles-Detail 2 3 2 8 7 2" xfId="29529"/>
    <cellStyle name="RowTitles-Detail 2 3 2 8 8" xfId="29530"/>
    <cellStyle name="RowTitles-Detail 2 3 2 9" xfId="29531"/>
    <cellStyle name="RowTitles-Detail 2 3 2 9 2" xfId="29532"/>
    <cellStyle name="RowTitles-Detail 2 3 2 9 2 2" xfId="29533"/>
    <cellStyle name="RowTitles-Detail 2 3 2 9 2 2 2" xfId="29534"/>
    <cellStyle name="RowTitles-Detail 2 3 2 9 2 2 2 2" xfId="29535"/>
    <cellStyle name="RowTitles-Detail 2 3 2 9 2 2 3" xfId="29536"/>
    <cellStyle name="RowTitles-Detail 2 3 2 9 2 3" xfId="29537"/>
    <cellStyle name="RowTitles-Detail 2 3 2 9 2 3 2" xfId="29538"/>
    <cellStyle name="RowTitles-Detail 2 3 2 9 2 3 2 2" xfId="29539"/>
    <cellStyle name="RowTitles-Detail 2 3 2 9 2 4" xfId="29540"/>
    <cellStyle name="RowTitles-Detail 2 3 2 9 2 4 2" xfId="29541"/>
    <cellStyle name="RowTitles-Detail 2 3 2 9 2 5" xfId="29542"/>
    <cellStyle name="RowTitles-Detail 2 3 2 9 3" xfId="29543"/>
    <cellStyle name="RowTitles-Detail 2 3 2 9 3 2" xfId="29544"/>
    <cellStyle name="RowTitles-Detail 2 3 2 9 3 2 2" xfId="29545"/>
    <cellStyle name="RowTitles-Detail 2 3 2 9 3 2 2 2" xfId="29546"/>
    <cellStyle name="RowTitles-Detail 2 3 2 9 3 2 3" xfId="29547"/>
    <cellStyle name="RowTitles-Detail 2 3 2 9 3 3" xfId="29548"/>
    <cellStyle name="RowTitles-Detail 2 3 2 9 3 3 2" xfId="29549"/>
    <cellStyle name="RowTitles-Detail 2 3 2 9 3 3 2 2" xfId="29550"/>
    <cellStyle name="RowTitles-Detail 2 3 2 9 3 4" xfId="29551"/>
    <cellStyle name="RowTitles-Detail 2 3 2 9 3 4 2" xfId="29552"/>
    <cellStyle name="RowTitles-Detail 2 3 2 9 3 5" xfId="29553"/>
    <cellStyle name="RowTitles-Detail 2 3 2 9 4" xfId="29554"/>
    <cellStyle name="RowTitles-Detail 2 3 2 9 4 2" xfId="29555"/>
    <cellStyle name="RowTitles-Detail 2 3 2 9 4 2 2" xfId="29556"/>
    <cellStyle name="RowTitles-Detail 2 3 2 9 4 3" xfId="29557"/>
    <cellStyle name="RowTitles-Detail 2 3 2 9 5" xfId="29558"/>
    <cellStyle name="RowTitles-Detail 2 3 2 9 5 2" xfId="29559"/>
    <cellStyle name="RowTitles-Detail 2 3 2 9 5 2 2" xfId="29560"/>
    <cellStyle name="RowTitles-Detail 2 3 2 9 6" xfId="29561"/>
    <cellStyle name="RowTitles-Detail 2 3 2 9 6 2" xfId="29562"/>
    <cellStyle name="RowTitles-Detail 2 3 2 9 7" xfId="29563"/>
    <cellStyle name="RowTitles-Detail 2 3 2_STUD aligned by INSTIT" xfId="29564"/>
    <cellStyle name="RowTitles-Detail 2 3 3" xfId="29565"/>
    <cellStyle name="RowTitles-Detail 2 3 3 10" xfId="29566"/>
    <cellStyle name="RowTitles-Detail 2 3 3 10 2" xfId="29567"/>
    <cellStyle name="RowTitles-Detail 2 3 3 10 2 2" xfId="29568"/>
    <cellStyle name="RowTitles-Detail 2 3 3 10 2 2 2" xfId="29569"/>
    <cellStyle name="RowTitles-Detail 2 3 3 10 2 3" xfId="29570"/>
    <cellStyle name="RowTitles-Detail 2 3 3 10 3" xfId="29571"/>
    <cellStyle name="RowTitles-Detail 2 3 3 10 3 2" xfId="29572"/>
    <cellStyle name="RowTitles-Detail 2 3 3 10 3 2 2" xfId="29573"/>
    <cellStyle name="RowTitles-Detail 2 3 3 10 4" xfId="29574"/>
    <cellStyle name="RowTitles-Detail 2 3 3 10 4 2" xfId="29575"/>
    <cellStyle name="RowTitles-Detail 2 3 3 10 5" xfId="29576"/>
    <cellStyle name="RowTitles-Detail 2 3 3 11" xfId="29577"/>
    <cellStyle name="RowTitles-Detail 2 3 3 11 2" xfId="29578"/>
    <cellStyle name="RowTitles-Detail 2 3 3 12" xfId="29579"/>
    <cellStyle name="RowTitles-Detail 2 3 3 12 2" xfId="29580"/>
    <cellStyle name="RowTitles-Detail 2 3 3 12 2 2" xfId="29581"/>
    <cellStyle name="RowTitles-Detail 2 3 3 2" xfId="29582"/>
    <cellStyle name="RowTitles-Detail 2 3 3 2 2" xfId="29583"/>
    <cellStyle name="RowTitles-Detail 2 3 3 2 2 2" xfId="29584"/>
    <cellStyle name="RowTitles-Detail 2 3 3 2 2 2 2" xfId="29585"/>
    <cellStyle name="RowTitles-Detail 2 3 3 2 2 2 2 2" xfId="29586"/>
    <cellStyle name="RowTitles-Detail 2 3 3 2 2 2 2 2 2" xfId="29587"/>
    <cellStyle name="RowTitles-Detail 2 3 3 2 2 2 2 3" xfId="29588"/>
    <cellStyle name="RowTitles-Detail 2 3 3 2 2 2 3" xfId="29589"/>
    <cellStyle name="RowTitles-Detail 2 3 3 2 2 2 3 2" xfId="29590"/>
    <cellStyle name="RowTitles-Detail 2 3 3 2 2 2 3 2 2" xfId="29591"/>
    <cellStyle name="RowTitles-Detail 2 3 3 2 2 2 4" xfId="29592"/>
    <cellStyle name="RowTitles-Detail 2 3 3 2 2 2 4 2" xfId="29593"/>
    <cellStyle name="RowTitles-Detail 2 3 3 2 2 2 5" xfId="29594"/>
    <cellStyle name="RowTitles-Detail 2 3 3 2 2 3" xfId="29595"/>
    <cellStyle name="RowTitles-Detail 2 3 3 2 2 3 2" xfId="29596"/>
    <cellStyle name="RowTitles-Detail 2 3 3 2 2 3 2 2" xfId="29597"/>
    <cellStyle name="RowTitles-Detail 2 3 3 2 2 3 2 2 2" xfId="29598"/>
    <cellStyle name="RowTitles-Detail 2 3 3 2 2 3 2 3" xfId="29599"/>
    <cellStyle name="RowTitles-Detail 2 3 3 2 2 3 3" xfId="29600"/>
    <cellStyle name="RowTitles-Detail 2 3 3 2 2 3 3 2" xfId="29601"/>
    <cellStyle name="RowTitles-Detail 2 3 3 2 2 3 3 2 2" xfId="29602"/>
    <cellStyle name="RowTitles-Detail 2 3 3 2 2 3 4" xfId="29603"/>
    <cellStyle name="RowTitles-Detail 2 3 3 2 2 3 4 2" xfId="29604"/>
    <cellStyle name="RowTitles-Detail 2 3 3 2 2 3 5" xfId="29605"/>
    <cellStyle name="RowTitles-Detail 2 3 3 2 2 4" xfId="29606"/>
    <cellStyle name="RowTitles-Detail 2 3 3 2 2 4 2" xfId="29607"/>
    <cellStyle name="RowTitles-Detail 2 3 3 2 2 5" xfId="29608"/>
    <cellStyle name="RowTitles-Detail 2 3 3 2 2 5 2" xfId="29609"/>
    <cellStyle name="RowTitles-Detail 2 3 3 2 2 5 2 2" xfId="29610"/>
    <cellStyle name="RowTitles-Detail 2 3 3 2 3" xfId="29611"/>
    <cellStyle name="RowTitles-Detail 2 3 3 2 3 2" xfId="29612"/>
    <cellStyle name="RowTitles-Detail 2 3 3 2 3 2 2" xfId="29613"/>
    <cellStyle name="RowTitles-Detail 2 3 3 2 3 2 2 2" xfId="29614"/>
    <cellStyle name="RowTitles-Detail 2 3 3 2 3 2 2 2 2" xfId="29615"/>
    <cellStyle name="RowTitles-Detail 2 3 3 2 3 2 2 3" xfId="29616"/>
    <cellStyle name="RowTitles-Detail 2 3 3 2 3 2 3" xfId="29617"/>
    <cellStyle name="RowTitles-Detail 2 3 3 2 3 2 3 2" xfId="29618"/>
    <cellStyle name="RowTitles-Detail 2 3 3 2 3 2 3 2 2" xfId="29619"/>
    <cellStyle name="RowTitles-Detail 2 3 3 2 3 2 4" xfId="29620"/>
    <cellStyle name="RowTitles-Detail 2 3 3 2 3 2 4 2" xfId="29621"/>
    <cellStyle name="RowTitles-Detail 2 3 3 2 3 2 5" xfId="29622"/>
    <cellStyle name="RowTitles-Detail 2 3 3 2 3 3" xfId="29623"/>
    <cellStyle name="RowTitles-Detail 2 3 3 2 3 3 2" xfId="29624"/>
    <cellStyle name="RowTitles-Detail 2 3 3 2 3 3 2 2" xfId="29625"/>
    <cellStyle name="RowTitles-Detail 2 3 3 2 3 3 2 2 2" xfId="29626"/>
    <cellStyle name="RowTitles-Detail 2 3 3 2 3 3 2 3" xfId="29627"/>
    <cellStyle name="RowTitles-Detail 2 3 3 2 3 3 3" xfId="29628"/>
    <cellStyle name="RowTitles-Detail 2 3 3 2 3 3 3 2" xfId="29629"/>
    <cellStyle name="RowTitles-Detail 2 3 3 2 3 3 3 2 2" xfId="29630"/>
    <cellStyle name="RowTitles-Detail 2 3 3 2 3 3 4" xfId="29631"/>
    <cellStyle name="RowTitles-Detail 2 3 3 2 3 3 4 2" xfId="29632"/>
    <cellStyle name="RowTitles-Detail 2 3 3 2 3 3 5" xfId="29633"/>
    <cellStyle name="RowTitles-Detail 2 3 3 2 3 4" xfId="29634"/>
    <cellStyle name="RowTitles-Detail 2 3 3 2 3 4 2" xfId="29635"/>
    <cellStyle name="RowTitles-Detail 2 3 3 2 3 5" xfId="29636"/>
    <cellStyle name="RowTitles-Detail 2 3 3 2 3 5 2" xfId="29637"/>
    <cellStyle name="RowTitles-Detail 2 3 3 2 3 5 2 2" xfId="29638"/>
    <cellStyle name="RowTitles-Detail 2 3 3 2 3 5 3" xfId="29639"/>
    <cellStyle name="RowTitles-Detail 2 3 3 2 3 6" xfId="29640"/>
    <cellStyle name="RowTitles-Detail 2 3 3 2 3 6 2" xfId="29641"/>
    <cellStyle name="RowTitles-Detail 2 3 3 2 3 6 2 2" xfId="29642"/>
    <cellStyle name="RowTitles-Detail 2 3 3 2 3 7" xfId="29643"/>
    <cellStyle name="RowTitles-Detail 2 3 3 2 3 7 2" xfId="29644"/>
    <cellStyle name="RowTitles-Detail 2 3 3 2 3 8" xfId="29645"/>
    <cellStyle name="RowTitles-Detail 2 3 3 2 4" xfId="29646"/>
    <cellStyle name="RowTitles-Detail 2 3 3 2 4 2" xfId="29647"/>
    <cellStyle name="RowTitles-Detail 2 3 3 2 4 2 2" xfId="29648"/>
    <cellStyle name="RowTitles-Detail 2 3 3 2 4 2 2 2" xfId="29649"/>
    <cellStyle name="RowTitles-Detail 2 3 3 2 4 2 2 2 2" xfId="29650"/>
    <cellStyle name="RowTitles-Detail 2 3 3 2 4 2 2 3" xfId="29651"/>
    <cellStyle name="RowTitles-Detail 2 3 3 2 4 2 3" xfId="29652"/>
    <cellStyle name="RowTitles-Detail 2 3 3 2 4 2 3 2" xfId="29653"/>
    <cellStyle name="RowTitles-Detail 2 3 3 2 4 2 3 2 2" xfId="29654"/>
    <cellStyle name="RowTitles-Detail 2 3 3 2 4 2 4" xfId="29655"/>
    <cellStyle name="RowTitles-Detail 2 3 3 2 4 2 4 2" xfId="29656"/>
    <cellStyle name="RowTitles-Detail 2 3 3 2 4 2 5" xfId="29657"/>
    <cellStyle name="RowTitles-Detail 2 3 3 2 4 3" xfId="29658"/>
    <cellStyle name="RowTitles-Detail 2 3 3 2 4 3 2" xfId="29659"/>
    <cellStyle name="RowTitles-Detail 2 3 3 2 4 3 2 2" xfId="29660"/>
    <cellStyle name="RowTitles-Detail 2 3 3 2 4 3 2 2 2" xfId="29661"/>
    <cellStyle name="RowTitles-Detail 2 3 3 2 4 3 2 3" xfId="29662"/>
    <cellStyle name="RowTitles-Detail 2 3 3 2 4 3 3" xfId="29663"/>
    <cellStyle name="RowTitles-Detail 2 3 3 2 4 3 3 2" xfId="29664"/>
    <cellStyle name="RowTitles-Detail 2 3 3 2 4 3 3 2 2" xfId="29665"/>
    <cellStyle name="RowTitles-Detail 2 3 3 2 4 3 4" xfId="29666"/>
    <cellStyle name="RowTitles-Detail 2 3 3 2 4 3 4 2" xfId="29667"/>
    <cellStyle name="RowTitles-Detail 2 3 3 2 4 3 5" xfId="29668"/>
    <cellStyle name="RowTitles-Detail 2 3 3 2 4 4" xfId="29669"/>
    <cellStyle name="RowTitles-Detail 2 3 3 2 4 4 2" xfId="29670"/>
    <cellStyle name="RowTitles-Detail 2 3 3 2 4 4 2 2" xfId="29671"/>
    <cellStyle name="RowTitles-Detail 2 3 3 2 4 4 3" xfId="29672"/>
    <cellStyle name="RowTitles-Detail 2 3 3 2 4 5" xfId="29673"/>
    <cellStyle name="RowTitles-Detail 2 3 3 2 4 5 2" xfId="29674"/>
    <cellStyle name="RowTitles-Detail 2 3 3 2 4 5 2 2" xfId="29675"/>
    <cellStyle name="RowTitles-Detail 2 3 3 2 4 6" xfId="29676"/>
    <cellStyle name="RowTitles-Detail 2 3 3 2 4 6 2" xfId="29677"/>
    <cellStyle name="RowTitles-Detail 2 3 3 2 4 7" xfId="29678"/>
    <cellStyle name="RowTitles-Detail 2 3 3 2 5" xfId="29679"/>
    <cellStyle name="RowTitles-Detail 2 3 3 2 5 2" xfId="29680"/>
    <cellStyle name="RowTitles-Detail 2 3 3 2 5 2 2" xfId="29681"/>
    <cellStyle name="RowTitles-Detail 2 3 3 2 5 2 2 2" xfId="29682"/>
    <cellStyle name="RowTitles-Detail 2 3 3 2 5 2 2 2 2" xfId="29683"/>
    <cellStyle name="RowTitles-Detail 2 3 3 2 5 2 2 3" xfId="29684"/>
    <cellStyle name="RowTitles-Detail 2 3 3 2 5 2 3" xfId="29685"/>
    <cellStyle name="RowTitles-Detail 2 3 3 2 5 2 3 2" xfId="29686"/>
    <cellStyle name="RowTitles-Detail 2 3 3 2 5 2 3 2 2" xfId="29687"/>
    <cellStyle name="RowTitles-Detail 2 3 3 2 5 2 4" xfId="29688"/>
    <cellStyle name="RowTitles-Detail 2 3 3 2 5 2 4 2" xfId="29689"/>
    <cellStyle name="RowTitles-Detail 2 3 3 2 5 2 5" xfId="29690"/>
    <cellStyle name="RowTitles-Detail 2 3 3 2 5 3" xfId="29691"/>
    <cellStyle name="RowTitles-Detail 2 3 3 2 5 3 2" xfId="29692"/>
    <cellStyle name="RowTitles-Detail 2 3 3 2 5 3 2 2" xfId="29693"/>
    <cellStyle name="RowTitles-Detail 2 3 3 2 5 3 2 2 2" xfId="29694"/>
    <cellStyle name="RowTitles-Detail 2 3 3 2 5 3 2 3" xfId="29695"/>
    <cellStyle name="RowTitles-Detail 2 3 3 2 5 3 3" xfId="29696"/>
    <cellStyle name="RowTitles-Detail 2 3 3 2 5 3 3 2" xfId="29697"/>
    <cellStyle name="RowTitles-Detail 2 3 3 2 5 3 3 2 2" xfId="29698"/>
    <cellStyle name="RowTitles-Detail 2 3 3 2 5 3 4" xfId="29699"/>
    <cellStyle name="RowTitles-Detail 2 3 3 2 5 3 4 2" xfId="29700"/>
    <cellStyle name="RowTitles-Detail 2 3 3 2 5 3 5" xfId="29701"/>
    <cellStyle name="RowTitles-Detail 2 3 3 2 5 4" xfId="29702"/>
    <cellStyle name="RowTitles-Detail 2 3 3 2 5 4 2" xfId="29703"/>
    <cellStyle name="RowTitles-Detail 2 3 3 2 5 4 2 2" xfId="29704"/>
    <cellStyle name="RowTitles-Detail 2 3 3 2 5 4 3" xfId="29705"/>
    <cellStyle name="RowTitles-Detail 2 3 3 2 5 5" xfId="29706"/>
    <cellStyle name="RowTitles-Detail 2 3 3 2 5 5 2" xfId="29707"/>
    <cellStyle name="RowTitles-Detail 2 3 3 2 5 5 2 2" xfId="29708"/>
    <cellStyle name="RowTitles-Detail 2 3 3 2 5 6" xfId="29709"/>
    <cellStyle name="RowTitles-Detail 2 3 3 2 5 6 2" xfId="29710"/>
    <cellStyle name="RowTitles-Detail 2 3 3 2 5 7" xfId="29711"/>
    <cellStyle name="RowTitles-Detail 2 3 3 2 6" xfId="29712"/>
    <cellStyle name="RowTitles-Detail 2 3 3 2 6 2" xfId="29713"/>
    <cellStyle name="RowTitles-Detail 2 3 3 2 6 2 2" xfId="29714"/>
    <cellStyle name="RowTitles-Detail 2 3 3 2 6 2 2 2" xfId="29715"/>
    <cellStyle name="RowTitles-Detail 2 3 3 2 6 2 2 2 2" xfId="29716"/>
    <cellStyle name="RowTitles-Detail 2 3 3 2 6 2 2 3" xfId="29717"/>
    <cellStyle name="RowTitles-Detail 2 3 3 2 6 2 3" xfId="29718"/>
    <cellStyle name="RowTitles-Detail 2 3 3 2 6 2 3 2" xfId="29719"/>
    <cellStyle name="RowTitles-Detail 2 3 3 2 6 2 3 2 2" xfId="29720"/>
    <cellStyle name="RowTitles-Detail 2 3 3 2 6 2 4" xfId="29721"/>
    <cellStyle name="RowTitles-Detail 2 3 3 2 6 2 4 2" xfId="29722"/>
    <cellStyle name="RowTitles-Detail 2 3 3 2 6 2 5" xfId="29723"/>
    <cellStyle name="RowTitles-Detail 2 3 3 2 6 3" xfId="29724"/>
    <cellStyle name="RowTitles-Detail 2 3 3 2 6 3 2" xfId="29725"/>
    <cellStyle name="RowTitles-Detail 2 3 3 2 6 3 2 2" xfId="29726"/>
    <cellStyle name="RowTitles-Detail 2 3 3 2 6 3 2 2 2" xfId="29727"/>
    <cellStyle name="RowTitles-Detail 2 3 3 2 6 3 2 3" xfId="29728"/>
    <cellStyle name="RowTitles-Detail 2 3 3 2 6 3 3" xfId="29729"/>
    <cellStyle name="RowTitles-Detail 2 3 3 2 6 3 3 2" xfId="29730"/>
    <cellStyle name="RowTitles-Detail 2 3 3 2 6 3 3 2 2" xfId="29731"/>
    <cellStyle name="RowTitles-Detail 2 3 3 2 6 3 4" xfId="29732"/>
    <cellStyle name="RowTitles-Detail 2 3 3 2 6 3 4 2" xfId="29733"/>
    <cellStyle name="RowTitles-Detail 2 3 3 2 6 3 5" xfId="29734"/>
    <cellStyle name="RowTitles-Detail 2 3 3 2 6 4" xfId="29735"/>
    <cellStyle name="RowTitles-Detail 2 3 3 2 6 4 2" xfId="29736"/>
    <cellStyle name="RowTitles-Detail 2 3 3 2 6 4 2 2" xfId="29737"/>
    <cellStyle name="RowTitles-Detail 2 3 3 2 6 4 3" xfId="29738"/>
    <cellStyle name="RowTitles-Detail 2 3 3 2 6 5" xfId="29739"/>
    <cellStyle name="RowTitles-Detail 2 3 3 2 6 5 2" xfId="29740"/>
    <cellStyle name="RowTitles-Detail 2 3 3 2 6 5 2 2" xfId="29741"/>
    <cellStyle name="RowTitles-Detail 2 3 3 2 6 6" xfId="29742"/>
    <cellStyle name="RowTitles-Detail 2 3 3 2 6 6 2" xfId="29743"/>
    <cellStyle name="RowTitles-Detail 2 3 3 2 6 7" xfId="29744"/>
    <cellStyle name="RowTitles-Detail 2 3 3 2 7" xfId="29745"/>
    <cellStyle name="RowTitles-Detail 2 3 3 2 7 2" xfId="29746"/>
    <cellStyle name="RowTitles-Detail 2 3 3 2 7 2 2" xfId="29747"/>
    <cellStyle name="RowTitles-Detail 2 3 3 2 7 2 2 2" xfId="29748"/>
    <cellStyle name="RowTitles-Detail 2 3 3 2 7 2 3" xfId="29749"/>
    <cellStyle name="RowTitles-Detail 2 3 3 2 7 3" xfId="29750"/>
    <cellStyle name="RowTitles-Detail 2 3 3 2 7 3 2" xfId="29751"/>
    <cellStyle name="RowTitles-Detail 2 3 3 2 7 3 2 2" xfId="29752"/>
    <cellStyle name="RowTitles-Detail 2 3 3 2 7 4" xfId="29753"/>
    <cellStyle name="RowTitles-Detail 2 3 3 2 7 4 2" xfId="29754"/>
    <cellStyle name="RowTitles-Detail 2 3 3 2 7 5" xfId="29755"/>
    <cellStyle name="RowTitles-Detail 2 3 3 2 8" xfId="29756"/>
    <cellStyle name="RowTitles-Detail 2 3 3 2 8 2" xfId="29757"/>
    <cellStyle name="RowTitles-Detail 2 3 3 2 9" xfId="29758"/>
    <cellStyle name="RowTitles-Detail 2 3 3 2 9 2" xfId="29759"/>
    <cellStyle name="RowTitles-Detail 2 3 3 2 9 2 2" xfId="29760"/>
    <cellStyle name="RowTitles-Detail 2 3 3 2_STUD aligned by INSTIT" xfId="29761"/>
    <cellStyle name="RowTitles-Detail 2 3 3 3" xfId="29762"/>
    <cellStyle name="RowTitles-Detail 2 3 3 3 2" xfId="29763"/>
    <cellStyle name="RowTitles-Detail 2 3 3 3 2 2" xfId="29764"/>
    <cellStyle name="RowTitles-Detail 2 3 3 3 2 2 2" xfId="29765"/>
    <cellStyle name="RowTitles-Detail 2 3 3 3 2 2 2 2" xfId="29766"/>
    <cellStyle name="RowTitles-Detail 2 3 3 3 2 2 2 2 2" xfId="29767"/>
    <cellStyle name="RowTitles-Detail 2 3 3 3 2 2 2 3" xfId="29768"/>
    <cellStyle name="RowTitles-Detail 2 3 3 3 2 2 3" xfId="29769"/>
    <cellStyle name="RowTitles-Detail 2 3 3 3 2 2 3 2" xfId="29770"/>
    <cellStyle name="RowTitles-Detail 2 3 3 3 2 2 3 2 2" xfId="29771"/>
    <cellStyle name="RowTitles-Detail 2 3 3 3 2 2 4" xfId="29772"/>
    <cellStyle name="RowTitles-Detail 2 3 3 3 2 2 4 2" xfId="29773"/>
    <cellStyle name="RowTitles-Detail 2 3 3 3 2 2 5" xfId="29774"/>
    <cellStyle name="RowTitles-Detail 2 3 3 3 2 3" xfId="29775"/>
    <cellStyle name="RowTitles-Detail 2 3 3 3 2 3 2" xfId="29776"/>
    <cellStyle name="RowTitles-Detail 2 3 3 3 2 3 2 2" xfId="29777"/>
    <cellStyle name="RowTitles-Detail 2 3 3 3 2 3 2 2 2" xfId="29778"/>
    <cellStyle name="RowTitles-Detail 2 3 3 3 2 3 2 3" xfId="29779"/>
    <cellStyle name="RowTitles-Detail 2 3 3 3 2 3 3" xfId="29780"/>
    <cellStyle name="RowTitles-Detail 2 3 3 3 2 3 3 2" xfId="29781"/>
    <cellStyle name="RowTitles-Detail 2 3 3 3 2 3 3 2 2" xfId="29782"/>
    <cellStyle name="RowTitles-Detail 2 3 3 3 2 3 4" xfId="29783"/>
    <cellStyle name="RowTitles-Detail 2 3 3 3 2 3 4 2" xfId="29784"/>
    <cellStyle name="RowTitles-Detail 2 3 3 3 2 3 5" xfId="29785"/>
    <cellStyle name="RowTitles-Detail 2 3 3 3 2 4" xfId="29786"/>
    <cellStyle name="RowTitles-Detail 2 3 3 3 2 4 2" xfId="29787"/>
    <cellStyle name="RowTitles-Detail 2 3 3 3 2 5" xfId="29788"/>
    <cellStyle name="RowTitles-Detail 2 3 3 3 2 5 2" xfId="29789"/>
    <cellStyle name="RowTitles-Detail 2 3 3 3 2 5 2 2" xfId="29790"/>
    <cellStyle name="RowTitles-Detail 2 3 3 3 2 5 3" xfId="29791"/>
    <cellStyle name="RowTitles-Detail 2 3 3 3 2 6" xfId="29792"/>
    <cellStyle name="RowTitles-Detail 2 3 3 3 2 6 2" xfId="29793"/>
    <cellStyle name="RowTitles-Detail 2 3 3 3 2 6 2 2" xfId="29794"/>
    <cellStyle name="RowTitles-Detail 2 3 3 3 2 7" xfId="29795"/>
    <cellStyle name="RowTitles-Detail 2 3 3 3 2 7 2" xfId="29796"/>
    <cellStyle name="RowTitles-Detail 2 3 3 3 2 8" xfId="29797"/>
    <cellStyle name="RowTitles-Detail 2 3 3 3 3" xfId="29798"/>
    <cellStyle name="RowTitles-Detail 2 3 3 3 3 2" xfId="29799"/>
    <cellStyle name="RowTitles-Detail 2 3 3 3 3 2 2" xfId="29800"/>
    <cellStyle name="RowTitles-Detail 2 3 3 3 3 2 2 2" xfId="29801"/>
    <cellStyle name="RowTitles-Detail 2 3 3 3 3 2 2 2 2" xfId="29802"/>
    <cellStyle name="RowTitles-Detail 2 3 3 3 3 2 2 3" xfId="29803"/>
    <cellStyle name="RowTitles-Detail 2 3 3 3 3 2 3" xfId="29804"/>
    <cellStyle name="RowTitles-Detail 2 3 3 3 3 2 3 2" xfId="29805"/>
    <cellStyle name="RowTitles-Detail 2 3 3 3 3 2 3 2 2" xfId="29806"/>
    <cellStyle name="RowTitles-Detail 2 3 3 3 3 2 4" xfId="29807"/>
    <cellStyle name="RowTitles-Detail 2 3 3 3 3 2 4 2" xfId="29808"/>
    <cellStyle name="RowTitles-Detail 2 3 3 3 3 2 5" xfId="29809"/>
    <cellStyle name="RowTitles-Detail 2 3 3 3 3 3" xfId="29810"/>
    <cellStyle name="RowTitles-Detail 2 3 3 3 3 3 2" xfId="29811"/>
    <cellStyle name="RowTitles-Detail 2 3 3 3 3 3 2 2" xfId="29812"/>
    <cellStyle name="RowTitles-Detail 2 3 3 3 3 3 2 2 2" xfId="29813"/>
    <cellStyle name="RowTitles-Detail 2 3 3 3 3 3 2 3" xfId="29814"/>
    <cellStyle name="RowTitles-Detail 2 3 3 3 3 3 3" xfId="29815"/>
    <cellStyle name="RowTitles-Detail 2 3 3 3 3 3 3 2" xfId="29816"/>
    <cellStyle name="RowTitles-Detail 2 3 3 3 3 3 3 2 2" xfId="29817"/>
    <cellStyle name="RowTitles-Detail 2 3 3 3 3 3 4" xfId="29818"/>
    <cellStyle name="RowTitles-Detail 2 3 3 3 3 3 4 2" xfId="29819"/>
    <cellStyle name="RowTitles-Detail 2 3 3 3 3 3 5" xfId="29820"/>
    <cellStyle name="RowTitles-Detail 2 3 3 3 3 4" xfId="29821"/>
    <cellStyle name="RowTitles-Detail 2 3 3 3 3 4 2" xfId="29822"/>
    <cellStyle name="RowTitles-Detail 2 3 3 3 3 5" xfId="29823"/>
    <cellStyle name="RowTitles-Detail 2 3 3 3 3 5 2" xfId="29824"/>
    <cellStyle name="RowTitles-Detail 2 3 3 3 3 5 2 2" xfId="29825"/>
    <cellStyle name="RowTitles-Detail 2 3 3 3 4" xfId="29826"/>
    <cellStyle name="RowTitles-Detail 2 3 3 3 4 2" xfId="29827"/>
    <cellStyle name="RowTitles-Detail 2 3 3 3 4 2 2" xfId="29828"/>
    <cellStyle name="RowTitles-Detail 2 3 3 3 4 2 2 2" xfId="29829"/>
    <cellStyle name="RowTitles-Detail 2 3 3 3 4 2 2 2 2" xfId="29830"/>
    <cellStyle name="RowTitles-Detail 2 3 3 3 4 2 2 3" xfId="29831"/>
    <cellStyle name="RowTitles-Detail 2 3 3 3 4 2 3" xfId="29832"/>
    <cellStyle name="RowTitles-Detail 2 3 3 3 4 2 3 2" xfId="29833"/>
    <cellStyle name="RowTitles-Detail 2 3 3 3 4 2 3 2 2" xfId="29834"/>
    <cellStyle name="RowTitles-Detail 2 3 3 3 4 2 4" xfId="29835"/>
    <cellStyle name="RowTitles-Detail 2 3 3 3 4 2 4 2" xfId="29836"/>
    <cellStyle name="RowTitles-Detail 2 3 3 3 4 2 5" xfId="29837"/>
    <cellStyle name="RowTitles-Detail 2 3 3 3 4 3" xfId="29838"/>
    <cellStyle name="RowTitles-Detail 2 3 3 3 4 3 2" xfId="29839"/>
    <cellStyle name="RowTitles-Detail 2 3 3 3 4 3 2 2" xfId="29840"/>
    <cellStyle name="RowTitles-Detail 2 3 3 3 4 3 2 2 2" xfId="29841"/>
    <cellStyle name="RowTitles-Detail 2 3 3 3 4 3 2 3" xfId="29842"/>
    <cellStyle name="RowTitles-Detail 2 3 3 3 4 3 3" xfId="29843"/>
    <cellStyle name="RowTitles-Detail 2 3 3 3 4 3 3 2" xfId="29844"/>
    <cellStyle name="RowTitles-Detail 2 3 3 3 4 3 3 2 2" xfId="29845"/>
    <cellStyle name="RowTitles-Detail 2 3 3 3 4 3 4" xfId="29846"/>
    <cellStyle name="RowTitles-Detail 2 3 3 3 4 3 4 2" xfId="29847"/>
    <cellStyle name="RowTitles-Detail 2 3 3 3 4 3 5" xfId="29848"/>
    <cellStyle name="RowTitles-Detail 2 3 3 3 4 4" xfId="29849"/>
    <cellStyle name="RowTitles-Detail 2 3 3 3 4 4 2" xfId="29850"/>
    <cellStyle name="RowTitles-Detail 2 3 3 3 4 4 2 2" xfId="29851"/>
    <cellStyle name="RowTitles-Detail 2 3 3 3 4 4 3" xfId="29852"/>
    <cellStyle name="RowTitles-Detail 2 3 3 3 4 5" xfId="29853"/>
    <cellStyle name="RowTitles-Detail 2 3 3 3 4 5 2" xfId="29854"/>
    <cellStyle name="RowTitles-Detail 2 3 3 3 4 5 2 2" xfId="29855"/>
    <cellStyle name="RowTitles-Detail 2 3 3 3 4 6" xfId="29856"/>
    <cellStyle name="RowTitles-Detail 2 3 3 3 4 6 2" xfId="29857"/>
    <cellStyle name="RowTitles-Detail 2 3 3 3 4 7" xfId="29858"/>
    <cellStyle name="RowTitles-Detail 2 3 3 3 5" xfId="29859"/>
    <cellStyle name="RowTitles-Detail 2 3 3 3 5 2" xfId="29860"/>
    <cellStyle name="RowTitles-Detail 2 3 3 3 5 2 2" xfId="29861"/>
    <cellStyle name="RowTitles-Detail 2 3 3 3 5 2 2 2" xfId="29862"/>
    <cellStyle name="RowTitles-Detail 2 3 3 3 5 2 2 2 2" xfId="29863"/>
    <cellStyle name="RowTitles-Detail 2 3 3 3 5 2 2 3" xfId="29864"/>
    <cellStyle name="RowTitles-Detail 2 3 3 3 5 2 3" xfId="29865"/>
    <cellStyle name="RowTitles-Detail 2 3 3 3 5 2 3 2" xfId="29866"/>
    <cellStyle name="RowTitles-Detail 2 3 3 3 5 2 3 2 2" xfId="29867"/>
    <cellStyle name="RowTitles-Detail 2 3 3 3 5 2 4" xfId="29868"/>
    <cellStyle name="RowTitles-Detail 2 3 3 3 5 2 4 2" xfId="29869"/>
    <cellStyle name="RowTitles-Detail 2 3 3 3 5 2 5" xfId="29870"/>
    <cellStyle name="RowTitles-Detail 2 3 3 3 5 3" xfId="29871"/>
    <cellStyle name="RowTitles-Detail 2 3 3 3 5 3 2" xfId="29872"/>
    <cellStyle name="RowTitles-Detail 2 3 3 3 5 3 2 2" xfId="29873"/>
    <cellStyle name="RowTitles-Detail 2 3 3 3 5 3 2 2 2" xfId="29874"/>
    <cellStyle name="RowTitles-Detail 2 3 3 3 5 3 2 3" xfId="29875"/>
    <cellStyle name="RowTitles-Detail 2 3 3 3 5 3 3" xfId="29876"/>
    <cellStyle name="RowTitles-Detail 2 3 3 3 5 3 3 2" xfId="29877"/>
    <cellStyle name="RowTitles-Detail 2 3 3 3 5 3 3 2 2" xfId="29878"/>
    <cellStyle name="RowTitles-Detail 2 3 3 3 5 3 4" xfId="29879"/>
    <cellStyle name="RowTitles-Detail 2 3 3 3 5 3 4 2" xfId="29880"/>
    <cellStyle name="RowTitles-Detail 2 3 3 3 5 3 5" xfId="29881"/>
    <cellStyle name="RowTitles-Detail 2 3 3 3 5 4" xfId="29882"/>
    <cellStyle name="RowTitles-Detail 2 3 3 3 5 4 2" xfId="29883"/>
    <cellStyle name="RowTitles-Detail 2 3 3 3 5 4 2 2" xfId="29884"/>
    <cellStyle name="RowTitles-Detail 2 3 3 3 5 4 3" xfId="29885"/>
    <cellStyle name="RowTitles-Detail 2 3 3 3 5 5" xfId="29886"/>
    <cellStyle name="RowTitles-Detail 2 3 3 3 5 5 2" xfId="29887"/>
    <cellStyle name="RowTitles-Detail 2 3 3 3 5 5 2 2" xfId="29888"/>
    <cellStyle name="RowTitles-Detail 2 3 3 3 5 6" xfId="29889"/>
    <cellStyle name="RowTitles-Detail 2 3 3 3 5 6 2" xfId="29890"/>
    <cellStyle name="RowTitles-Detail 2 3 3 3 5 7" xfId="29891"/>
    <cellStyle name="RowTitles-Detail 2 3 3 3 6" xfId="29892"/>
    <cellStyle name="RowTitles-Detail 2 3 3 3 6 2" xfId="29893"/>
    <cellStyle name="RowTitles-Detail 2 3 3 3 6 2 2" xfId="29894"/>
    <cellStyle name="RowTitles-Detail 2 3 3 3 6 2 2 2" xfId="29895"/>
    <cellStyle name="RowTitles-Detail 2 3 3 3 6 2 2 2 2" xfId="29896"/>
    <cellStyle name="RowTitles-Detail 2 3 3 3 6 2 2 3" xfId="29897"/>
    <cellStyle name="RowTitles-Detail 2 3 3 3 6 2 3" xfId="29898"/>
    <cellStyle name="RowTitles-Detail 2 3 3 3 6 2 3 2" xfId="29899"/>
    <cellStyle name="RowTitles-Detail 2 3 3 3 6 2 3 2 2" xfId="29900"/>
    <cellStyle name="RowTitles-Detail 2 3 3 3 6 2 4" xfId="29901"/>
    <cellStyle name="RowTitles-Detail 2 3 3 3 6 2 4 2" xfId="29902"/>
    <cellStyle name="RowTitles-Detail 2 3 3 3 6 2 5" xfId="29903"/>
    <cellStyle name="RowTitles-Detail 2 3 3 3 6 3" xfId="29904"/>
    <cellStyle name="RowTitles-Detail 2 3 3 3 6 3 2" xfId="29905"/>
    <cellStyle name="RowTitles-Detail 2 3 3 3 6 3 2 2" xfId="29906"/>
    <cellStyle name="RowTitles-Detail 2 3 3 3 6 3 2 2 2" xfId="29907"/>
    <cellStyle name="RowTitles-Detail 2 3 3 3 6 3 2 3" xfId="29908"/>
    <cellStyle name="RowTitles-Detail 2 3 3 3 6 3 3" xfId="29909"/>
    <cellStyle name="RowTitles-Detail 2 3 3 3 6 3 3 2" xfId="29910"/>
    <cellStyle name="RowTitles-Detail 2 3 3 3 6 3 3 2 2" xfId="29911"/>
    <cellStyle name="RowTitles-Detail 2 3 3 3 6 3 4" xfId="29912"/>
    <cellStyle name="RowTitles-Detail 2 3 3 3 6 3 4 2" xfId="29913"/>
    <cellStyle name="RowTitles-Detail 2 3 3 3 6 3 5" xfId="29914"/>
    <cellStyle name="RowTitles-Detail 2 3 3 3 6 4" xfId="29915"/>
    <cellStyle name="RowTitles-Detail 2 3 3 3 6 4 2" xfId="29916"/>
    <cellStyle name="RowTitles-Detail 2 3 3 3 6 4 2 2" xfId="29917"/>
    <cellStyle name="RowTitles-Detail 2 3 3 3 6 4 3" xfId="29918"/>
    <cellStyle name="RowTitles-Detail 2 3 3 3 6 5" xfId="29919"/>
    <cellStyle name="RowTitles-Detail 2 3 3 3 6 5 2" xfId="29920"/>
    <cellStyle name="RowTitles-Detail 2 3 3 3 6 5 2 2" xfId="29921"/>
    <cellStyle name="RowTitles-Detail 2 3 3 3 6 6" xfId="29922"/>
    <cellStyle name="RowTitles-Detail 2 3 3 3 6 6 2" xfId="29923"/>
    <cellStyle name="RowTitles-Detail 2 3 3 3 6 7" xfId="29924"/>
    <cellStyle name="RowTitles-Detail 2 3 3 3 7" xfId="29925"/>
    <cellStyle name="RowTitles-Detail 2 3 3 3 7 2" xfId="29926"/>
    <cellStyle name="RowTitles-Detail 2 3 3 3 7 2 2" xfId="29927"/>
    <cellStyle name="RowTitles-Detail 2 3 3 3 7 2 2 2" xfId="29928"/>
    <cellStyle name="RowTitles-Detail 2 3 3 3 7 2 3" xfId="29929"/>
    <cellStyle name="RowTitles-Detail 2 3 3 3 7 3" xfId="29930"/>
    <cellStyle name="RowTitles-Detail 2 3 3 3 7 3 2" xfId="29931"/>
    <cellStyle name="RowTitles-Detail 2 3 3 3 7 3 2 2" xfId="29932"/>
    <cellStyle name="RowTitles-Detail 2 3 3 3 7 4" xfId="29933"/>
    <cellStyle name="RowTitles-Detail 2 3 3 3 7 4 2" xfId="29934"/>
    <cellStyle name="RowTitles-Detail 2 3 3 3 7 5" xfId="29935"/>
    <cellStyle name="RowTitles-Detail 2 3 3 3 8" xfId="29936"/>
    <cellStyle name="RowTitles-Detail 2 3 3 3 8 2" xfId="29937"/>
    <cellStyle name="RowTitles-Detail 2 3 3 3 8 2 2" xfId="29938"/>
    <cellStyle name="RowTitles-Detail 2 3 3 3 8 2 2 2" xfId="29939"/>
    <cellStyle name="RowTitles-Detail 2 3 3 3 8 2 3" xfId="29940"/>
    <cellStyle name="RowTitles-Detail 2 3 3 3 8 3" xfId="29941"/>
    <cellStyle name="RowTitles-Detail 2 3 3 3 8 3 2" xfId="29942"/>
    <cellStyle name="RowTitles-Detail 2 3 3 3 8 3 2 2" xfId="29943"/>
    <cellStyle name="RowTitles-Detail 2 3 3 3 8 4" xfId="29944"/>
    <cellStyle name="RowTitles-Detail 2 3 3 3 8 4 2" xfId="29945"/>
    <cellStyle name="RowTitles-Detail 2 3 3 3 8 5" xfId="29946"/>
    <cellStyle name="RowTitles-Detail 2 3 3 3 9" xfId="29947"/>
    <cellStyle name="RowTitles-Detail 2 3 3 3 9 2" xfId="29948"/>
    <cellStyle name="RowTitles-Detail 2 3 3 3 9 2 2" xfId="29949"/>
    <cellStyle name="RowTitles-Detail 2 3 3 3_STUD aligned by INSTIT" xfId="29950"/>
    <cellStyle name="RowTitles-Detail 2 3 3 4" xfId="29951"/>
    <cellStyle name="RowTitles-Detail 2 3 3 4 2" xfId="29952"/>
    <cellStyle name="RowTitles-Detail 2 3 3 4 2 2" xfId="29953"/>
    <cellStyle name="RowTitles-Detail 2 3 3 4 2 2 2" xfId="29954"/>
    <cellStyle name="RowTitles-Detail 2 3 3 4 2 2 2 2" xfId="29955"/>
    <cellStyle name="RowTitles-Detail 2 3 3 4 2 2 2 2 2" xfId="29956"/>
    <cellStyle name="RowTitles-Detail 2 3 3 4 2 2 2 3" xfId="29957"/>
    <cellStyle name="RowTitles-Detail 2 3 3 4 2 2 3" xfId="29958"/>
    <cellStyle name="RowTitles-Detail 2 3 3 4 2 2 3 2" xfId="29959"/>
    <cellStyle name="RowTitles-Detail 2 3 3 4 2 2 3 2 2" xfId="29960"/>
    <cellStyle name="RowTitles-Detail 2 3 3 4 2 2 4" xfId="29961"/>
    <cellStyle name="RowTitles-Detail 2 3 3 4 2 2 4 2" xfId="29962"/>
    <cellStyle name="RowTitles-Detail 2 3 3 4 2 2 5" xfId="29963"/>
    <cellStyle name="RowTitles-Detail 2 3 3 4 2 3" xfId="29964"/>
    <cellStyle name="RowTitles-Detail 2 3 3 4 2 3 2" xfId="29965"/>
    <cellStyle name="RowTitles-Detail 2 3 3 4 2 3 2 2" xfId="29966"/>
    <cellStyle name="RowTitles-Detail 2 3 3 4 2 3 2 2 2" xfId="29967"/>
    <cellStyle name="RowTitles-Detail 2 3 3 4 2 3 2 3" xfId="29968"/>
    <cellStyle name="RowTitles-Detail 2 3 3 4 2 3 3" xfId="29969"/>
    <cellStyle name="RowTitles-Detail 2 3 3 4 2 3 3 2" xfId="29970"/>
    <cellStyle name="RowTitles-Detail 2 3 3 4 2 3 3 2 2" xfId="29971"/>
    <cellStyle name="RowTitles-Detail 2 3 3 4 2 3 4" xfId="29972"/>
    <cellStyle name="RowTitles-Detail 2 3 3 4 2 3 4 2" xfId="29973"/>
    <cellStyle name="RowTitles-Detail 2 3 3 4 2 3 5" xfId="29974"/>
    <cellStyle name="RowTitles-Detail 2 3 3 4 2 4" xfId="29975"/>
    <cellStyle name="RowTitles-Detail 2 3 3 4 2 4 2" xfId="29976"/>
    <cellStyle name="RowTitles-Detail 2 3 3 4 2 5" xfId="29977"/>
    <cellStyle name="RowTitles-Detail 2 3 3 4 2 5 2" xfId="29978"/>
    <cellStyle name="RowTitles-Detail 2 3 3 4 2 5 2 2" xfId="29979"/>
    <cellStyle name="RowTitles-Detail 2 3 3 4 2 5 3" xfId="29980"/>
    <cellStyle name="RowTitles-Detail 2 3 3 4 2 6" xfId="29981"/>
    <cellStyle name="RowTitles-Detail 2 3 3 4 2 6 2" xfId="29982"/>
    <cellStyle name="RowTitles-Detail 2 3 3 4 2 6 2 2" xfId="29983"/>
    <cellStyle name="RowTitles-Detail 2 3 3 4 3" xfId="29984"/>
    <cellStyle name="RowTitles-Detail 2 3 3 4 3 2" xfId="29985"/>
    <cellStyle name="RowTitles-Detail 2 3 3 4 3 2 2" xfId="29986"/>
    <cellStyle name="RowTitles-Detail 2 3 3 4 3 2 2 2" xfId="29987"/>
    <cellStyle name="RowTitles-Detail 2 3 3 4 3 2 2 2 2" xfId="29988"/>
    <cellStyle name="RowTitles-Detail 2 3 3 4 3 2 2 3" xfId="29989"/>
    <cellStyle name="RowTitles-Detail 2 3 3 4 3 2 3" xfId="29990"/>
    <cellStyle name="RowTitles-Detail 2 3 3 4 3 2 3 2" xfId="29991"/>
    <cellStyle name="RowTitles-Detail 2 3 3 4 3 2 3 2 2" xfId="29992"/>
    <cellStyle name="RowTitles-Detail 2 3 3 4 3 2 4" xfId="29993"/>
    <cellStyle name="RowTitles-Detail 2 3 3 4 3 2 4 2" xfId="29994"/>
    <cellStyle name="RowTitles-Detail 2 3 3 4 3 2 5" xfId="29995"/>
    <cellStyle name="RowTitles-Detail 2 3 3 4 3 3" xfId="29996"/>
    <cellStyle name="RowTitles-Detail 2 3 3 4 3 3 2" xfId="29997"/>
    <cellStyle name="RowTitles-Detail 2 3 3 4 3 3 2 2" xfId="29998"/>
    <cellStyle name="RowTitles-Detail 2 3 3 4 3 3 2 2 2" xfId="29999"/>
    <cellStyle name="RowTitles-Detail 2 3 3 4 3 3 2 3" xfId="30000"/>
    <cellStyle name="RowTitles-Detail 2 3 3 4 3 3 3" xfId="30001"/>
    <cellStyle name="RowTitles-Detail 2 3 3 4 3 3 3 2" xfId="30002"/>
    <cellStyle name="RowTitles-Detail 2 3 3 4 3 3 3 2 2" xfId="30003"/>
    <cellStyle name="RowTitles-Detail 2 3 3 4 3 3 4" xfId="30004"/>
    <cellStyle name="RowTitles-Detail 2 3 3 4 3 3 4 2" xfId="30005"/>
    <cellStyle name="RowTitles-Detail 2 3 3 4 3 3 5" xfId="30006"/>
    <cellStyle name="RowTitles-Detail 2 3 3 4 3 4" xfId="30007"/>
    <cellStyle name="RowTitles-Detail 2 3 3 4 3 4 2" xfId="30008"/>
    <cellStyle name="RowTitles-Detail 2 3 3 4 3 5" xfId="30009"/>
    <cellStyle name="RowTitles-Detail 2 3 3 4 3 5 2" xfId="30010"/>
    <cellStyle name="RowTitles-Detail 2 3 3 4 3 5 2 2" xfId="30011"/>
    <cellStyle name="RowTitles-Detail 2 3 3 4 3 6" xfId="30012"/>
    <cellStyle name="RowTitles-Detail 2 3 3 4 3 6 2" xfId="30013"/>
    <cellStyle name="RowTitles-Detail 2 3 3 4 3 7" xfId="30014"/>
    <cellStyle name="RowTitles-Detail 2 3 3 4 4" xfId="30015"/>
    <cellStyle name="RowTitles-Detail 2 3 3 4 4 2" xfId="30016"/>
    <cellStyle name="RowTitles-Detail 2 3 3 4 4 2 2" xfId="30017"/>
    <cellStyle name="RowTitles-Detail 2 3 3 4 4 2 2 2" xfId="30018"/>
    <cellStyle name="RowTitles-Detail 2 3 3 4 4 2 2 2 2" xfId="30019"/>
    <cellStyle name="RowTitles-Detail 2 3 3 4 4 2 2 3" xfId="30020"/>
    <cellStyle name="RowTitles-Detail 2 3 3 4 4 2 3" xfId="30021"/>
    <cellStyle name="RowTitles-Detail 2 3 3 4 4 2 3 2" xfId="30022"/>
    <cellStyle name="RowTitles-Detail 2 3 3 4 4 2 3 2 2" xfId="30023"/>
    <cellStyle name="RowTitles-Detail 2 3 3 4 4 2 4" xfId="30024"/>
    <cellStyle name="RowTitles-Detail 2 3 3 4 4 2 4 2" xfId="30025"/>
    <cellStyle name="RowTitles-Detail 2 3 3 4 4 2 5" xfId="30026"/>
    <cellStyle name="RowTitles-Detail 2 3 3 4 4 3" xfId="30027"/>
    <cellStyle name="RowTitles-Detail 2 3 3 4 4 3 2" xfId="30028"/>
    <cellStyle name="RowTitles-Detail 2 3 3 4 4 3 2 2" xfId="30029"/>
    <cellStyle name="RowTitles-Detail 2 3 3 4 4 3 2 2 2" xfId="30030"/>
    <cellStyle name="RowTitles-Detail 2 3 3 4 4 3 2 3" xfId="30031"/>
    <cellStyle name="RowTitles-Detail 2 3 3 4 4 3 3" xfId="30032"/>
    <cellStyle name="RowTitles-Detail 2 3 3 4 4 3 3 2" xfId="30033"/>
    <cellStyle name="RowTitles-Detail 2 3 3 4 4 3 3 2 2" xfId="30034"/>
    <cellStyle name="RowTitles-Detail 2 3 3 4 4 3 4" xfId="30035"/>
    <cellStyle name="RowTitles-Detail 2 3 3 4 4 3 4 2" xfId="30036"/>
    <cellStyle name="RowTitles-Detail 2 3 3 4 4 3 5" xfId="30037"/>
    <cellStyle name="RowTitles-Detail 2 3 3 4 4 4" xfId="30038"/>
    <cellStyle name="RowTitles-Detail 2 3 3 4 4 4 2" xfId="30039"/>
    <cellStyle name="RowTitles-Detail 2 3 3 4 4 5" xfId="30040"/>
    <cellStyle name="RowTitles-Detail 2 3 3 4 4 5 2" xfId="30041"/>
    <cellStyle name="RowTitles-Detail 2 3 3 4 4 5 2 2" xfId="30042"/>
    <cellStyle name="RowTitles-Detail 2 3 3 4 4 5 3" xfId="30043"/>
    <cellStyle name="RowTitles-Detail 2 3 3 4 4 6" xfId="30044"/>
    <cellStyle name="RowTitles-Detail 2 3 3 4 4 6 2" xfId="30045"/>
    <cellStyle name="RowTitles-Detail 2 3 3 4 4 6 2 2" xfId="30046"/>
    <cellStyle name="RowTitles-Detail 2 3 3 4 4 7" xfId="30047"/>
    <cellStyle name="RowTitles-Detail 2 3 3 4 4 7 2" xfId="30048"/>
    <cellStyle name="RowTitles-Detail 2 3 3 4 4 8" xfId="30049"/>
    <cellStyle name="RowTitles-Detail 2 3 3 4 5" xfId="30050"/>
    <cellStyle name="RowTitles-Detail 2 3 3 4 5 2" xfId="30051"/>
    <cellStyle name="RowTitles-Detail 2 3 3 4 5 2 2" xfId="30052"/>
    <cellStyle name="RowTitles-Detail 2 3 3 4 5 2 2 2" xfId="30053"/>
    <cellStyle name="RowTitles-Detail 2 3 3 4 5 2 2 2 2" xfId="30054"/>
    <cellStyle name="RowTitles-Detail 2 3 3 4 5 2 2 3" xfId="30055"/>
    <cellStyle name="RowTitles-Detail 2 3 3 4 5 2 3" xfId="30056"/>
    <cellStyle name="RowTitles-Detail 2 3 3 4 5 2 3 2" xfId="30057"/>
    <cellStyle name="RowTitles-Detail 2 3 3 4 5 2 3 2 2" xfId="30058"/>
    <cellStyle name="RowTitles-Detail 2 3 3 4 5 2 4" xfId="30059"/>
    <cellStyle name="RowTitles-Detail 2 3 3 4 5 2 4 2" xfId="30060"/>
    <cellStyle name="RowTitles-Detail 2 3 3 4 5 2 5" xfId="30061"/>
    <cellStyle name="RowTitles-Detail 2 3 3 4 5 3" xfId="30062"/>
    <cellStyle name="RowTitles-Detail 2 3 3 4 5 3 2" xfId="30063"/>
    <cellStyle name="RowTitles-Detail 2 3 3 4 5 3 2 2" xfId="30064"/>
    <cellStyle name="RowTitles-Detail 2 3 3 4 5 3 2 2 2" xfId="30065"/>
    <cellStyle name="RowTitles-Detail 2 3 3 4 5 3 2 3" xfId="30066"/>
    <cellStyle name="RowTitles-Detail 2 3 3 4 5 3 3" xfId="30067"/>
    <cellStyle name="RowTitles-Detail 2 3 3 4 5 3 3 2" xfId="30068"/>
    <cellStyle name="RowTitles-Detail 2 3 3 4 5 3 3 2 2" xfId="30069"/>
    <cellStyle name="RowTitles-Detail 2 3 3 4 5 3 4" xfId="30070"/>
    <cellStyle name="RowTitles-Detail 2 3 3 4 5 3 4 2" xfId="30071"/>
    <cellStyle name="RowTitles-Detail 2 3 3 4 5 3 5" xfId="30072"/>
    <cellStyle name="RowTitles-Detail 2 3 3 4 5 4" xfId="30073"/>
    <cellStyle name="RowTitles-Detail 2 3 3 4 5 4 2" xfId="30074"/>
    <cellStyle name="RowTitles-Detail 2 3 3 4 5 4 2 2" xfId="30075"/>
    <cellStyle name="RowTitles-Detail 2 3 3 4 5 4 3" xfId="30076"/>
    <cellStyle name="RowTitles-Detail 2 3 3 4 5 5" xfId="30077"/>
    <cellStyle name="RowTitles-Detail 2 3 3 4 5 5 2" xfId="30078"/>
    <cellStyle name="RowTitles-Detail 2 3 3 4 5 5 2 2" xfId="30079"/>
    <cellStyle name="RowTitles-Detail 2 3 3 4 5 6" xfId="30080"/>
    <cellStyle name="RowTitles-Detail 2 3 3 4 5 6 2" xfId="30081"/>
    <cellStyle name="RowTitles-Detail 2 3 3 4 5 7" xfId="30082"/>
    <cellStyle name="RowTitles-Detail 2 3 3 4 6" xfId="30083"/>
    <cellStyle name="RowTitles-Detail 2 3 3 4 6 2" xfId="30084"/>
    <cellStyle name="RowTitles-Detail 2 3 3 4 6 2 2" xfId="30085"/>
    <cellStyle name="RowTitles-Detail 2 3 3 4 6 2 2 2" xfId="30086"/>
    <cellStyle name="RowTitles-Detail 2 3 3 4 6 2 2 2 2" xfId="30087"/>
    <cellStyle name="RowTitles-Detail 2 3 3 4 6 2 2 3" xfId="30088"/>
    <cellStyle name="RowTitles-Detail 2 3 3 4 6 2 3" xfId="30089"/>
    <cellStyle name="RowTitles-Detail 2 3 3 4 6 2 3 2" xfId="30090"/>
    <cellStyle name="RowTitles-Detail 2 3 3 4 6 2 3 2 2" xfId="30091"/>
    <cellStyle name="RowTitles-Detail 2 3 3 4 6 2 4" xfId="30092"/>
    <cellStyle name="RowTitles-Detail 2 3 3 4 6 2 4 2" xfId="30093"/>
    <cellStyle name="RowTitles-Detail 2 3 3 4 6 2 5" xfId="30094"/>
    <cellStyle name="RowTitles-Detail 2 3 3 4 6 3" xfId="30095"/>
    <cellStyle name="RowTitles-Detail 2 3 3 4 6 3 2" xfId="30096"/>
    <cellStyle name="RowTitles-Detail 2 3 3 4 6 3 2 2" xfId="30097"/>
    <cellStyle name="RowTitles-Detail 2 3 3 4 6 3 2 2 2" xfId="30098"/>
    <cellStyle name="RowTitles-Detail 2 3 3 4 6 3 2 3" xfId="30099"/>
    <cellStyle name="RowTitles-Detail 2 3 3 4 6 3 3" xfId="30100"/>
    <cellStyle name="RowTitles-Detail 2 3 3 4 6 3 3 2" xfId="30101"/>
    <cellStyle name="RowTitles-Detail 2 3 3 4 6 3 3 2 2" xfId="30102"/>
    <cellStyle name="RowTitles-Detail 2 3 3 4 6 3 4" xfId="30103"/>
    <cellStyle name="RowTitles-Detail 2 3 3 4 6 3 4 2" xfId="30104"/>
    <cellStyle name="RowTitles-Detail 2 3 3 4 6 3 5" xfId="30105"/>
    <cellStyle name="RowTitles-Detail 2 3 3 4 6 4" xfId="30106"/>
    <cellStyle name="RowTitles-Detail 2 3 3 4 6 4 2" xfId="30107"/>
    <cellStyle name="RowTitles-Detail 2 3 3 4 6 4 2 2" xfId="30108"/>
    <cellStyle name="RowTitles-Detail 2 3 3 4 6 4 3" xfId="30109"/>
    <cellStyle name="RowTitles-Detail 2 3 3 4 6 5" xfId="30110"/>
    <cellStyle name="RowTitles-Detail 2 3 3 4 6 5 2" xfId="30111"/>
    <cellStyle name="RowTitles-Detail 2 3 3 4 6 5 2 2" xfId="30112"/>
    <cellStyle name="RowTitles-Detail 2 3 3 4 6 6" xfId="30113"/>
    <cellStyle name="RowTitles-Detail 2 3 3 4 6 6 2" xfId="30114"/>
    <cellStyle name="RowTitles-Detail 2 3 3 4 6 7" xfId="30115"/>
    <cellStyle name="RowTitles-Detail 2 3 3 4 7" xfId="30116"/>
    <cellStyle name="RowTitles-Detail 2 3 3 4 7 2" xfId="30117"/>
    <cellStyle name="RowTitles-Detail 2 3 3 4 7 2 2" xfId="30118"/>
    <cellStyle name="RowTitles-Detail 2 3 3 4 7 2 2 2" xfId="30119"/>
    <cellStyle name="RowTitles-Detail 2 3 3 4 7 2 3" xfId="30120"/>
    <cellStyle name="RowTitles-Detail 2 3 3 4 7 3" xfId="30121"/>
    <cellStyle name="RowTitles-Detail 2 3 3 4 7 3 2" xfId="30122"/>
    <cellStyle name="RowTitles-Detail 2 3 3 4 7 3 2 2" xfId="30123"/>
    <cellStyle name="RowTitles-Detail 2 3 3 4 7 4" xfId="30124"/>
    <cellStyle name="RowTitles-Detail 2 3 3 4 7 4 2" xfId="30125"/>
    <cellStyle name="RowTitles-Detail 2 3 3 4 7 5" xfId="30126"/>
    <cellStyle name="RowTitles-Detail 2 3 3 4 8" xfId="30127"/>
    <cellStyle name="RowTitles-Detail 2 3 3 4 8 2" xfId="30128"/>
    <cellStyle name="RowTitles-Detail 2 3 3 4 9" xfId="30129"/>
    <cellStyle name="RowTitles-Detail 2 3 3 4 9 2" xfId="30130"/>
    <cellStyle name="RowTitles-Detail 2 3 3 4 9 2 2" xfId="30131"/>
    <cellStyle name="RowTitles-Detail 2 3 3 4_STUD aligned by INSTIT" xfId="30132"/>
    <cellStyle name="RowTitles-Detail 2 3 3 5" xfId="30133"/>
    <cellStyle name="RowTitles-Detail 2 3 3 5 2" xfId="30134"/>
    <cellStyle name="RowTitles-Detail 2 3 3 5 2 2" xfId="30135"/>
    <cellStyle name="RowTitles-Detail 2 3 3 5 2 2 2" xfId="30136"/>
    <cellStyle name="RowTitles-Detail 2 3 3 5 2 2 2 2" xfId="30137"/>
    <cellStyle name="RowTitles-Detail 2 3 3 5 2 2 3" xfId="30138"/>
    <cellStyle name="RowTitles-Detail 2 3 3 5 2 3" xfId="30139"/>
    <cellStyle name="RowTitles-Detail 2 3 3 5 2 3 2" xfId="30140"/>
    <cellStyle name="RowTitles-Detail 2 3 3 5 2 3 2 2" xfId="30141"/>
    <cellStyle name="RowTitles-Detail 2 3 3 5 2 4" xfId="30142"/>
    <cellStyle name="RowTitles-Detail 2 3 3 5 2 4 2" xfId="30143"/>
    <cellStyle name="RowTitles-Detail 2 3 3 5 2 5" xfId="30144"/>
    <cellStyle name="RowTitles-Detail 2 3 3 5 3" xfId="30145"/>
    <cellStyle name="RowTitles-Detail 2 3 3 5 3 2" xfId="30146"/>
    <cellStyle name="RowTitles-Detail 2 3 3 5 3 2 2" xfId="30147"/>
    <cellStyle name="RowTitles-Detail 2 3 3 5 3 2 2 2" xfId="30148"/>
    <cellStyle name="RowTitles-Detail 2 3 3 5 3 2 3" xfId="30149"/>
    <cellStyle name="RowTitles-Detail 2 3 3 5 3 3" xfId="30150"/>
    <cellStyle name="RowTitles-Detail 2 3 3 5 3 3 2" xfId="30151"/>
    <cellStyle name="RowTitles-Detail 2 3 3 5 3 3 2 2" xfId="30152"/>
    <cellStyle name="RowTitles-Detail 2 3 3 5 3 4" xfId="30153"/>
    <cellStyle name="RowTitles-Detail 2 3 3 5 3 4 2" xfId="30154"/>
    <cellStyle name="RowTitles-Detail 2 3 3 5 3 5" xfId="30155"/>
    <cellStyle name="RowTitles-Detail 2 3 3 5 4" xfId="30156"/>
    <cellStyle name="RowTitles-Detail 2 3 3 5 4 2" xfId="30157"/>
    <cellStyle name="RowTitles-Detail 2 3 3 5 5" xfId="30158"/>
    <cellStyle name="RowTitles-Detail 2 3 3 5 5 2" xfId="30159"/>
    <cellStyle name="RowTitles-Detail 2 3 3 5 5 2 2" xfId="30160"/>
    <cellStyle name="RowTitles-Detail 2 3 3 5 5 3" xfId="30161"/>
    <cellStyle name="RowTitles-Detail 2 3 3 5 6" xfId="30162"/>
    <cellStyle name="RowTitles-Detail 2 3 3 5 6 2" xfId="30163"/>
    <cellStyle name="RowTitles-Detail 2 3 3 5 6 2 2" xfId="30164"/>
    <cellStyle name="RowTitles-Detail 2 3 3 6" xfId="30165"/>
    <cellStyle name="RowTitles-Detail 2 3 3 6 2" xfId="30166"/>
    <cellStyle name="RowTitles-Detail 2 3 3 6 2 2" xfId="30167"/>
    <cellStyle name="RowTitles-Detail 2 3 3 6 2 2 2" xfId="30168"/>
    <cellStyle name="RowTitles-Detail 2 3 3 6 2 2 2 2" xfId="30169"/>
    <cellStyle name="RowTitles-Detail 2 3 3 6 2 2 3" xfId="30170"/>
    <cellStyle name="RowTitles-Detail 2 3 3 6 2 3" xfId="30171"/>
    <cellStyle name="RowTitles-Detail 2 3 3 6 2 3 2" xfId="30172"/>
    <cellStyle name="RowTitles-Detail 2 3 3 6 2 3 2 2" xfId="30173"/>
    <cellStyle name="RowTitles-Detail 2 3 3 6 2 4" xfId="30174"/>
    <cellStyle name="RowTitles-Detail 2 3 3 6 2 4 2" xfId="30175"/>
    <cellStyle name="RowTitles-Detail 2 3 3 6 2 5" xfId="30176"/>
    <cellStyle name="RowTitles-Detail 2 3 3 6 3" xfId="30177"/>
    <cellStyle name="RowTitles-Detail 2 3 3 6 3 2" xfId="30178"/>
    <cellStyle name="RowTitles-Detail 2 3 3 6 3 2 2" xfId="30179"/>
    <cellStyle name="RowTitles-Detail 2 3 3 6 3 2 2 2" xfId="30180"/>
    <cellStyle name="RowTitles-Detail 2 3 3 6 3 2 3" xfId="30181"/>
    <cellStyle name="RowTitles-Detail 2 3 3 6 3 3" xfId="30182"/>
    <cellStyle name="RowTitles-Detail 2 3 3 6 3 3 2" xfId="30183"/>
    <cellStyle name="RowTitles-Detail 2 3 3 6 3 3 2 2" xfId="30184"/>
    <cellStyle name="RowTitles-Detail 2 3 3 6 3 4" xfId="30185"/>
    <cellStyle name="RowTitles-Detail 2 3 3 6 3 4 2" xfId="30186"/>
    <cellStyle name="RowTitles-Detail 2 3 3 6 3 5" xfId="30187"/>
    <cellStyle name="RowTitles-Detail 2 3 3 6 4" xfId="30188"/>
    <cellStyle name="RowTitles-Detail 2 3 3 6 4 2" xfId="30189"/>
    <cellStyle name="RowTitles-Detail 2 3 3 6 5" xfId="30190"/>
    <cellStyle name="RowTitles-Detail 2 3 3 6 5 2" xfId="30191"/>
    <cellStyle name="RowTitles-Detail 2 3 3 6 5 2 2" xfId="30192"/>
    <cellStyle name="RowTitles-Detail 2 3 3 6 6" xfId="30193"/>
    <cellStyle name="RowTitles-Detail 2 3 3 6 6 2" xfId="30194"/>
    <cellStyle name="RowTitles-Detail 2 3 3 6 7" xfId="30195"/>
    <cellStyle name="RowTitles-Detail 2 3 3 7" xfId="30196"/>
    <cellStyle name="RowTitles-Detail 2 3 3 7 2" xfId="30197"/>
    <cellStyle name="RowTitles-Detail 2 3 3 7 2 2" xfId="30198"/>
    <cellStyle name="RowTitles-Detail 2 3 3 7 2 2 2" xfId="30199"/>
    <cellStyle name="RowTitles-Detail 2 3 3 7 2 2 2 2" xfId="30200"/>
    <cellStyle name="RowTitles-Detail 2 3 3 7 2 2 3" xfId="30201"/>
    <cellStyle name="RowTitles-Detail 2 3 3 7 2 3" xfId="30202"/>
    <cellStyle name="RowTitles-Detail 2 3 3 7 2 3 2" xfId="30203"/>
    <cellStyle name="RowTitles-Detail 2 3 3 7 2 3 2 2" xfId="30204"/>
    <cellStyle name="RowTitles-Detail 2 3 3 7 2 4" xfId="30205"/>
    <cellStyle name="RowTitles-Detail 2 3 3 7 2 4 2" xfId="30206"/>
    <cellStyle name="RowTitles-Detail 2 3 3 7 2 5" xfId="30207"/>
    <cellStyle name="RowTitles-Detail 2 3 3 7 3" xfId="30208"/>
    <cellStyle name="RowTitles-Detail 2 3 3 7 3 2" xfId="30209"/>
    <cellStyle name="RowTitles-Detail 2 3 3 7 3 2 2" xfId="30210"/>
    <cellStyle name="RowTitles-Detail 2 3 3 7 3 2 2 2" xfId="30211"/>
    <cellStyle name="RowTitles-Detail 2 3 3 7 3 2 3" xfId="30212"/>
    <cellStyle name="RowTitles-Detail 2 3 3 7 3 3" xfId="30213"/>
    <cellStyle name="RowTitles-Detail 2 3 3 7 3 3 2" xfId="30214"/>
    <cellStyle name="RowTitles-Detail 2 3 3 7 3 3 2 2" xfId="30215"/>
    <cellStyle name="RowTitles-Detail 2 3 3 7 3 4" xfId="30216"/>
    <cellStyle name="RowTitles-Detail 2 3 3 7 3 4 2" xfId="30217"/>
    <cellStyle name="RowTitles-Detail 2 3 3 7 3 5" xfId="30218"/>
    <cellStyle name="RowTitles-Detail 2 3 3 7 4" xfId="30219"/>
    <cellStyle name="RowTitles-Detail 2 3 3 7 4 2" xfId="30220"/>
    <cellStyle name="RowTitles-Detail 2 3 3 7 5" xfId="30221"/>
    <cellStyle name="RowTitles-Detail 2 3 3 7 5 2" xfId="30222"/>
    <cellStyle name="RowTitles-Detail 2 3 3 7 5 2 2" xfId="30223"/>
    <cellStyle name="RowTitles-Detail 2 3 3 7 5 3" xfId="30224"/>
    <cellStyle name="RowTitles-Detail 2 3 3 7 6" xfId="30225"/>
    <cellStyle name="RowTitles-Detail 2 3 3 7 6 2" xfId="30226"/>
    <cellStyle name="RowTitles-Detail 2 3 3 7 6 2 2" xfId="30227"/>
    <cellStyle name="RowTitles-Detail 2 3 3 7 7" xfId="30228"/>
    <cellStyle name="RowTitles-Detail 2 3 3 7 7 2" xfId="30229"/>
    <cellStyle name="RowTitles-Detail 2 3 3 7 8" xfId="30230"/>
    <cellStyle name="RowTitles-Detail 2 3 3 8" xfId="30231"/>
    <cellStyle name="RowTitles-Detail 2 3 3 8 2" xfId="30232"/>
    <cellStyle name="RowTitles-Detail 2 3 3 8 2 2" xfId="30233"/>
    <cellStyle name="RowTitles-Detail 2 3 3 8 2 2 2" xfId="30234"/>
    <cellStyle name="RowTitles-Detail 2 3 3 8 2 2 2 2" xfId="30235"/>
    <cellStyle name="RowTitles-Detail 2 3 3 8 2 2 3" xfId="30236"/>
    <cellStyle name="RowTitles-Detail 2 3 3 8 2 3" xfId="30237"/>
    <cellStyle name="RowTitles-Detail 2 3 3 8 2 3 2" xfId="30238"/>
    <cellStyle name="RowTitles-Detail 2 3 3 8 2 3 2 2" xfId="30239"/>
    <cellStyle name="RowTitles-Detail 2 3 3 8 2 4" xfId="30240"/>
    <cellStyle name="RowTitles-Detail 2 3 3 8 2 4 2" xfId="30241"/>
    <cellStyle name="RowTitles-Detail 2 3 3 8 2 5" xfId="30242"/>
    <cellStyle name="RowTitles-Detail 2 3 3 8 3" xfId="30243"/>
    <cellStyle name="RowTitles-Detail 2 3 3 8 3 2" xfId="30244"/>
    <cellStyle name="RowTitles-Detail 2 3 3 8 3 2 2" xfId="30245"/>
    <cellStyle name="RowTitles-Detail 2 3 3 8 3 2 2 2" xfId="30246"/>
    <cellStyle name="RowTitles-Detail 2 3 3 8 3 2 3" xfId="30247"/>
    <cellStyle name="RowTitles-Detail 2 3 3 8 3 3" xfId="30248"/>
    <cellStyle name="RowTitles-Detail 2 3 3 8 3 3 2" xfId="30249"/>
    <cellStyle name="RowTitles-Detail 2 3 3 8 3 3 2 2" xfId="30250"/>
    <cellStyle name="RowTitles-Detail 2 3 3 8 3 4" xfId="30251"/>
    <cellStyle name="RowTitles-Detail 2 3 3 8 3 4 2" xfId="30252"/>
    <cellStyle name="RowTitles-Detail 2 3 3 8 3 5" xfId="30253"/>
    <cellStyle name="RowTitles-Detail 2 3 3 8 4" xfId="30254"/>
    <cellStyle name="RowTitles-Detail 2 3 3 8 4 2" xfId="30255"/>
    <cellStyle name="RowTitles-Detail 2 3 3 8 4 2 2" xfId="30256"/>
    <cellStyle name="RowTitles-Detail 2 3 3 8 4 3" xfId="30257"/>
    <cellStyle name="RowTitles-Detail 2 3 3 8 5" xfId="30258"/>
    <cellStyle name="RowTitles-Detail 2 3 3 8 5 2" xfId="30259"/>
    <cellStyle name="RowTitles-Detail 2 3 3 8 5 2 2" xfId="30260"/>
    <cellStyle name="RowTitles-Detail 2 3 3 8 6" xfId="30261"/>
    <cellStyle name="RowTitles-Detail 2 3 3 8 6 2" xfId="30262"/>
    <cellStyle name="RowTitles-Detail 2 3 3 8 7" xfId="30263"/>
    <cellStyle name="RowTitles-Detail 2 3 3 9" xfId="30264"/>
    <cellStyle name="RowTitles-Detail 2 3 3 9 2" xfId="30265"/>
    <cellStyle name="RowTitles-Detail 2 3 3 9 2 2" xfId="30266"/>
    <cellStyle name="RowTitles-Detail 2 3 3 9 2 2 2" xfId="30267"/>
    <cellStyle name="RowTitles-Detail 2 3 3 9 2 2 2 2" xfId="30268"/>
    <cellStyle name="RowTitles-Detail 2 3 3 9 2 2 3" xfId="30269"/>
    <cellStyle name="RowTitles-Detail 2 3 3 9 2 3" xfId="30270"/>
    <cellStyle name="RowTitles-Detail 2 3 3 9 2 3 2" xfId="30271"/>
    <cellStyle name="RowTitles-Detail 2 3 3 9 2 3 2 2" xfId="30272"/>
    <cellStyle name="RowTitles-Detail 2 3 3 9 2 4" xfId="30273"/>
    <cellStyle name="RowTitles-Detail 2 3 3 9 2 4 2" xfId="30274"/>
    <cellStyle name="RowTitles-Detail 2 3 3 9 2 5" xfId="30275"/>
    <cellStyle name="RowTitles-Detail 2 3 3 9 3" xfId="30276"/>
    <cellStyle name="RowTitles-Detail 2 3 3 9 3 2" xfId="30277"/>
    <cellStyle name="RowTitles-Detail 2 3 3 9 3 2 2" xfId="30278"/>
    <cellStyle name="RowTitles-Detail 2 3 3 9 3 2 2 2" xfId="30279"/>
    <cellStyle name="RowTitles-Detail 2 3 3 9 3 2 3" xfId="30280"/>
    <cellStyle name="RowTitles-Detail 2 3 3 9 3 3" xfId="30281"/>
    <cellStyle name="RowTitles-Detail 2 3 3 9 3 3 2" xfId="30282"/>
    <cellStyle name="RowTitles-Detail 2 3 3 9 3 3 2 2" xfId="30283"/>
    <cellStyle name="RowTitles-Detail 2 3 3 9 3 4" xfId="30284"/>
    <cellStyle name="RowTitles-Detail 2 3 3 9 3 4 2" xfId="30285"/>
    <cellStyle name="RowTitles-Detail 2 3 3 9 3 5" xfId="30286"/>
    <cellStyle name="RowTitles-Detail 2 3 3 9 4" xfId="30287"/>
    <cellStyle name="RowTitles-Detail 2 3 3 9 4 2" xfId="30288"/>
    <cellStyle name="RowTitles-Detail 2 3 3 9 4 2 2" xfId="30289"/>
    <cellStyle name="RowTitles-Detail 2 3 3 9 4 3" xfId="30290"/>
    <cellStyle name="RowTitles-Detail 2 3 3 9 5" xfId="30291"/>
    <cellStyle name="RowTitles-Detail 2 3 3 9 5 2" xfId="30292"/>
    <cellStyle name="RowTitles-Detail 2 3 3 9 5 2 2" xfId="30293"/>
    <cellStyle name="RowTitles-Detail 2 3 3 9 6" xfId="30294"/>
    <cellStyle name="RowTitles-Detail 2 3 3 9 6 2" xfId="30295"/>
    <cellStyle name="RowTitles-Detail 2 3 3 9 7" xfId="30296"/>
    <cellStyle name="RowTitles-Detail 2 3 3_STUD aligned by INSTIT" xfId="30297"/>
    <cellStyle name="RowTitles-Detail 2 3 4" xfId="30298"/>
    <cellStyle name="RowTitles-Detail 2 3 4 2" xfId="30299"/>
    <cellStyle name="RowTitles-Detail 2 3 4 2 2" xfId="30300"/>
    <cellStyle name="RowTitles-Detail 2 3 4 2 2 2" xfId="30301"/>
    <cellStyle name="RowTitles-Detail 2 3 4 2 2 2 2" xfId="30302"/>
    <cellStyle name="RowTitles-Detail 2 3 4 2 2 2 2 2" xfId="30303"/>
    <cellStyle name="RowTitles-Detail 2 3 4 2 2 2 3" xfId="30304"/>
    <cellStyle name="RowTitles-Detail 2 3 4 2 2 3" xfId="30305"/>
    <cellStyle name="RowTitles-Detail 2 3 4 2 2 3 2" xfId="30306"/>
    <cellStyle name="RowTitles-Detail 2 3 4 2 2 3 2 2" xfId="30307"/>
    <cellStyle name="RowTitles-Detail 2 3 4 2 2 4" xfId="30308"/>
    <cellStyle name="RowTitles-Detail 2 3 4 2 2 4 2" xfId="30309"/>
    <cellStyle name="RowTitles-Detail 2 3 4 2 2 5" xfId="30310"/>
    <cellStyle name="RowTitles-Detail 2 3 4 2 3" xfId="30311"/>
    <cellStyle name="RowTitles-Detail 2 3 4 2 3 2" xfId="30312"/>
    <cellStyle name="RowTitles-Detail 2 3 4 2 3 2 2" xfId="30313"/>
    <cellStyle name="RowTitles-Detail 2 3 4 2 3 2 2 2" xfId="30314"/>
    <cellStyle name="RowTitles-Detail 2 3 4 2 3 2 3" xfId="30315"/>
    <cellStyle name="RowTitles-Detail 2 3 4 2 3 3" xfId="30316"/>
    <cellStyle name="RowTitles-Detail 2 3 4 2 3 3 2" xfId="30317"/>
    <cellStyle name="RowTitles-Detail 2 3 4 2 3 3 2 2" xfId="30318"/>
    <cellStyle name="RowTitles-Detail 2 3 4 2 3 4" xfId="30319"/>
    <cellStyle name="RowTitles-Detail 2 3 4 2 3 4 2" xfId="30320"/>
    <cellStyle name="RowTitles-Detail 2 3 4 2 3 5" xfId="30321"/>
    <cellStyle name="RowTitles-Detail 2 3 4 2 4" xfId="30322"/>
    <cellStyle name="RowTitles-Detail 2 3 4 2 4 2" xfId="30323"/>
    <cellStyle name="RowTitles-Detail 2 3 4 2 5" xfId="30324"/>
    <cellStyle name="RowTitles-Detail 2 3 4 2 5 2" xfId="30325"/>
    <cellStyle name="RowTitles-Detail 2 3 4 2 5 2 2" xfId="30326"/>
    <cellStyle name="RowTitles-Detail 2 3 4 3" xfId="30327"/>
    <cellStyle name="RowTitles-Detail 2 3 4 3 2" xfId="30328"/>
    <cellStyle name="RowTitles-Detail 2 3 4 3 2 2" xfId="30329"/>
    <cellStyle name="RowTitles-Detail 2 3 4 3 2 2 2" xfId="30330"/>
    <cellStyle name="RowTitles-Detail 2 3 4 3 2 2 2 2" xfId="30331"/>
    <cellStyle name="RowTitles-Detail 2 3 4 3 2 2 3" xfId="30332"/>
    <cellStyle name="RowTitles-Detail 2 3 4 3 2 3" xfId="30333"/>
    <cellStyle name="RowTitles-Detail 2 3 4 3 2 3 2" xfId="30334"/>
    <cellStyle name="RowTitles-Detail 2 3 4 3 2 3 2 2" xfId="30335"/>
    <cellStyle name="RowTitles-Detail 2 3 4 3 2 4" xfId="30336"/>
    <cellStyle name="RowTitles-Detail 2 3 4 3 2 4 2" xfId="30337"/>
    <cellStyle name="RowTitles-Detail 2 3 4 3 2 5" xfId="30338"/>
    <cellStyle name="RowTitles-Detail 2 3 4 3 3" xfId="30339"/>
    <cellStyle name="RowTitles-Detail 2 3 4 3 3 2" xfId="30340"/>
    <cellStyle name="RowTitles-Detail 2 3 4 3 3 2 2" xfId="30341"/>
    <cellStyle name="RowTitles-Detail 2 3 4 3 3 2 2 2" xfId="30342"/>
    <cellStyle name="RowTitles-Detail 2 3 4 3 3 2 3" xfId="30343"/>
    <cellStyle name="RowTitles-Detail 2 3 4 3 3 3" xfId="30344"/>
    <cellStyle name="RowTitles-Detail 2 3 4 3 3 3 2" xfId="30345"/>
    <cellStyle name="RowTitles-Detail 2 3 4 3 3 3 2 2" xfId="30346"/>
    <cellStyle name="RowTitles-Detail 2 3 4 3 3 4" xfId="30347"/>
    <cellStyle name="RowTitles-Detail 2 3 4 3 3 4 2" xfId="30348"/>
    <cellStyle name="RowTitles-Detail 2 3 4 3 3 5" xfId="30349"/>
    <cellStyle name="RowTitles-Detail 2 3 4 3 4" xfId="30350"/>
    <cellStyle name="RowTitles-Detail 2 3 4 3 4 2" xfId="30351"/>
    <cellStyle name="RowTitles-Detail 2 3 4 3 5" xfId="30352"/>
    <cellStyle name="RowTitles-Detail 2 3 4 3 5 2" xfId="30353"/>
    <cellStyle name="RowTitles-Detail 2 3 4 3 5 2 2" xfId="30354"/>
    <cellStyle name="RowTitles-Detail 2 3 4 3 5 3" xfId="30355"/>
    <cellStyle name="RowTitles-Detail 2 3 4 3 6" xfId="30356"/>
    <cellStyle name="RowTitles-Detail 2 3 4 3 6 2" xfId="30357"/>
    <cellStyle name="RowTitles-Detail 2 3 4 3 6 2 2" xfId="30358"/>
    <cellStyle name="RowTitles-Detail 2 3 4 3 7" xfId="30359"/>
    <cellStyle name="RowTitles-Detail 2 3 4 3 7 2" xfId="30360"/>
    <cellStyle name="RowTitles-Detail 2 3 4 3 8" xfId="30361"/>
    <cellStyle name="RowTitles-Detail 2 3 4 4" xfId="30362"/>
    <cellStyle name="RowTitles-Detail 2 3 4 4 2" xfId="30363"/>
    <cellStyle name="RowTitles-Detail 2 3 4 4 2 2" xfId="30364"/>
    <cellStyle name="RowTitles-Detail 2 3 4 4 2 2 2" xfId="30365"/>
    <cellStyle name="RowTitles-Detail 2 3 4 4 2 2 2 2" xfId="30366"/>
    <cellStyle name="RowTitles-Detail 2 3 4 4 2 2 3" xfId="30367"/>
    <cellStyle name="RowTitles-Detail 2 3 4 4 2 3" xfId="30368"/>
    <cellStyle name="RowTitles-Detail 2 3 4 4 2 3 2" xfId="30369"/>
    <cellStyle name="RowTitles-Detail 2 3 4 4 2 3 2 2" xfId="30370"/>
    <cellStyle name="RowTitles-Detail 2 3 4 4 2 4" xfId="30371"/>
    <cellStyle name="RowTitles-Detail 2 3 4 4 2 4 2" xfId="30372"/>
    <cellStyle name="RowTitles-Detail 2 3 4 4 2 5" xfId="30373"/>
    <cellStyle name="RowTitles-Detail 2 3 4 4 3" xfId="30374"/>
    <cellStyle name="RowTitles-Detail 2 3 4 4 3 2" xfId="30375"/>
    <cellStyle name="RowTitles-Detail 2 3 4 4 3 2 2" xfId="30376"/>
    <cellStyle name="RowTitles-Detail 2 3 4 4 3 2 2 2" xfId="30377"/>
    <cellStyle name="RowTitles-Detail 2 3 4 4 3 2 3" xfId="30378"/>
    <cellStyle name="RowTitles-Detail 2 3 4 4 3 3" xfId="30379"/>
    <cellStyle name="RowTitles-Detail 2 3 4 4 3 3 2" xfId="30380"/>
    <cellStyle name="RowTitles-Detail 2 3 4 4 3 3 2 2" xfId="30381"/>
    <cellStyle name="RowTitles-Detail 2 3 4 4 3 4" xfId="30382"/>
    <cellStyle name="RowTitles-Detail 2 3 4 4 3 4 2" xfId="30383"/>
    <cellStyle name="RowTitles-Detail 2 3 4 4 3 5" xfId="30384"/>
    <cellStyle name="RowTitles-Detail 2 3 4 4 4" xfId="30385"/>
    <cellStyle name="RowTitles-Detail 2 3 4 4 4 2" xfId="30386"/>
    <cellStyle name="RowTitles-Detail 2 3 4 4 4 2 2" xfId="30387"/>
    <cellStyle name="RowTitles-Detail 2 3 4 4 4 3" xfId="30388"/>
    <cellStyle name="RowTitles-Detail 2 3 4 4 5" xfId="30389"/>
    <cellStyle name="RowTitles-Detail 2 3 4 4 5 2" xfId="30390"/>
    <cellStyle name="RowTitles-Detail 2 3 4 4 5 2 2" xfId="30391"/>
    <cellStyle name="RowTitles-Detail 2 3 4 4 6" xfId="30392"/>
    <cellStyle name="RowTitles-Detail 2 3 4 4 6 2" xfId="30393"/>
    <cellStyle name="RowTitles-Detail 2 3 4 4 7" xfId="30394"/>
    <cellStyle name="RowTitles-Detail 2 3 4 5" xfId="30395"/>
    <cellStyle name="RowTitles-Detail 2 3 4 5 2" xfId="30396"/>
    <cellStyle name="RowTitles-Detail 2 3 4 5 2 2" xfId="30397"/>
    <cellStyle name="RowTitles-Detail 2 3 4 5 2 2 2" xfId="30398"/>
    <cellStyle name="RowTitles-Detail 2 3 4 5 2 2 2 2" xfId="30399"/>
    <cellStyle name="RowTitles-Detail 2 3 4 5 2 2 3" xfId="30400"/>
    <cellStyle name="RowTitles-Detail 2 3 4 5 2 3" xfId="30401"/>
    <cellStyle name="RowTitles-Detail 2 3 4 5 2 3 2" xfId="30402"/>
    <cellStyle name="RowTitles-Detail 2 3 4 5 2 3 2 2" xfId="30403"/>
    <cellStyle name="RowTitles-Detail 2 3 4 5 2 4" xfId="30404"/>
    <cellStyle name="RowTitles-Detail 2 3 4 5 2 4 2" xfId="30405"/>
    <cellStyle name="RowTitles-Detail 2 3 4 5 2 5" xfId="30406"/>
    <cellStyle name="RowTitles-Detail 2 3 4 5 3" xfId="30407"/>
    <cellStyle name="RowTitles-Detail 2 3 4 5 3 2" xfId="30408"/>
    <cellStyle name="RowTitles-Detail 2 3 4 5 3 2 2" xfId="30409"/>
    <cellStyle name="RowTitles-Detail 2 3 4 5 3 2 2 2" xfId="30410"/>
    <cellStyle name="RowTitles-Detail 2 3 4 5 3 2 3" xfId="30411"/>
    <cellStyle name="RowTitles-Detail 2 3 4 5 3 3" xfId="30412"/>
    <cellStyle name="RowTitles-Detail 2 3 4 5 3 3 2" xfId="30413"/>
    <cellStyle name="RowTitles-Detail 2 3 4 5 3 3 2 2" xfId="30414"/>
    <cellStyle name="RowTitles-Detail 2 3 4 5 3 4" xfId="30415"/>
    <cellStyle name="RowTitles-Detail 2 3 4 5 3 4 2" xfId="30416"/>
    <cellStyle name="RowTitles-Detail 2 3 4 5 3 5" xfId="30417"/>
    <cellStyle name="RowTitles-Detail 2 3 4 5 4" xfId="30418"/>
    <cellStyle name="RowTitles-Detail 2 3 4 5 4 2" xfId="30419"/>
    <cellStyle name="RowTitles-Detail 2 3 4 5 4 2 2" xfId="30420"/>
    <cellStyle name="RowTitles-Detail 2 3 4 5 4 3" xfId="30421"/>
    <cellStyle name="RowTitles-Detail 2 3 4 5 5" xfId="30422"/>
    <cellStyle name="RowTitles-Detail 2 3 4 5 5 2" xfId="30423"/>
    <cellStyle name="RowTitles-Detail 2 3 4 5 5 2 2" xfId="30424"/>
    <cellStyle name="RowTitles-Detail 2 3 4 5 6" xfId="30425"/>
    <cellStyle name="RowTitles-Detail 2 3 4 5 6 2" xfId="30426"/>
    <cellStyle name="RowTitles-Detail 2 3 4 5 7" xfId="30427"/>
    <cellStyle name="RowTitles-Detail 2 3 4 6" xfId="30428"/>
    <cellStyle name="RowTitles-Detail 2 3 4 6 2" xfId="30429"/>
    <cellStyle name="RowTitles-Detail 2 3 4 6 2 2" xfId="30430"/>
    <cellStyle name="RowTitles-Detail 2 3 4 6 2 2 2" xfId="30431"/>
    <cellStyle name="RowTitles-Detail 2 3 4 6 2 2 2 2" xfId="30432"/>
    <cellStyle name="RowTitles-Detail 2 3 4 6 2 2 3" xfId="30433"/>
    <cellStyle name="RowTitles-Detail 2 3 4 6 2 3" xfId="30434"/>
    <cellStyle name="RowTitles-Detail 2 3 4 6 2 3 2" xfId="30435"/>
    <cellStyle name="RowTitles-Detail 2 3 4 6 2 3 2 2" xfId="30436"/>
    <cellStyle name="RowTitles-Detail 2 3 4 6 2 4" xfId="30437"/>
    <cellStyle name="RowTitles-Detail 2 3 4 6 2 4 2" xfId="30438"/>
    <cellStyle name="RowTitles-Detail 2 3 4 6 2 5" xfId="30439"/>
    <cellStyle name="RowTitles-Detail 2 3 4 6 3" xfId="30440"/>
    <cellStyle name="RowTitles-Detail 2 3 4 6 3 2" xfId="30441"/>
    <cellStyle name="RowTitles-Detail 2 3 4 6 3 2 2" xfId="30442"/>
    <cellStyle name="RowTitles-Detail 2 3 4 6 3 2 2 2" xfId="30443"/>
    <cellStyle name="RowTitles-Detail 2 3 4 6 3 2 3" xfId="30444"/>
    <cellStyle name="RowTitles-Detail 2 3 4 6 3 3" xfId="30445"/>
    <cellStyle name="RowTitles-Detail 2 3 4 6 3 3 2" xfId="30446"/>
    <cellStyle name="RowTitles-Detail 2 3 4 6 3 3 2 2" xfId="30447"/>
    <cellStyle name="RowTitles-Detail 2 3 4 6 3 4" xfId="30448"/>
    <cellStyle name="RowTitles-Detail 2 3 4 6 3 4 2" xfId="30449"/>
    <cellStyle name="RowTitles-Detail 2 3 4 6 3 5" xfId="30450"/>
    <cellStyle name="RowTitles-Detail 2 3 4 6 4" xfId="30451"/>
    <cellStyle name="RowTitles-Detail 2 3 4 6 4 2" xfId="30452"/>
    <cellStyle name="RowTitles-Detail 2 3 4 6 4 2 2" xfId="30453"/>
    <cellStyle name="RowTitles-Detail 2 3 4 6 4 3" xfId="30454"/>
    <cellStyle name="RowTitles-Detail 2 3 4 6 5" xfId="30455"/>
    <cellStyle name="RowTitles-Detail 2 3 4 6 5 2" xfId="30456"/>
    <cellStyle name="RowTitles-Detail 2 3 4 6 5 2 2" xfId="30457"/>
    <cellStyle name="RowTitles-Detail 2 3 4 6 6" xfId="30458"/>
    <cellStyle name="RowTitles-Detail 2 3 4 6 6 2" xfId="30459"/>
    <cellStyle name="RowTitles-Detail 2 3 4 6 7" xfId="30460"/>
    <cellStyle name="RowTitles-Detail 2 3 4 7" xfId="30461"/>
    <cellStyle name="RowTitles-Detail 2 3 4 7 2" xfId="30462"/>
    <cellStyle name="RowTitles-Detail 2 3 4 7 2 2" xfId="30463"/>
    <cellStyle name="RowTitles-Detail 2 3 4 7 2 2 2" xfId="30464"/>
    <cellStyle name="RowTitles-Detail 2 3 4 7 2 3" xfId="30465"/>
    <cellStyle name="RowTitles-Detail 2 3 4 7 3" xfId="30466"/>
    <cellStyle name="RowTitles-Detail 2 3 4 7 3 2" xfId="30467"/>
    <cellStyle name="RowTitles-Detail 2 3 4 7 3 2 2" xfId="30468"/>
    <cellStyle name="RowTitles-Detail 2 3 4 7 4" xfId="30469"/>
    <cellStyle name="RowTitles-Detail 2 3 4 7 4 2" xfId="30470"/>
    <cellStyle name="RowTitles-Detail 2 3 4 7 5" xfId="30471"/>
    <cellStyle name="RowTitles-Detail 2 3 4 8" xfId="30472"/>
    <cellStyle name="RowTitles-Detail 2 3 4 8 2" xfId="30473"/>
    <cellStyle name="RowTitles-Detail 2 3 4 9" xfId="30474"/>
    <cellStyle name="RowTitles-Detail 2 3 4 9 2" xfId="30475"/>
    <cellStyle name="RowTitles-Detail 2 3 4 9 2 2" xfId="30476"/>
    <cellStyle name="RowTitles-Detail 2 3 4_STUD aligned by INSTIT" xfId="30477"/>
    <cellStyle name="RowTitles-Detail 2 3 5" xfId="30478"/>
    <cellStyle name="RowTitles-Detail 2 3 5 2" xfId="30479"/>
    <cellStyle name="RowTitles-Detail 2 3 5 2 2" xfId="30480"/>
    <cellStyle name="RowTitles-Detail 2 3 5 2 2 2" xfId="30481"/>
    <cellStyle name="RowTitles-Detail 2 3 5 2 2 2 2" xfId="30482"/>
    <cellStyle name="RowTitles-Detail 2 3 5 2 2 2 2 2" xfId="30483"/>
    <cellStyle name="RowTitles-Detail 2 3 5 2 2 2 3" xfId="30484"/>
    <cellStyle name="RowTitles-Detail 2 3 5 2 2 3" xfId="30485"/>
    <cellStyle name="RowTitles-Detail 2 3 5 2 2 3 2" xfId="30486"/>
    <cellStyle name="RowTitles-Detail 2 3 5 2 2 3 2 2" xfId="30487"/>
    <cellStyle name="RowTitles-Detail 2 3 5 2 2 4" xfId="30488"/>
    <cellStyle name="RowTitles-Detail 2 3 5 2 2 4 2" xfId="30489"/>
    <cellStyle name="RowTitles-Detail 2 3 5 2 2 5" xfId="30490"/>
    <cellStyle name="RowTitles-Detail 2 3 5 2 3" xfId="30491"/>
    <cellStyle name="RowTitles-Detail 2 3 5 2 3 2" xfId="30492"/>
    <cellStyle name="RowTitles-Detail 2 3 5 2 3 2 2" xfId="30493"/>
    <cellStyle name="RowTitles-Detail 2 3 5 2 3 2 2 2" xfId="30494"/>
    <cellStyle name="RowTitles-Detail 2 3 5 2 3 2 3" xfId="30495"/>
    <cellStyle name="RowTitles-Detail 2 3 5 2 3 3" xfId="30496"/>
    <cellStyle name="RowTitles-Detail 2 3 5 2 3 3 2" xfId="30497"/>
    <cellStyle name="RowTitles-Detail 2 3 5 2 3 3 2 2" xfId="30498"/>
    <cellStyle name="RowTitles-Detail 2 3 5 2 3 4" xfId="30499"/>
    <cellStyle name="RowTitles-Detail 2 3 5 2 3 4 2" xfId="30500"/>
    <cellStyle name="RowTitles-Detail 2 3 5 2 3 5" xfId="30501"/>
    <cellStyle name="RowTitles-Detail 2 3 5 2 4" xfId="30502"/>
    <cellStyle name="RowTitles-Detail 2 3 5 2 4 2" xfId="30503"/>
    <cellStyle name="RowTitles-Detail 2 3 5 2 5" xfId="30504"/>
    <cellStyle name="RowTitles-Detail 2 3 5 2 5 2" xfId="30505"/>
    <cellStyle name="RowTitles-Detail 2 3 5 2 5 2 2" xfId="30506"/>
    <cellStyle name="RowTitles-Detail 2 3 5 2 5 3" xfId="30507"/>
    <cellStyle name="RowTitles-Detail 2 3 5 2 6" xfId="30508"/>
    <cellStyle name="RowTitles-Detail 2 3 5 2 6 2" xfId="30509"/>
    <cellStyle name="RowTitles-Detail 2 3 5 2 6 2 2" xfId="30510"/>
    <cellStyle name="RowTitles-Detail 2 3 5 2 7" xfId="30511"/>
    <cellStyle name="RowTitles-Detail 2 3 5 2 7 2" xfId="30512"/>
    <cellStyle name="RowTitles-Detail 2 3 5 2 8" xfId="30513"/>
    <cellStyle name="RowTitles-Detail 2 3 5 3" xfId="30514"/>
    <cellStyle name="RowTitles-Detail 2 3 5 3 2" xfId="30515"/>
    <cellStyle name="RowTitles-Detail 2 3 5 3 2 2" xfId="30516"/>
    <cellStyle name="RowTitles-Detail 2 3 5 3 2 2 2" xfId="30517"/>
    <cellStyle name="RowTitles-Detail 2 3 5 3 2 2 2 2" xfId="30518"/>
    <cellStyle name="RowTitles-Detail 2 3 5 3 2 2 3" xfId="30519"/>
    <cellStyle name="RowTitles-Detail 2 3 5 3 2 3" xfId="30520"/>
    <cellStyle name="RowTitles-Detail 2 3 5 3 2 3 2" xfId="30521"/>
    <cellStyle name="RowTitles-Detail 2 3 5 3 2 3 2 2" xfId="30522"/>
    <cellStyle name="RowTitles-Detail 2 3 5 3 2 4" xfId="30523"/>
    <cellStyle name="RowTitles-Detail 2 3 5 3 2 4 2" xfId="30524"/>
    <cellStyle name="RowTitles-Detail 2 3 5 3 2 5" xfId="30525"/>
    <cellStyle name="RowTitles-Detail 2 3 5 3 3" xfId="30526"/>
    <cellStyle name="RowTitles-Detail 2 3 5 3 3 2" xfId="30527"/>
    <cellStyle name="RowTitles-Detail 2 3 5 3 3 2 2" xfId="30528"/>
    <cellStyle name="RowTitles-Detail 2 3 5 3 3 2 2 2" xfId="30529"/>
    <cellStyle name="RowTitles-Detail 2 3 5 3 3 2 3" xfId="30530"/>
    <cellStyle name="RowTitles-Detail 2 3 5 3 3 3" xfId="30531"/>
    <cellStyle name="RowTitles-Detail 2 3 5 3 3 3 2" xfId="30532"/>
    <cellStyle name="RowTitles-Detail 2 3 5 3 3 3 2 2" xfId="30533"/>
    <cellStyle name="RowTitles-Detail 2 3 5 3 3 4" xfId="30534"/>
    <cellStyle name="RowTitles-Detail 2 3 5 3 3 4 2" xfId="30535"/>
    <cellStyle name="RowTitles-Detail 2 3 5 3 3 5" xfId="30536"/>
    <cellStyle name="RowTitles-Detail 2 3 5 3 4" xfId="30537"/>
    <cellStyle name="RowTitles-Detail 2 3 5 3 4 2" xfId="30538"/>
    <cellStyle name="RowTitles-Detail 2 3 5 3 5" xfId="30539"/>
    <cellStyle name="RowTitles-Detail 2 3 5 3 5 2" xfId="30540"/>
    <cellStyle name="RowTitles-Detail 2 3 5 3 5 2 2" xfId="30541"/>
    <cellStyle name="RowTitles-Detail 2 3 5 4" xfId="30542"/>
    <cellStyle name="RowTitles-Detail 2 3 5 4 2" xfId="30543"/>
    <cellStyle name="RowTitles-Detail 2 3 5 4 2 2" xfId="30544"/>
    <cellStyle name="RowTitles-Detail 2 3 5 4 2 2 2" xfId="30545"/>
    <cellStyle name="RowTitles-Detail 2 3 5 4 2 2 2 2" xfId="30546"/>
    <cellStyle name="RowTitles-Detail 2 3 5 4 2 2 3" xfId="30547"/>
    <cellStyle name="RowTitles-Detail 2 3 5 4 2 3" xfId="30548"/>
    <cellStyle name="RowTitles-Detail 2 3 5 4 2 3 2" xfId="30549"/>
    <cellStyle name="RowTitles-Detail 2 3 5 4 2 3 2 2" xfId="30550"/>
    <cellStyle name="RowTitles-Detail 2 3 5 4 2 4" xfId="30551"/>
    <cellStyle name="RowTitles-Detail 2 3 5 4 2 4 2" xfId="30552"/>
    <cellStyle name="RowTitles-Detail 2 3 5 4 2 5" xfId="30553"/>
    <cellStyle name="RowTitles-Detail 2 3 5 4 3" xfId="30554"/>
    <cellStyle name="RowTitles-Detail 2 3 5 4 3 2" xfId="30555"/>
    <cellStyle name="RowTitles-Detail 2 3 5 4 3 2 2" xfId="30556"/>
    <cellStyle name="RowTitles-Detail 2 3 5 4 3 2 2 2" xfId="30557"/>
    <cellStyle name="RowTitles-Detail 2 3 5 4 3 2 3" xfId="30558"/>
    <cellStyle name="RowTitles-Detail 2 3 5 4 3 3" xfId="30559"/>
    <cellStyle name="RowTitles-Detail 2 3 5 4 3 3 2" xfId="30560"/>
    <cellStyle name="RowTitles-Detail 2 3 5 4 3 3 2 2" xfId="30561"/>
    <cellStyle name="RowTitles-Detail 2 3 5 4 3 4" xfId="30562"/>
    <cellStyle name="RowTitles-Detail 2 3 5 4 3 4 2" xfId="30563"/>
    <cellStyle name="RowTitles-Detail 2 3 5 4 3 5" xfId="30564"/>
    <cellStyle name="RowTitles-Detail 2 3 5 4 4" xfId="30565"/>
    <cellStyle name="RowTitles-Detail 2 3 5 4 4 2" xfId="30566"/>
    <cellStyle name="RowTitles-Detail 2 3 5 4 4 2 2" xfId="30567"/>
    <cellStyle name="RowTitles-Detail 2 3 5 4 4 3" xfId="30568"/>
    <cellStyle name="RowTitles-Detail 2 3 5 4 5" xfId="30569"/>
    <cellStyle name="RowTitles-Detail 2 3 5 4 5 2" xfId="30570"/>
    <cellStyle name="RowTitles-Detail 2 3 5 4 5 2 2" xfId="30571"/>
    <cellStyle name="RowTitles-Detail 2 3 5 4 6" xfId="30572"/>
    <cellStyle name="RowTitles-Detail 2 3 5 4 6 2" xfId="30573"/>
    <cellStyle name="RowTitles-Detail 2 3 5 4 7" xfId="30574"/>
    <cellStyle name="RowTitles-Detail 2 3 5 5" xfId="30575"/>
    <cellStyle name="RowTitles-Detail 2 3 5 5 2" xfId="30576"/>
    <cellStyle name="RowTitles-Detail 2 3 5 5 2 2" xfId="30577"/>
    <cellStyle name="RowTitles-Detail 2 3 5 5 2 2 2" xfId="30578"/>
    <cellStyle name="RowTitles-Detail 2 3 5 5 2 2 2 2" xfId="30579"/>
    <cellStyle name="RowTitles-Detail 2 3 5 5 2 2 3" xfId="30580"/>
    <cellStyle name="RowTitles-Detail 2 3 5 5 2 3" xfId="30581"/>
    <cellStyle name="RowTitles-Detail 2 3 5 5 2 3 2" xfId="30582"/>
    <cellStyle name="RowTitles-Detail 2 3 5 5 2 3 2 2" xfId="30583"/>
    <cellStyle name="RowTitles-Detail 2 3 5 5 2 4" xfId="30584"/>
    <cellStyle name="RowTitles-Detail 2 3 5 5 2 4 2" xfId="30585"/>
    <cellStyle name="RowTitles-Detail 2 3 5 5 2 5" xfId="30586"/>
    <cellStyle name="RowTitles-Detail 2 3 5 5 3" xfId="30587"/>
    <cellStyle name="RowTitles-Detail 2 3 5 5 3 2" xfId="30588"/>
    <cellStyle name="RowTitles-Detail 2 3 5 5 3 2 2" xfId="30589"/>
    <cellStyle name="RowTitles-Detail 2 3 5 5 3 2 2 2" xfId="30590"/>
    <cellStyle name="RowTitles-Detail 2 3 5 5 3 2 3" xfId="30591"/>
    <cellStyle name="RowTitles-Detail 2 3 5 5 3 3" xfId="30592"/>
    <cellStyle name="RowTitles-Detail 2 3 5 5 3 3 2" xfId="30593"/>
    <cellStyle name="RowTitles-Detail 2 3 5 5 3 3 2 2" xfId="30594"/>
    <cellStyle name="RowTitles-Detail 2 3 5 5 3 4" xfId="30595"/>
    <cellStyle name="RowTitles-Detail 2 3 5 5 3 4 2" xfId="30596"/>
    <cellStyle name="RowTitles-Detail 2 3 5 5 3 5" xfId="30597"/>
    <cellStyle name="RowTitles-Detail 2 3 5 5 4" xfId="30598"/>
    <cellStyle name="RowTitles-Detail 2 3 5 5 4 2" xfId="30599"/>
    <cellStyle name="RowTitles-Detail 2 3 5 5 4 2 2" xfId="30600"/>
    <cellStyle name="RowTitles-Detail 2 3 5 5 4 3" xfId="30601"/>
    <cellStyle name="RowTitles-Detail 2 3 5 5 5" xfId="30602"/>
    <cellStyle name="RowTitles-Detail 2 3 5 5 5 2" xfId="30603"/>
    <cellStyle name="RowTitles-Detail 2 3 5 5 5 2 2" xfId="30604"/>
    <cellStyle name="RowTitles-Detail 2 3 5 5 6" xfId="30605"/>
    <cellStyle name="RowTitles-Detail 2 3 5 5 6 2" xfId="30606"/>
    <cellStyle name="RowTitles-Detail 2 3 5 5 7" xfId="30607"/>
    <cellStyle name="RowTitles-Detail 2 3 5 6" xfId="30608"/>
    <cellStyle name="RowTitles-Detail 2 3 5 6 2" xfId="30609"/>
    <cellStyle name="RowTitles-Detail 2 3 5 6 2 2" xfId="30610"/>
    <cellStyle name="RowTitles-Detail 2 3 5 6 2 2 2" xfId="30611"/>
    <cellStyle name="RowTitles-Detail 2 3 5 6 2 2 2 2" xfId="30612"/>
    <cellStyle name="RowTitles-Detail 2 3 5 6 2 2 3" xfId="30613"/>
    <cellStyle name="RowTitles-Detail 2 3 5 6 2 3" xfId="30614"/>
    <cellStyle name="RowTitles-Detail 2 3 5 6 2 3 2" xfId="30615"/>
    <cellStyle name="RowTitles-Detail 2 3 5 6 2 3 2 2" xfId="30616"/>
    <cellStyle name="RowTitles-Detail 2 3 5 6 2 4" xfId="30617"/>
    <cellStyle name="RowTitles-Detail 2 3 5 6 2 4 2" xfId="30618"/>
    <cellStyle name="RowTitles-Detail 2 3 5 6 2 5" xfId="30619"/>
    <cellStyle name="RowTitles-Detail 2 3 5 6 3" xfId="30620"/>
    <cellStyle name="RowTitles-Detail 2 3 5 6 3 2" xfId="30621"/>
    <cellStyle name="RowTitles-Detail 2 3 5 6 3 2 2" xfId="30622"/>
    <cellStyle name="RowTitles-Detail 2 3 5 6 3 2 2 2" xfId="30623"/>
    <cellStyle name="RowTitles-Detail 2 3 5 6 3 2 3" xfId="30624"/>
    <cellStyle name="RowTitles-Detail 2 3 5 6 3 3" xfId="30625"/>
    <cellStyle name="RowTitles-Detail 2 3 5 6 3 3 2" xfId="30626"/>
    <cellStyle name="RowTitles-Detail 2 3 5 6 3 3 2 2" xfId="30627"/>
    <cellStyle name="RowTitles-Detail 2 3 5 6 3 4" xfId="30628"/>
    <cellStyle name="RowTitles-Detail 2 3 5 6 3 4 2" xfId="30629"/>
    <cellStyle name="RowTitles-Detail 2 3 5 6 3 5" xfId="30630"/>
    <cellStyle name="RowTitles-Detail 2 3 5 6 4" xfId="30631"/>
    <cellStyle name="RowTitles-Detail 2 3 5 6 4 2" xfId="30632"/>
    <cellStyle name="RowTitles-Detail 2 3 5 6 4 2 2" xfId="30633"/>
    <cellStyle name="RowTitles-Detail 2 3 5 6 4 3" xfId="30634"/>
    <cellStyle name="RowTitles-Detail 2 3 5 6 5" xfId="30635"/>
    <cellStyle name="RowTitles-Detail 2 3 5 6 5 2" xfId="30636"/>
    <cellStyle name="RowTitles-Detail 2 3 5 6 5 2 2" xfId="30637"/>
    <cellStyle name="RowTitles-Detail 2 3 5 6 6" xfId="30638"/>
    <cellStyle name="RowTitles-Detail 2 3 5 6 6 2" xfId="30639"/>
    <cellStyle name="RowTitles-Detail 2 3 5 6 7" xfId="30640"/>
    <cellStyle name="RowTitles-Detail 2 3 5 7" xfId="30641"/>
    <cellStyle name="RowTitles-Detail 2 3 5 7 2" xfId="30642"/>
    <cellStyle name="RowTitles-Detail 2 3 5 7 2 2" xfId="30643"/>
    <cellStyle name="RowTitles-Detail 2 3 5 7 2 2 2" xfId="30644"/>
    <cellStyle name="RowTitles-Detail 2 3 5 7 2 3" xfId="30645"/>
    <cellStyle name="RowTitles-Detail 2 3 5 7 3" xfId="30646"/>
    <cellStyle name="RowTitles-Detail 2 3 5 7 3 2" xfId="30647"/>
    <cellStyle name="RowTitles-Detail 2 3 5 7 3 2 2" xfId="30648"/>
    <cellStyle name="RowTitles-Detail 2 3 5 7 4" xfId="30649"/>
    <cellStyle name="RowTitles-Detail 2 3 5 7 4 2" xfId="30650"/>
    <cellStyle name="RowTitles-Detail 2 3 5 7 5" xfId="30651"/>
    <cellStyle name="RowTitles-Detail 2 3 5 8" xfId="30652"/>
    <cellStyle name="RowTitles-Detail 2 3 5 8 2" xfId="30653"/>
    <cellStyle name="RowTitles-Detail 2 3 5 8 2 2" xfId="30654"/>
    <cellStyle name="RowTitles-Detail 2 3 5 8 2 2 2" xfId="30655"/>
    <cellStyle name="RowTitles-Detail 2 3 5 8 2 3" xfId="30656"/>
    <cellStyle name="RowTitles-Detail 2 3 5 8 3" xfId="30657"/>
    <cellStyle name="RowTitles-Detail 2 3 5 8 3 2" xfId="30658"/>
    <cellStyle name="RowTitles-Detail 2 3 5 8 3 2 2" xfId="30659"/>
    <cellStyle name="RowTitles-Detail 2 3 5 8 4" xfId="30660"/>
    <cellStyle name="RowTitles-Detail 2 3 5 8 4 2" xfId="30661"/>
    <cellStyle name="RowTitles-Detail 2 3 5 8 5" xfId="30662"/>
    <cellStyle name="RowTitles-Detail 2 3 5 9" xfId="30663"/>
    <cellStyle name="RowTitles-Detail 2 3 5 9 2" xfId="30664"/>
    <cellStyle name="RowTitles-Detail 2 3 5 9 2 2" xfId="30665"/>
    <cellStyle name="RowTitles-Detail 2 3 5_STUD aligned by INSTIT" xfId="30666"/>
    <cellStyle name="RowTitles-Detail 2 3 6" xfId="30667"/>
    <cellStyle name="RowTitles-Detail 2 3 6 2" xfId="30668"/>
    <cellStyle name="RowTitles-Detail 2 3 6 2 2" xfId="30669"/>
    <cellStyle name="RowTitles-Detail 2 3 6 2 2 2" xfId="30670"/>
    <cellStyle name="RowTitles-Detail 2 3 6 2 2 2 2" xfId="30671"/>
    <cellStyle name="RowTitles-Detail 2 3 6 2 2 2 2 2" xfId="30672"/>
    <cellStyle name="RowTitles-Detail 2 3 6 2 2 2 3" xfId="30673"/>
    <cellStyle name="RowTitles-Detail 2 3 6 2 2 3" xfId="30674"/>
    <cellStyle name="RowTitles-Detail 2 3 6 2 2 3 2" xfId="30675"/>
    <cellStyle name="RowTitles-Detail 2 3 6 2 2 3 2 2" xfId="30676"/>
    <cellStyle name="RowTitles-Detail 2 3 6 2 2 4" xfId="30677"/>
    <cellStyle name="RowTitles-Detail 2 3 6 2 2 4 2" xfId="30678"/>
    <cellStyle name="RowTitles-Detail 2 3 6 2 2 5" xfId="30679"/>
    <cellStyle name="RowTitles-Detail 2 3 6 2 3" xfId="30680"/>
    <cellStyle name="RowTitles-Detail 2 3 6 2 3 2" xfId="30681"/>
    <cellStyle name="RowTitles-Detail 2 3 6 2 3 2 2" xfId="30682"/>
    <cellStyle name="RowTitles-Detail 2 3 6 2 3 2 2 2" xfId="30683"/>
    <cellStyle name="RowTitles-Detail 2 3 6 2 3 2 3" xfId="30684"/>
    <cellStyle name="RowTitles-Detail 2 3 6 2 3 3" xfId="30685"/>
    <cellStyle name="RowTitles-Detail 2 3 6 2 3 3 2" xfId="30686"/>
    <cellStyle name="RowTitles-Detail 2 3 6 2 3 3 2 2" xfId="30687"/>
    <cellStyle name="RowTitles-Detail 2 3 6 2 3 4" xfId="30688"/>
    <cellStyle name="RowTitles-Detail 2 3 6 2 3 4 2" xfId="30689"/>
    <cellStyle name="RowTitles-Detail 2 3 6 2 3 5" xfId="30690"/>
    <cellStyle name="RowTitles-Detail 2 3 6 2 4" xfId="30691"/>
    <cellStyle name="RowTitles-Detail 2 3 6 2 4 2" xfId="30692"/>
    <cellStyle name="RowTitles-Detail 2 3 6 2 5" xfId="30693"/>
    <cellStyle name="RowTitles-Detail 2 3 6 2 5 2" xfId="30694"/>
    <cellStyle name="RowTitles-Detail 2 3 6 2 5 2 2" xfId="30695"/>
    <cellStyle name="RowTitles-Detail 2 3 6 2 5 3" xfId="30696"/>
    <cellStyle name="RowTitles-Detail 2 3 6 2 6" xfId="30697"/>
    <cellStyle name="RowTitles-Detail 2 3 6 2 6 2" xfId="30698"/>
    <cellStyle name="RowTitles-Detail 2 3 6 2 6 2 2" xfId="30699"/>
    <cellStyle name="RowTitles-Detail 2 3 6 3" xfId="30700"/>
    <cellStyle name="RowTitles-Detail 2 3 6 3 2" xfId="30701"/>
    <cellStyle name="RowTitles-Detail 2 3 6 3 2 2" xfId="30702"/>
    <cellStyle name="RowTitles-Detail 2 3 6 3 2 2 2" xfId="30703"/>
    <cellStyle name="RowTitles-Detail 2 3 6 3 2 2 2 2" xfId="30704"/>
    <cellStyle name="RowTitles-Detail 2 3 6 3 2 2 3" xfId="30705"/>
    <cellStyle name="RowTitles-Detail 2 3 6 3 2 3" xfId="30706"/>
    <cellStyle name="RowTitles-Detail 2 3 6 3 2 3 2" xfId="30707"/>
    <cellStyle name="RowTitles-Detail 2 3 6 3 2 3 2 2" xfId="30708"/>
    <cellStyle name="RowTitles-Detail 2 3 6 3 2 4" xfId="30709"/>
    <cellStyle name="RowTitles-Detail 2 3 6 3 2 4 2" xfId="30710"/>
    <cellStyle name="RowTitles-Detail 2 3 6 3 2 5" xfId="30711"/>
    <cellStyle name="RowTitles-Detail 2 3 6 3 3" xfId="30712"/>
    <cellStyle name="RowTitles-Detail 2 3 6 3 3 2" xfId="30713"/>
    <cellStyle name="RowTitles-Detail 2 3 6 3 3 2 2" xfId="30714"/>
    <cellStyle name="RowTitles-Detail 2 3 6 3 3 2 2 2" xfId="30715"/>
    <cellStyle name="RowTitles-Detail 2 3 6 3 3 2 3" xfId="30716"/>
    <cellStyle name="RowTitles-Detail 2 3 6 3 3 3" xfId="30717"/>
    <cellStyle name="RowTitles-Detail 2 3 6 3 3 3 2" xfId="30718"/>
    <cellStyle name="RowTitles-Detail 2 3 6 3 3 3 2 2" xfId="30719"/>
    <cellStyle name="RowTitles-Detail 2 3 6 3 3 4" xfId="30720"/>
    <cellStyle name="RowTitles-Detail 2 3 6 3 3 4 2" xfId="30721"/>
    <cellStyle name="RowTitles-Detail 2 3 6 3 3 5" xfId="30722"/>
    <cellStyle name="RowTitles-Detail 2 3 6 3 4" xfId="30723"/>
    <cellStyle name="RowTitles-Detail 2 3 6 3 4 2" xfId="30724"/>
    <cellStyle name="RowTitles-Detail 2 3 6 3 5" xfId="30725"/>
    <cellStyle name="RowTitles-Detail 2 3 6 3 5 2" xfId="30726"/>
    <cellStyle name="RowTitles-Detail 2 3 6 3 5 2 2" xfId="30727"/>
    <cellStyle name="RowTitles-Detail 2 3 6 3 6" xfId="30728"/>
    <cellStyle name="RowTitles-Detail 2 3 6 3 6 2" xfId="30729"/>
    <cellStyle name="RowTitles-Detail 2 3 6 3 7" xfId="30730"/>
    <cellStyle name="RowTitles-Detail 2 3 6 4" xfId="30731"/>
    <cellStyle name="RowTitles-Detail 2 3 6 4 2" xfId="30732"/>
    <cellStyle name="RowTitles-Detail 2 3 6 4 2 2" xfId="30733"/>
    <cellStyle name="RowTitles-Detail 2 3 6 4 2 2 2" xfId="30734"/>
    <cellStyle name="RowTitles-Detail 2 3 6 4 2 2 2 2" xfId="30735"/>
    <cellStyle name="RowTitles-Detail 2 3 6 4 2 2 3" xfId="30736"/>
    <cellStyle name="RowTitles-Detail 2 3 6 4 2 3" xfId="30737"/>
    <cellStyle name="RowTitles-Detail 2 3 6 4 2 3 2" xfId="30738"/>
    <cellStyle name="RowTitles-Detail 2 3 6 4 2 3 2 2" xfId="30739"/>
    <cellStyle name="RowTitles-Detail 2 3 6 4 2 4" xfId="30740"/>
    <cellStyle name="RowTitles-Detail 2 3 6 4 2 4 2" xfId="30741"/>
    <cellStyle name="RowTitles-Detail 2 3 6 4 2 5" xfId="30742"/>
    <cellStyle name="RowTitles-Detail 2 3 6 4 3" xfId="30743"/>
    <cellStyle name="RowTitles-Detail 2 3 6 4 3 2" xfId="30744"/>
    <cellStyle name="RowTitles-Detail 2 3 6 4 3 2 2" xfId="30745"/>
    <cellStyle name="RowTitles-Detail 2 3 6 4 3 2 2 2" xfId="30746"/>
    <cellStyle name="RowTitles-Detail 2 3 6 4 3 2 3" xfId="30747"/>
    <cellStyle name="RowTitles-Detail 2 3 6 4 3 3" xfId="30748"/>
    <cellStyle name="RowTitles-Detail 2 3 6 4 3 3 2" xfId="30749"/>
    <cellStyle name="RowTitles-Detail 2 3 6 4 3 3 2 2" xfId="30750"/>
    <cellStyle name="RowTitles-Detail 2 3 6 4 3 4" xfId="30751"/>
    <cellStyle name="RowTitles-Detail 2 3 6 4 3 4 2" xfId="30752"/>
    <cellStyle name="RowTitles-Detail 2 3 6 4 3 5" xfId="30753"/>
    <cellStyle name="RowTitles-Detail 2 3 6 4 4" xfId="30754"/>
    <cellStyle name="RowTitles-Detail 2 3 6 4 4 2" xfId="30755"/>
    <cellStyle name="RowTitles-Detail 2 3 6 4 5" xfId="30756"/>
    <cellStyle name="RowTitles-Detail 2 3 6 4 5 2" xfId="30757"/>
    <cellStyle name="RowTitles-Detail 2 3 6 4 5 2 2" xfId="30758"/>
    <cellStyle name="RowTitles-Detail 2 3 6 4 5 3" xfId="30759"/>
    <cellStyle name="RowTitles-Detail 2 3 6 4 6" xfId="30760"/>
    <cellStyle name="RowTitles-Detail 2 3 6 4 6 2" xfId="30761"/>
    <cellStyle name="RowTitles-Detail 2 3 6 4 6 2 2" xfId="30762"/>
    <cellStyle name="RowTitles-Detail 2 3 6 4 7" xfId="30763"/>
    <cellStyle name="RowTitles-Detail 2 3 6 4 7 2" xfId="30764"/>
    <cellStyle name="RowTitles-Detail 2 3 6 4 8" xfId="30765"/>
    <cellStyle name="RowTitles-Detail 2 3 6 5" xfId="30766"/>
    <cellStyle name="RowTitles-Detail 2 3 6 5 2" xfId="30767"/>
    <cellStyle name="RowTitles-Detail 2 3 6 5 2 2" xfId="30768"/>
    <cellStyle name="RowTitles-Detail 2 3 6 5 2 2 2" xfId="30769"/>
    <cellStyle name="RowTitles-Detail 2 3 6 5 2 2 2 2" xfId="30770"/>
    <cellStyle name="RowTitles-Detail 2 3 6 5 2 2 3" xfId="30771"/>
    <cellStyle name="RowTitles-Detail 2 3 6 5 2 3" xfId="30772"/>
    <cellStyle name="RowTitles-Detail 2 3 6 5 2 3 2" xfId="30773"/>
    <cellStyle name="RowTitles-Detail 2 3 6 5 2 3 2 2" xfId="30774"/>
    <cellStyle name="RowTitles-Detail 2 3 6 5 2 4" xfId="30775"/>
    <cellStyle name="RowTitles-Detail 2 3 6 5 2 4 2" xfId="30776"/>
    <cellStyle name="RowTitles-Detail 2 3 6 5 2 5" xfId="30777"/>
    <cellStyle name="RowTitles-Detail 2 3 6 5 3" xfId="30778"/>
    <cellStyle name="RowTitles-Detail 2 3 6 5 3 2" xfId="30779"/>
    <cellStyle name="RowTitles-Detail 2 3 6 5 3 2 2" xfId="30780"/>
    <cellStyle name="RowTitles-Detail 2 3 6 5 3 2 2 2" xfId="30781"/>
    <cellStyle name="RowTitles-Detail 2 3 6 5 3 2 3" xfId="30782"/>
    <cellStyle name="RowTitles-Detail 2 3 6 5 3 3" xfId="30783"/>
    <cellStyle name="RowTitles-Detail 2 3 6 5 3 3 2" xfId="30784"/>
    <cellStyle name="RowTitles-Detail 2 3 6 5 3 3 2 2" xfId="30785"/>
    <cellStyle name="RowTitles-Detail 2 3 6 5 3 4" xfId="30786"/>
    <cellStyle name="RowTitles-Detail 2 3 6 5 3 4 2" xfId="30787"/>
    <cellStyle name="RowTitles-Detail 2 3 6 5 3 5" xfId="30788"/>
    <cellStyle name="RowTitles-Detail 2 3 6 5 4" xfId="30789"/>
    <cellStyle name="RowTitles-Detail 2 3 6 5 4 2" xfId="30790"/>
    <cellStyle name="RowTitles-Detail 2 3 6 5 4 2 2" xfId="30791"/>
    <cellStyle name="RowTitles-Detail 2 3 6 5 4 3" xfId="30792"/>
    <cellStyle name="RowTitles-Detail 2 3 6 5 5" xfId="30793"/>
    <cellStyle name="RowTitles-Detail 2 3 6 5 5 2" xfId="30794"/>
    <cellStyle name="RowTitles-Detail 2 3 6 5 5 2 2" xfId="30795"/>
    <cellStyle name="RowTitles-Detail 2 3 6 5 6" xfId="30796"/>
    <cellStyle name="RowTitles-Detail 2 3 6 5 6 2" xfId="30797"/>
    <cellStyle name="RowTitles-Detail 2 3 6 5 7" xfId="30798"/>
    <cellStyle name="RowTitles-Detail 2 3 6 6" xfId="30799"/>
    <cellStyle name="RowTitles-Detail 2 3 6 6 2" xfId="30800"/>
    <cellStyle name="RowTitles-Detail 2 3 6 6 2 2" xfId="30801"/>
    <cellStyle name="RowTitles-Detail 2 3 6 6 2 2 2" xfId="30802"/>
    <cellStyle name="RowTitles-Detail 2 3 6 6 2 2 2 2" xfId="30803"/>
    <cellStyle name="RowTitles-Detail 2 3 6 6 2 2 3" xfId="30804"/>
    <cellStyle name="RowTitles-Detail 2 3 6 6 2 3" xfId="30805"/>
    <cellStyle name="RowTitles-Detail 2 3 6 6 2 3 2" xfId="30806"/>
    <cellStyle name="RowTitles-Detail 2 3 6 6 2 3 2 2" xfId="30807"/>
    <cellStyle name="RowTitles-Detail 2 3 6 6 2 4" xfId="30808"/>
    <cellStyle name="RowTitles-Detail 2 3 6 6 2 4 2" xfId="30809"/>
    <cellStyle name="RowTitles-Detail 2 3 6 6 2 5" xfId="30810"/>
    <cellStyle name="RowTitles-Detail 2 3 6 6 3" xfId="30811"/>
    <cellStyle name="RowTitles-Detail 2 3 6 6 3 2" xfId="30812"/>
    <cellStyle name="RowTitles-Detail 2 3 6 6 3 2 2" xfId="30813"/>
    <cellStyle name="RowTitles-Detail 2 3 6 6 3 2 2 2" xfId="30814"/>
    <cellStyle name="RowTitles-Detail 2 3 6 6 3 2 3" xfId="30815"/>
    <cellStyle name="RowTitles-Detail 2 3 6 6 3 3" xfId="30816"/>
    <cellStyle name="RowTitles-Detail 2 3 6 6 3 3 2" xfId="30817"/>
    <cellStyle name="RowTitles-Detail 2 3 6 6 3 3 2 2" xfId="30818"/>
    <cellStyle name="RowTitles-Detail 2 3 6 6 3 4" xfId="30819"/>
    <cellStyle name="RowTitles-Detail 2 3 6 6 3 4 2" xfId="30820"/>
    <cellStyle name="RowTitles-Detail 2 3 6 6 3 5" xfId="30821"/>
    <cellStyle name="RowTitles-Detail 2 3 6 6 4" xfId="30822"/>
    <cellStyle name="RowTitles-Detail 2 3 6 6 4 2" xfId="30823"/>
    <cellStyle name="RowTitles-Detail 2 3 6 6 4 2 2" xfId="30824"/>
    <cellStyle name="RowTitles-Detail 2 3 6 6 4 3" xfId="30825"/>
    <cellStyle name="RowTitles-Detail 2 3 6 6 5" xfId="30826"/>
    <cellStyle name="RowTitles-Detail 2 3 6 6 5 2" xfId="30827"/>
    <cellStyle name="RowTitles-Detail 2 3 6 6 5 2 2" xfId="30828"/>
    <cellStyle name="RowTitles-Detail 2 3 6 6 6" xfId="30829"/>
    <cellStyle name="RowTitles-Detail 2 3 6 6 6 2" xfId="30830"/>
    <cellStyle name="RowTitles-Detail 2 3 6 6 7" xfId="30831"/>
    <cellStyle name="RowTitles-Detail 2 3 6 7" xfId="30832"/>
    <cellStyle name="RowTitles-Detail 2 3 6 7 2" xfId="30833"/>
    <cellStyle name="RowTitles-Detail 2 3 6 7 2 2" xfId="30834"/>
    <cellStyle name="RowTitles-Detail 2 3 6 7 2 2 2" xfId="30835"/>
    <cellStyle name="RowTitles-Detail 2 3 6 7 2 3" xfId="30836"/>
    <cellStyle name="RowTitles-Detail 2 3 6 7 3" xfId="30837"/>
    <cellStyle name="RowTitles-Detail 2 3 6 7 3 2" xfId="30838"/>
    <cellStyle name="RowTitles-Detail 2 3 6 7 3 2 2" xfId="30839"/>
    <cellStyle name="RowTitles-Detail 2 3 6 7 4" xfId="30840"/>
    <cellStyle name="RowTitles-Detail 2 3 6 7 4 2" xfId="30841"/>
    <cellStyle name="RowTitles-Detail 2 3 6 7 5" xfId="30842"/>
    <cellStyle name="RowTitles-Detail 2 3 6 8" xfId="30843"/>
    <cellStyle name="RowTitles-Detail 2 3 6 8 2" xfId="30844"/>
    <cellStyle name="RowTitles-Detail 2 3 6 9" xfId="30845"/>
    <cellStyle name="RowTitles-Detail 2 3 6 9 2" xfId="30846"/>
    <cellStyle name="RowTitles-Detail 2 3 6 9 2 2" xfId="30847"/>
    <cellStyle name="RowTitles-Detail 2 3 6_STUD aligned by INSTIT" xfId="30848"/>
    <cellStyle name="RowTitles-Detail 2 3 7" xfId="30849"/>
    <cellStyle name="RowTitles-Detail 2 3 7 2" xfId="30850"/>
    <cellStyle name="RowTitles-Detail 2 3 7 2 2" xfId="30851"/>
    <cellStyle name="RowTitles-Detail 2 3 7 2 2 2" xfId="30852"/>
    <cellStyle name="RowTitles-Detail 2 3 7 2 2 2 2" xfId="30853"/>
    <cellStyle name="RowTitles-Detail 2 3 7 2 2 3" xfId="30854"/>
    <cellStyle name="RowTitles-Detail 2 3 7 2 3" xfId="30855"/>
    <cellStyle name="RowTitles-Detail 2 3 7 2 3 2" xfId="30856"/>
    <cellStyle name="RowTitles-Detail 2 3 7 2 3 2 2" xfId="30857"/>
    <cellStyle name="RowTitles-Detail 2 3 7 2 4" xfId="30858"/>
    <cellStyle name="RowTitles-Detail 2 3 7 2 4 2" xfId="30859"/>
    <cellStyle name="RowTitles-Detail 2 3 7 2 5" xfId="30860"/>
    <cellStyle name="RowTitles-Detail 2 3 7 3" xfId="30861"/>
    <cellStyle name="RowTitles-Detail 2 3 7 3 2" xfId="30862"/>
    <cellStyle name="RowTitles-Detail 2 3 7 3 2 2" xfId="30863"/>
    <cellStyle name="RowTitles-Detail 2 3 7 3 2 2 2" xfId="30864"/>
    <cellStyle name="RowTitles-Detail 2 3 7 3 2 3" xfId="30865"/>
    <cellStyle name="RowTitles-Detail 2 3 7 3 3" xfId="30866"/>
    <cellStyle name="RowTitles-Detail 2 3 7 3 3 2" xfId="30867"/>
    <cellStyle name="RowTitles-Detail 2 3 7 3 3 2 2" xfId="30868"/>
    <cellStyle name="RowTitles-Detail 2 3 7 3 4" xfId="30869"/>
    <cellStyle name="RowTitles-Detail 2 3 7 3 4 2" xfId="30870"/>
    <cellStyle name="RowTitles-Detail 2 3 7 3 5" xfId="30871"/>
    <cellStyle name="RowTitles-Detail 2 3 7 4" xfId="30872"/>
    <cellStyle name="RowTitles-Detail 2 3 7 4 2" xfId="30873"/>
    <cellStyle name="RowTitles-Detail 2 3 7 5" xfId="30874"/>
    <cellStyle name="RowTitles-Detail 2 3 7 5 2" xfId="30875"/>
    <cellStyle name="RowTitles-Detail 2 3 7 5 2 2" xfId="30876"/>
    <cellStyle name="RowTitles-Detail 2 3 7 5 3" xfId="30877"/>
    <cellStyle name="RowTitles-Detail 2 3 7 6" xfId="30878"/>
    <cellStyle name="RowTitles-Detail 2 3 7 6 2" xfId="30879"/>
    <cellStyle name="RowTitles-Detail 2 3 7 6 2 2" xfId="30880"/>
    <cellStyle name="RowTitles-Detail 2 3 8" xfId="30881"/>
    <cellStyle name="RowTitles-Detail 2 3 8 2" xfId="30882"/>
    <cellStyle name="RowTitles-Detail 2 3 8 2 2" xfId="30883"/>
    <cellStyle name="RowTitles-Detail 2 3 8 2 2 2" xfId="30884"/>
    <cellStyle name="RowTitles-Detail 2 3 8 2 2 2 2" xfId="30885"/>
    <cellStyle name="RowTitles-Detail 2 3 8 2 2 3" xfId="30886"/>
    <cellStyle name="RowTitles-Detail 2 3 8 2 3" xfId="30887"/>
    <cellStyle name="RowTitles-Detail 2 3 8 2 3 2" xfId="30888"/>
    <cellStyle name="RowTitles-Detail 2 3 8 2 3 2 2" xfId="30889"/>
    <cellStyle name="RowTitles-Detail 2 3 8 2 4" xfId="30890"/>
    <cellStyle name="RowTitles-Detail 2 3 8 2 4 2" xfId="30891"/>
    <cellStyle name="RowTitles-Detail 2 3 8 2 5" xfId="30892"/>
    <cellStyle name="RowTitles-Detail 2 3 8 3" xfId="30893"/>
    <cellStyle name="RowTitles-Detail 2 3 8 3 2" xfId="30894"/>
    <cellStyle name="RowTitles-Detail 2 3 8 3 2 2" xfId="30895"/>
    <cellStyle name="RowTitles-Detail 2 3 8 3 2 2 2" xfId="30896"/>
    <cellStyle name="RowTitles-Detail 2 3 8 3 2 3" xfId="30897"/>
    <cellStyle name="RowTitles-Detail 2 3 8 3 3" xfId="30898"/>
    <cellStyle name="RowTitles-Detail 2 3 8 3 3 2" xfId="30899"/>
    <cellStyle name="RowTitles-Detail 2 3 8 3 3 2 2" xfId="30900"/>
    <cellStyle name="RowTitles-Detail 2 3 8 3 4" xfId="30901"/>
    <cellStyle name="RowTitles-Detail 2 3 8 3 4 2" xfId="30902"/>
    <cellStyle name="RowTitles-Detail 2 3 8 3 5" xfId="30903"/>
    <cellStyle name="RowTitles-Detail 2 3 8 4" xfId="30904"/>
    <cellStyle name="RowTitles-Detail 2 3 8 4 2" xfId="30905"/>
    <cellStyle name="RowTitles-Detail 2 3 8 5" xfId="30906"/>
    <cellStyle name="RowTitles-Detail 2 3 8 5 2" xfId="30907"/>
    <cellStyle name="RowTitles-Detail 2 3 8 5 2 2" xfId="30908"/>
    <cellStyle name="RowTitles-Detail 2 3 8 6" xfId="30909"/>
    <cellStyle name="RowTitles-Detail 2 3 8 6 2" xfId="30910"/>
    <cellStyle name="RowTitles-Detail 2 3 8 7" xfId="30911"/>
    <cellStyle name="RowTitles-Detail 2 3 9" xfId="30912"/>
    <cellStyle name="RowTitles-Detail 2 3 9 2" xfId="30913"/>
    <cellStyle name="RowTitles-Detail 2 3 9 2 2" xfId="30914"/>
    <cellStyle name="RowTitles-Detail 2 3 9 2 2 2" xfId="30915"/>
    <cellStyle name="RowTitles-Detail 2 3 9 2 2 2 2" xfId="30916"/>
    <cellStyle name="RowTitles-Detail 2 3 9 2 2 3" xfId="30917"/>
    <cellStyle name="RowTitles-Detail 2 3 9 2 3" xfId="30918"/>
    <cellStyle name="RowTitles-Detail 2 3 9 2 3 2" xfId="30919"/>
    <cellStyle name="RowTitles-Detail 2 3 9 2 3 2 2" xfId="30920"/>
    <cellStyle name="RowTitles-Detail 2 3 9 2 4" xfId="30921"/>
    <cellStyle name="RowTitles-Detail 2 3 9 2 4 2" xfId="30922"/>
    <cellStyle name="RowTitles-Detail 2 3 9 2 5" xfId="30923"/>
    <cellStyle name="RowTitles-Detail 2 3 9 3" xfId="30924"/>
    <cellStyle name="RowTitles-Detail 2 3 9 3 2" xfId="30925"/>
    <cellStyle name="RowTitles-Detail 2 3 9 3 2 2" xfId="30926"/>
    <cellStyle name="RowTitles-Detail 2 3 9 3 2 2 2" xfId="30927"/>
    <cellStyle name="RowTitles-Detail 2 3 9 3 2 3" xfId="30928"/>
    <cellStyle name="RowTitles-Detail 2 3 9 3 3" xfId="30929"/>
    <cellStyle name="RowTitles-Detail 2 3 9 3 3 2" xfId="30930"/>
    <cellStyle name="RowTitles-Detail 2 3 9 3 3 2 2" xfId="30931"/>
    <cellStyle name="RowTitles-Detail 2 3 9 3 4" xfId="30932"/>
    <cellStyle name="RowTitles-Detail 2 3 9 3 4 2" xfId="30933"/>
    <cellStyle name="RowTitles-Detail 2 3 9 3 5" xfId="30934"/>
    <cellStyle name="RowTitles-Detail 2 3 9 4" xfId="30935"/>
    <cellStyle name="RowTitles-Detail 2 3 9 4 2" xfId="30936"/>
    <cellStyle name="RowTitles-Detail 2 3 9 5" xfId="30937"/>
    <cellStyle name="RowTitles-Detail 2 3 9 5 2" xfId="30938"/>
    <cellStyle name="RowTitles-Detail 2 3 9 5 2 2" xfId="30939"/>
    <cellStyle name="RowTitles-Detail 2 3 9 5 3" xfId="30940"/>
    <cellStyle name="RowTitles-Detail 2 3 9 6" xfId="30941"/>
    <cellStyle name="RowTitles-Detail 2 3 9 6 2" xfId="30942"/>
    <cellStyle name="RowTitles-Detail 2 3 9 6 2 2" xfId="30943"/>
    <cellStyle name="RowTitles-Detail 2 3 9 7" xfId="30944"/>
    <cellStyle name="RowTitles-Detail 2 3 9 7 2" xfId="30945"/>
    <cellStyle name="RowTitles-Detail 2 3 9 8" xfId="30946"/>
    <cellStyle name="RowTitles-Detail 2 3_STUD aligned by INSTIT" xfId="30947"/>
    <cellStyle name="RowTitles-Detail 2 4" xfId="30948"/>
    <cellStyle name="RowTitles-Detail 2 4 10" xfId="30949"/>
    <cellStyle name="RowTitles-Detail 2 4 10 2" xfId="30950"/>
    <cellStyle name="RowTitles-Detail 2 4 10 2 2" xfId="30951"/>
    <cellStyle name="RowTitles-Detail 2 4 10 2 2 2" xfId="30952"/>
    <cellStyle name="RowTitles-Detail 2 4 10 2 3" xfId="30953"/>
    <cellStyle name="RowTitles-Detail 2 4 10 3" xfId="30954"/>
    <cellStyle name="RowTitles-Detail 2 4 10 3 2" xfId="30955"/>
    <cellStyle name="RowTitles-Detail 2 4 10 3 2 2" xfId="30956"/>
    <cellStyle name="RowTitles-Detail 2 4 10 4" xfId="30957"/>
    <cellStyle name="RowTitles-Detail 2 4 10 4 2" xfId="30958"/>
    <cellStyle name="RowTitles-Detail 2 4 10 5" xfId="30959"/>
    <cellStyle name="RowTitles-Detail 2 4 11" xfId="30960"/>
    <cellStyle name="RowTitles-Detail 2 4 11 2" xfId="30961"/>
    <cellStyle name="RowTitles-Detail 2 4 12" xfId="30962"/>
    <cellStyle name="RowTitles-Detail 2 4 12 2" xfId="30963"/>
    <cellStyle name="RowTitles-Detail 2 4 12 2 2" xfId="30964"/>
    <cellStyle name="RowTitles-Detail 2 4 2" xfId="30965"/>
    <cellStyle name="RowTitles-Detail 2 4 2 2" xfId="30966"/>
    <cellStyle name="RowTitles-Detail 2 4 2 2 2" xfId="30967"/>
    <cellStyle name="RowTitles-Detail 2 4 2 2 2 2" xfId="30968"/>
    <cellStyle name="RowTitles-Detail 2 4 2 2 2 2 2" xfId="30969"/>
    <cellStyle name="RowTitles-Detail 2 4 2 2 2 2 2 2" xfId="30970"/>
    <cellStyle name="RowTitles-Detail 2 4 2 2 2 2 3" xfId="30971"/>
    <cellStyle name="RowTitles-Detail 2 4 2 2 2 3" xfId="30972"/>
    <cellStyle name="RowTitles-Detail 2 4 2 2 2 3 2" xfId="30973"/>
    <cellStyle name="RowTitles-Detail 2 4 2 2 2 3 2 2" xfId="30974"/>
    <cellStyle name="RowTitles-Detail 2 4 2 2 2 4" xfId="30975"/>
    <cellStyle name="RowTitles-Detail 2 4 2 2 2 4 2" xfId="30976"/>
    <cellStyle name="RowTitles-Detail 2 4 2 2 2 5" xfId="30977"/>
    <cellStyle name="RowTitles-Detail 2 4 2 2 3" xfId="30978"/>
    <cellStyle name="RowTitles-Detail 2 4 2 2 3 2" xfId="30979"/>
    <cellStyle name="RowTitles-Detail 2 4 2 2 3 2 2" xfId="30980"/>
    <cellStyle name="RowTitles-Detail 2 4 2 2 3 2 2 2" xfId="30981"/>
    <cellStyle name="RowTitles-Detail 2 4 2 2 3 2 3" xfId="30982"/>
    <cellStyle name="RowTitles-Detail 2 4 2 2 3 3" xfId="30983"/>
    <cellStyle name="RowTitles-Detail 2 4 2 2 3 3 2" xfId="30984"/>
    <cellStyle name="RowTitles-Detail 2 4 2 2 3 3 2 2" xfId="30985"/>
    <cellStyle name="RowTitles-Detail 2 4 2 2 3 4" xfId="30986"/>
    <cellStyle name="RowTitles-Detail 2 4 2 2 3 4 2" xfId="30987"/>
    <cellStyle name="RowTitles-Detail 2 4 2 2 3 5" xfId="30988"/>
    <cellStyle name="RowTitles-Detail 2 4 2 2 4" xfId="30989"/>
    <cellStyle name="RowTitles-Detail 2 4 2 2 4 2" xfId="30990"/>
    <cellStyle name="RowTitles-Detail 2 4 2 2 5" xfId="30991"/>
    <cellStyle name="RowTitles-Detail 2 4 2 2 5 2" xfId="30992"/>
    <cellStyle name="RowTitles-Detail 2 4 2 2 5 2 2" xfId="30993"/>
    <cellStyle name="RowTitles-Detail 2 4 2 3" xfId="30994"/>
    <cellStyle name="RowTitles-Detail 2 4 2 3 2" xfId="30995"/>
    <cellStyle name="RowTitles-Detail 2 4 2 3 2 2" xfId="30996"/>
    <cellStyle name="RowTitles-Detail 2 4 2 3 2 2 2" xfId="30997"/>
    <cellStyle name="RowTitles-Detail 2 4 2 3 2 2 2 2" xfId="30998"/>
    <cellStyle name="RowTitles-Detail 2 4 2 3 2 2 3" xfId="30999"/>
    <cellStyle name="RowTitles-Detail 2 4 2 3 2 3" xfId="31000"/>
    <cellStyle name="RowTitles-Detail 2 4 2 3 2 3 2" xfId="31001"/>
    <cellStyle name="RowTitles-Detail 2 4 2 3 2 3 2 2" xfId="31002"/>
    <cellStyle name="RowTitles-Detail 2 4 2 3 2 4" xfId="31003"/>
    <cellStyle name="RowTitles-Detail 2 4 2 3 2 4 2" xfId="31004"/>
    <cellStyle name="RowTitles-Detail 2 4 2 3 2 5" xfId="31005"/>
    <cellStyle name="RowTitles-Detail 2 4 2 3 3" xfId="31006"/>
    <cellStyle name="RowTitles-Detail 2 4 2 3 3 2" xfId="31007"/>
    <cellStyle name="RowTitles-Detail 2 4 2 3 3 2 2" xfId="31008"/>
    <cellStyle name="RowTitles-Detail 2 4 2 3 3 2 2 2" xfId="31009"/>
    <cellStyle name="RowTitles-Detail 2 4 2 3 3 2 3" xfId="31010"/>
    <cellStyle name="RowTitles-Detail 2 4 2 3 3 3" xfId="31011"/>
    <cellStyle name="RowTitles-Detail 2 4 2 3 3 3 2" xfId="31012"/>
    <cellStyle name="RowTitles-Detail 2 4 2 3 3 3 2 2" xfId="31013"/>
    <cellStyle name="RowTitles-Detail 2 4 2 3 3 4" xfId="31014"/>
    <cellStyle name="RowTitles-Detail 2 4 2 3 3 4 2" xfId="31015"/>
    <cellStyle name="RowTitles-Detail 2 4 2 3 3 5" xfId="31016"/>
    <cellStyle name="RowTitles-Detail 2 4 2 3 4" xfId="31017"/>
    <cellStyle name="RowTitles-Detail 2 4 2 3 4 2" xfId="31018"/>
    <cellStyle name="RowTitles-Detail 2 4 2 3 5" xfId="31019"/>
    <cellStyle name="RowTitles-Detail 2 4 2 3 5 2" xfId="31020"/>
    <cellStyle name="RowTitles-Detail 2 4 2 3 5 2 2" xfId="31021"/>
    <cellStyle name="RowTitles-Detail 2 4 2 3 5 3" xfId="31022"/>
    <cellStyle name="RowTitles-Detail 2 4 2 3 6" xfId="31023"/>
    <cellStyle name="RowTitles-Detail 2 4 2 3 6 2" xfId="31024"/>
    <cellStyle name="RowTitles-Detail 2 4 2 3 6 2 2" xfId="31025"/>
    <cellStyle name="RowTitles-Detail 2 4 2 3 7" xfId="31026"/>
    <cellStyle name="RowTitles-Detail 2 4 2 3 7 2" xfId="31027"/>
    <cellStyle name="RowTitles-Detail 2 4 2 3 8" xfId="31028"/>
    <cellStyle name="RowTitles-Detail 2 4 2 4" xfId="31029"/>
    <cellStyle name="RowTitles-Detail 2 4 2 4 2" xfId="31030"/>
    <cellStyle name="RowTitles-Detail 2 4 2 4 2 2" xfId="31031"/>
    <cellStyle name="RowTitles-Detail 2 4 2 4 2 2 2" xfId="31032"/>
    <cellStyle name="RowTitles-Detail 2 4 2 4 2 2 2 2" xfId="31033"/>
    <cellStyle name="RowTitles-Detail 2 4 2 4 2 2 3" xfId="31034"/>
    <cellStyle name="RowTitles-Detail 2 4 2 4 2 3" xfId="31035"/>
    <cellStyle name="RowTitles-Detail 2 4 2 4 2 3 2" xfId="31036"/>
    <cellStyle name="RowTitles-Detail 2 4 2 4 2 3 2 2" xfId="31037"/>
    <cellStyle name="RowTitles-Detail 2 4 2 4 2 4" xfId="31038"/>
    <cellStyle name="RowTitles-Detail 2 4 2 4 2 4 2" xfId="31039"/>
    <cellStyle name="RowTitles-Detail 2 4 2 4 2 5" xfId="31040"/>
    <cellStyle name="RowTitles-Detail 2 4 2 4 3" xfId="31041"/>
    <cellStyle name="RowTitles-Detail 2 4 2 4 3 2" xfId="31042"/>
    <cellStyle name="RowTitles-Detail 2 4 2 4 3 2 2" xfId="31043"/>
    <cellStyle name="RowTitles-Detail 2 4 2 4 3 2 2 2" xfId="31044"/>
    <cellStyle name="RowTitles-Detail 2 4 2 4 3 2 3" xfId="31045"/>
    <cellStyle name="RowTitles-Detail 2 4 2 4 3 3" xfId="31046"/>
    <cellStyle name="RowTitles-Detail 2 4 2 4 3 3 2" xfId="31047"/>
    <cellStyle name="RowTitles-Detail 2 4 2 4 3 3 2 2" xfId="31048"/>
    <cellStyle name="RowTitles-Detail 2 4 2 4 3 4" xfId="31049"/>
    <cellStyle name="RowTitles-Detail 2 4 2 4 3 4 2" xfId="31050"/>
    <cellStyle name="RowTitles-Detail 2 4 2 4 3 5" xfId="31051"/>
    <cellStyle name="RowTitles-Detail 2 4 2 4 4" xfId="31052"/>
    <cellStyle name="RowTitles-Detail 2 4 2 4 4 2" xfId="31053"/>
    <cellStyle name="RowTitles-Detail 2 4 2 4 4 2 2" xfId="31054"/>
    <cellStyle name="RowTitles-Detail 2 4 2 4 4 3" xfId="31055"/>
    <cellStyle name="RowTitles-Detail 2 4 2 4 5" xfId="31056"/>
    <cellStyle name="RowTitles-Detail 2 4 2 4 5 2" xfId="31057"/>
    <cellStyle name="RowTitles-Detail 2 4 2 4 5 2 2" xfId="31058"/>
    <cellStyle name="RowTitles-Detail 2 4 2 4 6" xfId="31059"/>
    <cellStyle name="RowTitles-Detail 2 4 2 4 6 2" xfId="31060"/>
    <cellStyle name="RowTitles-Detail 2 4 2 4 7" xfId="31061"/>
    <cellStyle name="RowTitles-Detail 2 4 2 5" xfId="31062"/>
    <cellStyle name="RowTitles-Detail 2 4 2 5 2" xfId="31063"/>
    <cellStyle name="RowTitles-Detail 2 4 2 5 2 2" xfId="31064"/>
    <cellStyle name="RowTitles-Detail 2 4 2 5 2 2 2" xfId="31065"/>
    <cellStyle name="RowTitles-Detail 2 4 2 5 2 2 2 2" xfId="31066"/>
    <cellStyle name="RowTitles-Detail 2 4 2 5 2 2 3" xfId="31067"/>
    <cellStyle name="RowTitles-Detail 2 4 2 5 2 3" xfId="31068"/>
    <cellStyle name="RowTitles-Detail 2 4 2 5 2 3 2" xfId="31069"/>
    <cellStyle name="RowTitles-Detail 2 4 2 5 2 3 2 2" xfId="31070"/>
    <cellStyle name="RowTitles-Detail 2 4 2 5 2 4" xfId="31071"/>
    <cellStyle name="RowTitles-Detail 2 4 2 5 2 4 2" xfId="31072"/>
    <cellStyle name="RowTitles-Detail 2 4 2 5 2 5" xfId="31073"/>
    <cellStyle name="RowTitles-Detail 2 4 2 5 3" xfId="31074"/>
    <cellStyle name="RowTitles-Detail 2 4 2 5 3 2" xfId="31075"/>
    <cellStyle name="RowTitles-Detail 2 4 2 5 3 2 2" xfId="31076"/>
    <cellStyle name="RowTitles-Detail 2 4 2 5 3 2 2 2" xfId="31077"/>
    <cellStyle name="RowTitles-Detail 2 4 2 5 3 2 3" xfId="31078"/>
    <cellStyle name="RowTitles-Detail 2 4 2 5 3 3" xfId="31079"/>
    <cellStyle name="RowTitles-Detail 2 4 2 5 3 3 2" xfId="31080"/>
    <cellStyle name="RowTitles-Detail 2 4 2 5 3 3 2 2" xfId="31081"/>
    <cellStyle name="RowTitles-Detail 2 4 2 5 3 4" xfId="31082"/>
    <cellStyle name="RowTitles-Detail 2 4 2 5 3 4 2" xfId="31083"/>
    <cellStyle name="RowTitles-Detail 2 4 2 5 3 5" xfId="31084"/>
    <cellStyle name="RowTitles-Detail 2 4 2 5 4" xfId="31085"/>
    <cellStyle name="RowTitles-Detail 2 4 2 5 4 2" xfId="31086"/>
    <cellStyle name="RowTitles-Detail 2 4 2 5 4 2 2" xfId="31087"/>
    <cellStyle name="RowTitles-Detail 2 4 2 5 4 3" xfId="31088"/>
    <cellStyle name="RowTitles-Detail 2 4 2 5 5" xfId="31089"/>
    <cellStyle name="RowTitles-Detail 2 4 2 5 5 2" xfId="31090"/>
    <cellStyle name="RowTitles-Detail 2 4 2 5 5 2 2" xfId="31091"/>
    <cellStyle name="RowTitles-Detail 2 4 2 5 6" xfId="31092"/>
    <cellStyle name="RowTitles-Detail 2 4 2 5 6 2" xfId="31093"/>
    <cellStyle name="RowTitles-Detail 2 4 2 5 7" xfId="31094"/>
    <cellStyle name="RowTitles-Detail 2 4 2 6" xfId="31095"/>
    <cellStyle name="RowTitles-Detail 2 4 2 6 2" xfId="31096"/>
    <cellStyle name="RowTitles-Detail 2 4 2 6 2 2" xfId="31097"/>
    <cellStyle name="RowTitles-Detail 2 4 2 6 2 2 2" xfId="31098"/>
    <cellStyle name="RowTitles-Detail 2 4 2 6 2 2 2 2" xfId="31099"/>
    <cellStyle name="RowTitles-Detail 2 4 2 6 2 2 3" xfId="31100"/>
    <cellStyle name="RowTitles-Detail 2 4 2 6 2 3" xfId="31101"/>
    <cellStyle name="RowTitles-Detail 2 4 2 6 2 3 2" xfId="31102"/>
    <cellStyle name="RowTitles-Detail 2 4 2 6 2 3 2 2" xfId="31103"/>
    <cellStyle name="RowTitles-Detail 2 4 2 6 2 4" xfId="31104"/>
    <cellStyle name="RowTitles-Detail 2 4 2 6 2 4 2" xfId="31105"/>
    <cellStyle name="RowTitles-Detail 2 4 2 6 2 5" xfId="31106"/>
    <cellStyle name="RowTitles-Detail 2 4 2 6 3" xfId="31107"/>
    <cellStyle name="RowTitles-Detail 2 4 2 6 3 2" xfId="31108"/>
    <cellStyle name="RowTitles-Detail 2 4 2 6 3 2 2" xfId="31109"/>
    <cellStyle name="RowTitles-Detail 2 4 2 6 3 2 2 2" xfId="31110"/>
    <cellStyle name="RowTitles-Detail 2 4 2 6 3 2 3" xfId="31111"/>
    <cellStyle name="RowTitles-Detail 2 4 2 6 3 3" xfId="31112"/>
    <cellStyle name="RowTitles-Detail 2 4 2 6 3 3 2" xfId="31113"/>
    <cellStyle name="RowTitles-Detail 2 4 2 6 3 3 2 2" xfId="31114"/>
    <cellStyle name="RowTitles-Detail 2 4 2 6 3 4" xfId="31115"/>
    <cellStyle name="RowTitles-Detail 2 4 2 6 3 4 2" xfId="31116"/>
    <cellStyle name="RowTitles-Detail 2 4 2 6 3 5" xfId="31117"/>
    <cellStyle name="RowTitles-Detail 2 4 2 6 4" xfId="31118"/>
    <cellStyle name="RowTitles-Detail 2 4 2 6 4 2" xfId="31119"/>
    <cellStyle name="RowTitles-Detail 2 4 2 6 4 2 2" xfId="31120"/>
    <cellStyle name="RowTitles-Detail 2 4 2 6 4 3" xfId="31121"/>
    <cellStyle name="RowTitles-Detail 2 4 2 6 5" xfId="31122"/>
    <cellStyle name="RowTitles-Detail 2 4 2 6 5 2" xfId="31123"/>
    <cellStyle name="RowTitles-Detail 2 4 2 6 5 2 2" xfId="31124"/>
    <cellStyle name="RowTitles-Detail 2 4 2 6 6" xfId="31125"/>
    <cellStyle name="RowTitles-Detail 2 4 2 6 6 2" xfId="31126"/>
    <cellStyle name="RowTitles-Detail 2 4 2 6 7" xfId="31127"/>
    <cellStyle name="RowTitles-Detail 2 4 2 7" xfId="31128"/>
    <cellStyle name="RowTitles-Detail 2 4 2 7 2" xfId="31129"/>
    <cellStyle name="RowTitles-Detail 2 4 2 7 2 2" xfId="31130"/>
    <cellStyle name="RowTitles-Detail 2 4 2 7 2 2 2" xfId="31131"/>
    <cellStyle name="RowTitles-Detail 2 4 2 7 2 3" xfId="31132"/>
    <cellStyle name="RowTitles-Detail 2 4 2 7 3" xfId="31133"/>
    <cellStyle name="RowTitles-Detail 2 4 2 7 3 2" xfId="31134"/>
    <cellStyle name="RowTitles-Detail 2 4 2 7 3 2 2" xfId="31135"/>
    <cellStyle name="RowTitles-Detail 2 4 2 7 4" xfId="31136"/>
    <cellStyle name="RowTitles-Detail 2 4 2 7 4 2" xfId="31137"/>
    <cellStyle name="RowTitles-Detail 2 4 2 7 5" xfId="31138"/>
    <cellStyle name="RowTitles-Detail 2 4 2 8" xfId="31139"/>
    <cellStyle name="RowTitles-Detail 2 4 2 8 2" xfId="31140"/>
    <cellStyle name="RowTitles-Detail 2 4 2 9" xfId="31141"/>
    <cellStyle name="RowTitles-Detail 2 4 2 9 2" xfId="31142"/>
    <cellStyle name="RowTitles-Detail 2 4 2 9 2 2" xfId="31143"/>
    <cellStyle name="RowTitles-Detail 2 4 2_STUD aligned by INSTIT" xfId="31144"/>
    <cellStyle name="RowTitles-Detail 2 4 3" xfId="31145"/>
    <cellStyle name="RowTitles-Detail 2 4 3 2" xfId="31146"/>
    <cellStyle name="RowTitles-Detail 2 4 3 2 2" xfId="31147"/>
    <cellStyle name="RowTitles-Detail 2 4 3 2 2 2" xfId="31148"/>
    <cellStyle name="RowTitles-Detail 2 4 3 2 2 2 2" xfId="31149"/>
    <cellStyle name="RowTitles-Detail 2 4 3 2 2 2 2 2" xfId="31150"/>
    <cellStyle name="RowTitles-Detail 2 4 3 2 2 2 3" xfId="31151"/>
    <cellStyle name="RowTitles-Detail 2 4 3 2 2 3" xfId="31152"/>
    <cellStyle name="RowTitles-Detail 2 4 3 2 2 3 2" xfId="31153"/>
    <cellStyle name="RowTitles-Detail 2 4 3 2 2 3 2 2" xfId="31154"/>
    <cellStyle name="RowTitles-Detail 2 4 3 2 2 4" xfId="31155"/>
    <cellStyle name="RowTitles-Detail 2 4 3 2 2 4 2" xfId="31156"/>
    <cellStyle name="RowTitles-Detail 2 4 3 2 2 5" xfId="31157"/>
    <cellStyle name="RowTitles-Detail 2 4 3 2 3" xfId="31158"/>
    <cellStyle name="RowTitles-Detail 2 4 3 2 3 2" xfId="31159"/>
    <cellStyle name="RowTitles-Detail 2 4 3 2 3 2 2" xfId="31160"/>
    <cellStyle name="RowTitles-Detail 2 4 3 2 3 2 2 2" xfId="31161"/>
    <cellStyle name="RowTitles-Detail 2 4 3 2 3 2 3" xfId="31162"/>
    <cellStyle name="RowTitles-Detail 2 4 3 2 3 3" xfId="31163"/>
    <cellStyle name="RowTitles-Detail 2 4 3 2 3 3 2" xfId="31164"/>
    <cellStyle name="RowTitles-Detail 2 4 3 2 3 3 2 2" xfId="31165"/>
    <cellStyle name="RowTitles-Detail 2 4 3 2 3 4" xfId="31166"/>
    <cellStyle name="RowTitles-Detail 2 4 3 2 3 4 2" xfId="31167"/>
    <cellStyle name="RowTitles-Detail 2 4 3 2 3 5" xfId="31168"/>
    <cellStyle name="RowTitles-Detail 2 4 3 2 4" xfId="31169"/>
    <cellStyle name="RowTitles-Detail 2 4 3 2 4 2" xfId="31170"/>
    <cellStyle name="RowTitles-Detail 2 4 3 2 5" xfId="31171"/>
    <cellStyle name="RowTitles-Detail 2 4 3 2 5 2" xfId="31172"/>
    <cellStyle name="RowTitles-Detail 2 4 3 2 5 2 2" xfId="31173"/>
    <cellStyle name="RowTitles-Detail 2 4 3 2 5 3" xfId="31174"/>
    <cellStyle name="RowTitles-Detail 2 4 3 2 6" xfId="31175"/>
    <cellStyle name="RowTitles-Detail 2 4 3 2 6 2" xfId="31176"/>
    <cellStyle name="RowTitles-Detail 2 4 3 2 6 2 2" xfId="31177"/>
    <cellStyle name="RowTitles-Detail 2 4 3 2 7" xfId="31178"/>
    <cellStyle name="RowTitles-Detail 2 4 3 2 7 2" xfId="31179"/>
    <cellStyle name="RowTitles-Detail 2 4 3 2 8" xfId="31180"/>
    <cellStyle name="RowTitles-Detail 2 4 3 3" xfId="31181"/>
    <cellStyle name="RowTitles-Detail 2 4 3 3 2" xfId="31182"/>
    <cellStyle name="RowTitles-Detail 2 4 3 3 2 2" xfId="31183"/>
    <cellStyle name="RowTitles-Detail 2 4 3 3 2 2 2" xfId="31184"/>
    <cellStyle name="RowTitles-Detail 2 4 3 3 2 2 2 2" xfId="31185"/>
    <cellStyle name="RowTitles-Detail 2 4 3 3 2 2 3" xfId="31186"/>
    <cellStyle name="RowTitles-Detail 2 4 3 3 2 3" xfId="31187"/>
    <cellStyle name="RowTitles-Detail 2 4 3 3 2 3 2" xfId="31188"/>
    <cellStyle name="RowTitles-Detail 2 4 3 3 2 3 2 2" xfId="31189"/>
    <cellStyle name="RowTitles-Detail 2 4 3 3 2 4" xfId="31190"/>
    <cellStyle name="RowTitles-Detail 2 4 3 3 2 4 2" xfId="31191"/>
    <cellStyle name="RowTitles-Detail 2 4 3 3 2 5" xfId="31192"/>
    <cellStyle name="RowTitles-Detail 2 4 3 3 3" xfId="31193"/>
    <cellStyle name="RowTitles-Detail 2 4 3 3 3 2" xfId="31194"/>
    <cellStyle name="RowTitles-Detail 2 4 3 3 3 2 2" xfId="31195"/>
    <cellStyle name="RowTitles-Detail 2 4 3 3 3 2 2 2" xfId="31196"/>
    <cellStyle name="RowTitles-Detail 2 4 3 3 3 2 3" xfId="31197"/>
    <cellStyle name="RowTitles-Detail 2 4 3 3 3 3" xfId="31198"/>
    <cellStyle name="RowTitles-Detail 2 4 3 3 3 3 2" xfId="31199"/>
    <cellStyle name="RowTitles-Detail 2 4 3 3 3 3 2 2" xfId="31200"/>
    <cellStyle name="RowTitles-Detail 2 4 3 3 3 4" xfId="31201"/>
    <cellStyle name="RowTitles-Detail 2 4 3 3 3 4 2" xfId="31202"/>
    <cellStyle name="RowTitles-Detail 2 4 3 3 3 5" xfId="31203"/>
    <cellStyle name="RowTitles-Detail 2 4 3 3 4" xfId="31204"/>
    <cellStyle name="RowTitles-Detail 2 4 3 3 4 2" xfId="31205"/>
    <cellStyle name="RowTitles-Detail 2 4 3 3 5" xfId="31206"/>
    <cellStyle name="RowTitles-Detail 2 4 3 3 5 2" xfId="31207"/>
    <cellStyle name="RowTitles-Detail 2 4 3 3 5 2 2" xfId="31208"/>
    <cellStyle name="RowTitles-Detail 2 4 3 4" xfId="31209"/>
    <cellStyle name="RowTitles-Detail 2 4 3 4 2" xfId="31210"/>
    <cellStyle name="RowTitles-Detail 2 4 3 4 2 2" xfId="31211"/>
    <cellStyle name="RowTitles-Detail 2 4 3 4 2 2 2" xfId="31212"/>
    <cellStyle name="RowTitles-Detail 2 4 3 4 2 2 2 2" xfId="31213"/>
    <cellStyle name="RowTitles-Detail 2 4 3 4 2 2 3" xfId="31214"/>
    <cellStyle name="RowTitles-Detail 2 4 3 4 2 3" xfId="31215"/>
    <cellStyle name="RowTitles-Detail 2 4 3 4 2 3 2" xfId="31216"/>
    <cellStyle name="RowTitles-Detail 2 4 3 4 2 3 2 2" xfId="31217"/>
    <cellStyle name="RowTitles-Detail 2 4 3 4 2 4" xfId="31218"/>
    <cellStyle name="RowTitles-Detail 2 4 3 4 2 4 2" xfId="31219"/>
    <cellStyle name="RowTitles-Detail 2 4 3 4 2 5" xfId="31220"/>
    <cellStyle name="RowTitles-Detail 2 4 3 4 3" xfId="31221"/>
    <cellStyle name="RowTitles-Detail 2 4 3 4 3 2" xfId="31222"/>
    <cellStyle name="RowTitles-Detail 2 4 3 4 3 2 2" xfId="31223"/>
    <cellStyle name="RowTitles-Detail 2 4 3 4 3 2 2 2" xfId="31224"/>
    <cellStyle name="RowTitles-Detail 2 4 3 4 3 2 3" xfId="31225"/>
    <cellStyle name="RowTitles-Detail 2 4 3 4 3 3" xfId="31226"/>
    <cellStyle name="RowTitles-Detail 2 4 3 4 3 3 2" xfId="31227"/>
    <cellStyle name="RowTitles-Detail 2 4 3 4 3 3 2 2" xfId="31228"/>
    <cellStyle name="RowTitles-Detail 2 4 3 4 3 4" xfId="31229"/>
    <cellStyle name="RowTitles-Detail 2 4 3 4 3 4 2" xfId="31230"/>
    <cellStyle name="RowTitles-Detail 2 4 3 4 3 5" xfId="31231"/>
    <cellStyle name="RowTitles-Detail 2 4 3 4 4" xfId="31232"/>
    <cellStyle name="RowTitles-Detail 2 4 3 4 4 2" xfId="31233"/>
    <cellStyle name="RowTitles-Detail 2 4 3 4 4 2 2" xfId="31234"/>
    <cellStyle name="RowTitles-Detail 2 4 3 4 4 3" xfId="31235"/>
    <cellStyle name="RowTitles-Detail 2 4 3 4 5" xfId="31236"/>
    <cellStyle name="RowTitles-Detail 2 4 3 4 5 2" xfId="31237"/>
    <cellStyle name="RowTitles-Detail 2 4 3 4 5 2 2" xfId="31238"/>
    <cellStyle name="RowTitles-Detail 2 4 3 4 6" xfId="31239"/>
    <cellStyle name="RowTitles-Detail 2 4 3 4 6 2" xfId="31240"/>
    <cellStyle name="RowTitles-Detail 2 4 3 4 7" xfId="31241"/>
    <cellStyle name="RowTitles-Detail 2 4 3 5" xfId="31242"/>
    <cellStyle name="RowTitles-Detail 2 4 3 5 2" xfId="31243"/>
    <cellStyle name="RowTitles-Detail 2 4 3 5 2 2" xfId="31244"/>
    <cellStyle name="RowTitles-Detail 2 4 3 5 2 2 2" xfId="31245"/>
    <cellStyle name="RowTitles-Detail 2 4 3 5 2 2 2 2" xfId="31246"/>
    <cellStyle name="RowTitles-Detail 2 4 3 5 2 2 3" xfId="31247"/>
    <cellStyle name="RowTitles-Detail 2 4 3 5 2 3" xfId="31248"/>
    <cellStyle name="RowTitles-Detail 2 4 3 5 2 3 2" xfId="31249"/>
    <cellStyle name="RowTitles-Detail 2 4 3 5 2 3 2 2" xfId="31250"/>
    <cellStyle name="RowTitles-Detail 2 4 3 5 2 4" xfId="31251"/>
    <cellStyle name="RowTitles-Detail 2 4 3 5 2 4 2" xfId="31252"/>
    <cellStyle name="RowTitles-Detail 2 4 3 5 2 5" xfId="31253"/>
    <cellStyle name="RowTitles-Detail 2 4 3 5 3" xfId="31254"/>
    <cellStyle name="RowTitles-Detail 2 4 3 5 3 2" xfId="31255"/>
    <cellStyle name="RowTitles-Detail 2 4 3 5 3 2 2" xfId="31256"/>
    <cellStyle name="RowTitles-Detail 2 4 3 5 3 2 2 2" xfId="31257"/>
    <cellStyle name="RowTitles-Detail 2 4 3 5 3 2 3" xfId="31258"/>
    <cellStyle name="RowTitles-Detail 2 4 3 5 3 3" xfId="31259"/>
    <cellStyle name="RowTitles-Detail 2 4 3 5 3 3 2" xfId="31260"/>
    <cellStyle name="RowTitles-Detail 2 4 3 5 3 3 2 2" xfId="31261"/>
    <cellStyle name="RowTitles-Detail 2 4 3 5 3 4" xfId="31262"/>
    <cellStyle name="RowTitles-Detail 2 4 3 5 3 4 2" xfId="31263"/>
    <cellStyle name="RowTitles-Detail 2 4 3 5 3 5" xfId="31264"/>
    <cellStyle name="RowTitles-Detail 2 4 3 5 4" xfId="31265"/>
    <cellStyle name="RowTitles-Detail 2 4 3 5 4 2" xfId="31266"/>
    <cellStyle name="RowTitles-Detail 2 4 3 5 4 2 2" xfId="31267"/>
    <cellStyle name="RowTitles-Detail 2 4 3 5 4 3" xfId="31268"/>
    <cellStyle name="RowTitles-Detail 2 4 3 5 5" xfId="31269"/>
    <cellStyle name="RowTitles-Detail 2 4 3 5 5 2" xfId="31270"/>
    <cellStyle name="RowTitles-Detail 2 4 3 5 5 2 2" xfId="31271"/>
    <cellStyle name="RowTitles-Detail 2 4 3 5 6" xfId="31272"/>
    <cellStyle name="RowTitles-Detail 2 4 3 5 6 2" xfId="31273"/>
    <cellStyle name="RowTitles-Detail 2 4 3 5 7" xfId="31274"/>
    <cellStyle name="RowTitles-Detail 2 4 3 6" xfId="31275"/>
    <cellStyle name="RowTitles-Detail 2 4 3 6 2" xfId="31276"/>
    <cellStyle name="RowTitles-Detail 2 4 3 6 2 2" xfId="31277"/>
    <cellStyle name="RowTitles-Detail 2 4 3 6 2 2 2" xfId="31278"/>
    <cellStyle name="RowTitles-Detail 2 4 3 6 2 2 2 2" xfId="31279"/>
    <cellStyle name="RowTitles-Detail 2 4 3 6 2 2 3" xfId="31280"/>
    <cellStyle name="RowTitles-Detail 2 4 3 6 2 3" xfId="31281"/>
    <cellStyle name="RowTitles-Detail 2 4 3 6 2 3 2" xfId="31282"/>
    <cellStyle name="RowTitles-Detail 2 4 3 6 2 3 2 2" xfId="31283"/>
    <cellStyle name="RowTitles-Detail 2 4 3 6 2 4" xfId="31284"/>
    <cellStyle name="RowTitles-Detail 2 4 3 6 2 4 2" xfId="31285"/>
    <cellStyle name="RowTitles-Detail 2 4 3 6 2 5" xfId="31286"/>
    <cellStyle name="RowTitles-Detail 2 4 3 6 3" xfId="31287"/>
    <cellStyle name="RowTitles-Detail 2 4 3 6 3 2" xfId="31288"/>
    <cellStyle name="RowTitles-Detail 2 4 3 6 3 2 2" xfId="31289"/>
    <cellStyle name="RowTitles-Detail 2 4 3 6 3 2 2 2" xfId="31290"/>
    <cellStyle name="RowTitles-Detail 2 4 3 6 3 2 3" xfId="31291"/>
    <cellStyle name="RowTitles-Detail 2 4 3 6 3 3" xfId="31292"/>
    <cellStyle name="RowTitles-Detail 2 4 3 6 3 3 2" xfId="31293"/>
    <cellStyle name="RowTitles-Detail 2 4 3 6 3 3 2 2" xfId="31294"/>
    <cellStyle name="RowTitles-Detail 2 4 3 6 3 4" xfId="31295"/>
    <cellStyle name="RowTitles-Detail 2 4 3 6 3 4 2" xfId="31296"/>
    <cellStyle name="RowTitles-Detail 2 4 3 6 3 5" xfId="31297"/>
    <cellStyle name="RowTitles-Detail 2 4 3 6 4" xfId="31298"/>
    <cellStyle name="RowTitles-Detail 2 4 3 6 4 2" xfId="31299"/>
    <cellStyle name="RowTitles-Detail 2 4 3 6 4 2 2" xfId="31300"/>
    <cellStyle name="RowTitles-Detail 2 4 3 6 4 3" xfId="31301"/>
    <cellStyle name="RowTitles-Detail 2 4 3 6 5" xfId="31302"/>
    <cellStyle name="RowTitles-Detail 2 4 3 6 5 2" xfId="31303"/>
    <cellStyle name="RowTitles-Detail 2 4 3 6 5 2 2" xfId="31304"/>
    <cellStyle name="RowTitles-Detail 2 4 3 6 6" xfId="31305"/>
    <cellStyle name="RowTitles-Detail 2 4 3 6 6 2" xfId="31306"/>
    <cellStyle name="RowTitles-Detail 2 4 3 6 7" xfId="31307"/>
    <cellStyle name="RowTitles-Detail 2 4 3 7" xfId="31308"/>
    <cellStyle name="RowTitles-Detail 2 4 3 7 2" xfId="31309"/>
    <cellStyle name="RowTitles-Detail 2 4 3 7 2 2" xfId="31310"/>
    <cellStyle name="RowTitles-Detail 2 4 3 7 2 2 2" xfId="31311"/>
    <cellStyle name="RowTitles-Detail 2 4 3 7 2 3" xfId="31312"/>
    <cellStyle name="RowTitles-Detail 2 4 3 7 3" xfId="31313"/>
    <cellStyle name="RowTitles-Detail 2 4 3 7 3 2" xfId="31314"/>
    <cellStyle name="RowTitles-Detail 2 4 3 7 3 2 2" xfId="31315"/>
    <cellStyle name="RowTitles-Detail 2 4 3 7 4" xfId="31316"/>
    <cellStyle name="RowTitles-Detail 2 4 3 7 4 2" xfId="31317"/>
    <cellStyle name="RowTitles-Detail 2 4 3 7 5" xfId="31318"/>
    <cellStyle name="RowTitles-Detail 2 4 3 8" xfId="31319"/>
    <cellStyle name="RowTitles-Detail 2 4 3 8 2" xfId="31320"/>
    <cellStyle name="RowTitles-Detail 2 4 3 8 2 2" xfId="31321"/>
    <cellStyle name="RowTitles-Detail 2 4 3 8 2 2 2" xfId="31322"/>
    <cellStyle name="RowTitles-Detail 2 4 3 8 2 3" xfId="31323"/>
    <cellStyle name="RowTitles-Detail 2 4 3 8 3" xfId="31324"/>
    <cellStyle name="RowTitles-Detail 2 4 3 8 3 2" xfId="31325"/>
    <cellStyle name="RowTitles-Detail 2 4 3 8 3 2 2" xfId="31326"/>
    <cellStyle name="RowTitles-Detail 2 4 3 8 4" xfId="31327"/>
    <cellStyle name="RowTitles-Detail 2 4 3 8 4 2" xfId="31328"/>
    <cellStyle name="RowTitles-Detail 2 4 3 8 5" xfId="31329"/>
    <cellStyle name="RowTitles-Detail 2 4 3 9" xfId="31330"/>
    <cellStyle name="RowTitles-Detail 2 4 3 9 2" xfId="31331"/>
    <cellStyle name="RowTitles-Detail 2 4 3 9 2 2" xfId="31332"/>
    <cellStyle name="RowTitles-Detail 2 4 3_STUD aligned by INSTIT" xfId="31333"/>
    <cellStyle name="RowTitles-Detail 2 4 4" xfId="31334"/>
    <cellStyle name="RowTitles-Detail 2 4 4 2" xfId="31335"/>
    <cellStyle name="RowTitles-Detail 2 4 4 2 2" xfId="31336"/>
    <cellStyle name="RowTitles-Detail 2 4 4 2 2 2" xfId="31337"/>
    <cellStyle name="RowTitles-Detail 2 4 4 2 2 2 2" xfId="31338"/>
    <cellStyle name="RowTitles-Detail 2 4 4 2 2 2 2 2" xfId="31339"/>
    <cellStyle name="RowTitles-Detail 2 4 4 2 2 2 3" xfId="31340"/>
    <cellStyle name="RowTitles-Detail 2 4 4 2 2 3" xfId="31341"/>
    <cellStyle name="RowTitles-Detail 2 4 4 2 2 3 2" xfId="31342"/>
    <cellStyle name="RowTitles-Detail 2 4 4 2 2 3 2 2" xfId="31343"/>
    <cellStyle name="RowTitles-Detail 2 4 4 2 2 4" xfId="31344"/>
    <cellStyle name="RowTitles-Detail 2 4 4 2 2 4 2" xfId="31345"/>
    <cellStyle name="RowTitles-Detail 2 4 4 2 2 5" xfId="31346"/>
    <cellStyle name="RowTitles-Detail 2 4 4 2 3" xfId="31347"/>
    <cellStyle name="RowTitles-Detail 2 4 4 2 3 2" xfId="31348"/>
    <cellStyle name="RowTitles-Detail 2 4 4 2 3 2 2" xfId="31349"/>
    <cellStyle name="RowTitles-Detail 2 4 4 2 3 2 2 2" xfId="31350"/>
    <cellStyle name="RowTitles-Detail 2 4 4 2 3 2 3" xfId="31351"/>
    <cellStyle name="RowTitles-Detail 2 4 4 2 3 3" xfId="31352"/>
    <cellStyle name="RowTitles-Detail 2 4 4 2 3 3 2" xfId="31353"/>
    <cellStyle name="RowTitles-Detail 2 4 4 2 3 3 2 2" xfId="31354"/>
    <cellStyle name="RowTitles-Detail 2 4 4 2 3 4" xfId="31355"/>
    <cellStyle name="RowTitles-Detail 2 4 4 2 3 4 2" xfId="31356"/>
    <cellStyle name="RowTitles-Detail 2 4 4 2 3 5" xfId="31357"/>
    <cellStyle name="RowTitles-Detail 2 4 4 2 4" xfId="31358"/>
    <cellStyle name="RowTitles-Detail 2 4 4 2 4 2" xfId="31359"/>
    <cellStyle name="RowTitles-Detail 2 4 4 2 5" xfId="31360"/>
    <cellStyle name="RowTitles-Detail 2 4 4 2 5 2" xfId="31361"/>
    <cellStyle name="RowTitles-Detail 2 4 4 2 5 2 2" xfId="31362"/>
    <cellStyle name="RowTitles-Detail 2 4 4 2 5 3" xfId="31363"/>
    <cellStyle name="RowTitles-Detail 2 4 4 2 6" xfId="31364"/>
    <cellStyle name="RowTitles-Detail 2 4 4 2 6 2" xfId="31365"/>
    <cellStyle name="RowTitles-Detail 2 4 4 2 6 2 2" xfId="31366"/>
    <cellStyle name="RowTitles-Detail 2 4 4 3" xfId="31367"/>
    <cellStyle name="RowTitles-Detail 2 4 4 3 2" xfId="31368"/>
    <cellStyle name="RowTitles-Detail 2 4 4 3 2 2" xfId="31369"/>
    <cellStyle name="RowTitles-Detail 2 4 4 3 2 2 2" xfId="31370"/>
    <cellStyle name="RowTitles-Detail 2 4 4 3 2 2 2 2" xfId="31371"/>
    <cellStyle name="RowTitles-Detail 2 4 4 3 2 2 3" xfId="31372"/>
    <cellStyle name="RowTitles-Detail 2 4 4 3 2 3" xfId="31373"/>
    <cellStyle name="RowTitles-Detail 2 4 4 3 2 3 2" xfId="31374"/>
    <cellStyle name="RowTitles-Detail 2 4 4 3 2 3 2 2" xfId="31375"/>
    <cellStyle name="RowTitles-Detail 2 4 4 3 2 4" xfId="31376"/>
    <cellStyle name="RowTitles-Detail 2 4 4 3 2 4 2" xfId="31377"/>
    <cellStyle name="RowTitles-Detail 2 4 4 3 2 5" xfId="31378"/>
    <cellStyle name="RowTitles-Detail 2 4 4 3 3" xfId="31379"/>
    <cellStyle name="RowTitles-Detail 2 4 4 3 3 2" xfId="31380"/>
    <cellStyle name="RowTitles-Detail 2 4 4 3 3 2 2" xfId="31381"/>
    <cellStyle name="RowTitles-Detail 2 4 4 3 3 2 2 2" xfId="31382"/>
    <cellStyle name="RowTitles-Detail 2 4 4 3 3 2 3" xfId="31383"/>
    <cellStyle name="RowTitles-Detail 2 4 4 3 3 3" xfId="31384"/>
    <cellStyle name="RowTitles-Detail 2 4 4 3 3 3 2" xfId="31385"/>
    <cellStyle name="RowTitles-Detail 2 4 4 3 3 3 2 2" xfId="31386"/>
    <cellStyle name="RowTitles-Detail 2 4 4 3 3 4" xfId="31387"/>
    <cellStyle name="RowTitles-Detail 2 4 4 3 3 4 2" xfId="31388"/>
    <cellStyle name="RowTitles-Detail 2 4 4 3 3 5" xfId="31389"/>
    <cellStyle name="RowTitles-Detail 2 4 4 3 4" xfId="31390"/>
    <cellStyle name="RowTitles-Detail 2 4 4 3 4 2" xfId="31391"/>
    <cellStyle name="RowTitles-Detail 2 4 4 3 5" xfId="31392"/>
    <cellStyle name="RowTitles-Detail 2 4 4 3 5 2" xfId="31393"/>
    <cellStyle name="RowTitles-Detail 2 4 4 3 5 2 2" xfId="31394"/>
    <cellStyle name="RowTitles-Detail 2 4 4 3 6" xfId="31395"/>
    <cellStyle name="RowTitles-Detail 2 4 4 3 6 2" xfId="31396"/>
    <cellStyle name="RowTitles-Detail 2 4 4 3 7" xfId="31397"/>
    <cellStyle name="RowTitles-Detail 2 4 4 4" xfId="31398"/>
    <cellStyle name="RowTitles-Detail 2 4 4 4 2" xfId="31399"/>
    <cellStyle name="RowTitles-Detail 2 4 4 4 2 2" xfId="31400"/>
    <cellStyle name="RowTitles-Detail 2 4 4 4 2 2 2" xfId="31401"/>
    <cellStyle name="RowTitles-Detail 2 4 4 4 2 2 2 2" xfId="31402"/>
    <cellStyle name="RowTitles-Detail 2 4 4 4 2 2 3" xfId="31403"/>
    <cellStyle name="RowTitles-Detail 2 4 4 4 2 3" xfId="31404"/>
    <cellStyle name="RowTitles-Detail 2 4 4 4 2 3 2" xfId="31405"/>
    <cellStyle name="RowTitles-Detail 2 4 4 4 2 3 2 2" xfId="31406"/>
    <cellStyle name="RowTitles-Detail 2 4 4 4 2 4" xfId="31407"/>
    <cellStyle name="RowTitles-Detail 2 4 4 4 2 4 2" xfId="31408"/>
    <cellStyle name="RowTitles-Detail 2 4 4 4 2 5" xfId="31409"/>
    <cellStyle name="RowTitles-Detail 2 4 4 4 3" xfId="31410"/>
    <cellStyle name="RowTitles-Detail 2 4 4 4 3 2" xfId="31411"/>
    <cellStyle name="RowTitles-Detail 2 4 4 4 3 2 2" xfId="31412"/>
    <cellStyle name="RowTitles-Detail 2 4 4 4 3 2 2 2" xfId="31413"/>
    <cellStyle name="RowTitles-Detail 2 4 4 4 3 2 3" xfId="31414"/>
    <cellStyle name="RowTitles-Detail 2 4 4 4 3 3" xfId="31415"/>
    <cellStyle name="RowTitles-Detail 2 4 4 4 3 3 2" xfId="31416"/>
    <cellStyle name="RowTitles-Detail 2 4 4 4 3 3 2 2" xfId="31417"/>
    <cellStyle name="RowTitles-Detail 2 4 4 4 3 4" xfId="31418"/>
    <cellStyle name="RowTitles-Detail 2 4 4 4 3 4 2" xfId="31419"/>
    <cellStyle name="RowTitles-Detail 2 4 4 4 3 5" xfId="31420"/>
    <cellStyle name="RowTitles-Detail 2 4 4 4 4" xfId="31421"/>
    <cellStyle name="RowTitles-Detail 2 4 4 4 4 2" xfId="31422"/>
    <cellStyle name="RowTitles-Detail 2 4 4 4 5" xfId="31423"/>
    <cellStyle name="RowTitles-Detail 2 4 4 4 5 2" xfId="31424"/>
    <cellStyle name="RowTitles-Detail 2 4 4 4 5 2 2" xfId="31425"/>
    <cellStyle name="RowTitles-Detail 2 4 4 4 5 3" xfId="31426"/>
    <cellStyle name="RowTitles-Detail 2 4 4 4 6" xfId="31427"/>
    <cellStyle name="RowTitles-Detail 2 4 4 4 6 2" xfId="31428"/>
    <cellStyle name="RowTitles-Detail 2 4 4 4 6 2 2" xfId="31429"/>
    <cellStyle name="RowTitles-Detail 2 4 4 4 7" xfId="31430"/>
    <cellStyle name="RowTitles-Detail 2 4 4 4 7 2" xfId="31431"/>
    <cellStyle name="RowTitles-Detail 2 4 4 4 8" xfId="31432"/>
    <cellStyle name="RowTitles-Detail 2 4 4 5" xfId="31433"/>
    <cellStyle name="RowTitles-Detail 2 4 4 5 2" xfId="31434"/>
    <cellStyle name="RowTitles-Detail 2 4 4 5 2 2" xfId="31435"/>
    <cellStyle name="RowTitles-Detail 2 4 4 5 2 2 2" xfId="31436"/>
    <cellStyle name="RowTitles-Detail 2 4 4 5 2 2 2 2" xfId="31437"/>
    <cellStyle name="RowTitles-Detail 2 4 4 5 2 2 3" xfId="31438"/>
    <cellStyle name="RowTitles-Detail 2 4 4 5 2 3" xfId="31439"/>
    <cellStyle name="RowTitles-Detail 2 4 4 5 2 3 2" xfId="31440"/>
    <cellStyle name="RowTitles-Detail 2 4 4 5 2 3 2 2" xfId="31441"/>
    <cellStyle name="RowTitles-Detail 2 4 4 5 2 4" xfId="31442"/>
    <cellStyle name="RowTitles-Detail 2 4 4 5 2 4 2" xfId="31443"/>
    <cellStyle name="RowTitles-Detail 2 4 4 5 2 5" xfId="31444"/>
    <cellStyle name="RowTitles-Detail 2 4 4 5 3" xfId="31445"/>
    <cellStyle name="RowTitles-Detail 2 4 4 5 3 2" xfId="31446"/>
    <cellStyle name="RowTitles-Detail 2 4 4 5 3 2 2" xfId="31447"/>
    <cellStyle name="RowTitles-Detail 2 4 4 5 3 2 2 2" xfId="31448"/>
    <cellStyle name="RowTitles-Detail 2 4 4 5 3 2 3" xfId="31449"/>
    <cellStyle name="RowTitles-Detail 2 4 4 5 3 3" xfId="31450"/>
    <cellStyle name="RowTitles-Detail 2 4 4 5 3 3 2" xfId="31451"/>
    <cellStyle name="RowTitles-Detail 2 4 4 5 3 3 2 2" xfId="31452"/>
    <cellStyle name="RowTitles-Detail 2 4 4 5 3 4" xfId="31453"/>
    <cellStyle name="RowTitles-Detail 2 4 4 5 3 4 2" xfId="31454"/>
    <cellStyle name="RowTitles-Detail 2 4 4 5 3 5" xfId="31455"/>
    <cellStyle name="RowTitles-Detail 2 4 4 5 4" xfId="31456"/>
    <cellStyle name="RowTitles-Detail 2 4 4 5 4 2" xfId="31457"/>
    <cellStyle name="RowTitles-Detail 2 4 4 5 4 2 2" xfId="31458"/>
    <cellStyle name="RowTitles-Detail 2 4 4 5 4 3" xfId="31459"/>
    <cellStyle name="RowTitles-Detail 2 4 4 5 5" xfId="31460"/>
    <cellStyle name="RowTitles-Detail 2 4 4 5 5 2" xfId="31461"/>
    <cellStyle name="RowTitles-Detail 2 4 4 5 5 2 2" xfId="31462"/>
    <cellStyle name="RowTitles-Detail 2 4 4 5 6" xfId="31463"/>
    <cellStyle name="RowTitles-Detail 2 4 4 5 6 2" xfId="31464"/>
    <cellStyle name="RowTitles-Detail 2 4 4 5 7" xfId="31465"/>
    <cellStyle name="RowTitles-Detail 2 4 4 6" xfId="31466"/>
    <cellStyle name="RowTitles-Detail 2 4 4 6 2" xfId="31467"/>
    <cellStyle name="RowTitles-Detail 2 4 4 6 2 2" xfId="31468"/>
    <cellStyle name="RowTitles-Detail 2 4 4 6 2 2 2" xfId="31469"/>
    <cellStyle name="RowTitles-Detail 2 4 4 6 2 2 2 2" xfId="31470"/>
    <cellStyle name="RowTitles-Detail 2 4 4 6 2 2 3" xfId="31471"/>
    <cellStyle name="RowTitles-Detail 2 4 4 6 2 3" xfId="31472"/>
    <cellStyle name="RowTitles-Detail 2 4 4 6 2 3 2" xfId="31473"/>
    <cellStyle name="RowTitles-Detail 2 4 4 6 2 3 2 2" xfId="31474"/>
    <cellStyle name="RowTitles-Detail 2 4 4 6 2 4" xfId="31475"/>
    <cellStyle name="RowTitles-Detail 2 4 4 6 2 4 2" xfId="31476"/>
    <cellStyle name="RowTitles-Detail 2 4 4 6 2 5" xfId="31477"/>
    <cellStyle name="RowTitles-Detail 2 4 4 6 3" xfId="31478"/>
    <cellStyle name="RowTitles-Detail 2 4 4 6 3 2" xfId="31479"/>
    <cellStyle name="RowTitles-Detail 2 4 4 6 3 2 2" xfId="31480"/>
    <cellStyle name="RowTitles-Detail 2 4 4 6 3 2 2 2" xfId="31481"/>
    <cellStyle name="RowTitles-Detail 2 4 4 6 3 2 3" xfId="31482"/>
    <cellStyle name="RowTitles-Detail 2 4 4 6 3 3" xfId="31483"/>
    <cellStyle name="RowTitles-Detail 2 4 4 6 3 3 2" xfId="31484"/>
    <cellStyle name="RowTitles-Detail 2 4 4 6 3 3 2 2" xfId="31485"/>
    <cellStyle name="RowTitles-Detail 2 4 4 6 3 4" xfId="31486"/>
    <cellStyle name="RowTitles-Detail 2 4 4 6 3 4 2" xfId="31487"/>
    <cellStyle name="RowTitles-Detail 2 4 4 6 3 5" xfId="31488"/>
    <cellStyle name="RowTitles-Detail 2 4 4 6 4" xfId="31489"/>
    <cellStyle name="RowTitles-Detail 2 4 4 6 4 2" xfId="31490"/>
    <cellStyle name="RowTitles-Detail 2 4 4 6 4 2 2" xfId="31491"/>
    <cellStyle name="RowTitles-Detail 2 4 4 6 4 3" xfId="31492"/>
    <cellStyle name="RowTitles-Detail 2 4 4 6 5" xfId="31493"/>
    <cellStyle name="RowTitles-Detail 2 4 4 6 5 2" xfId="31494"/>
    <cellStyle name="RowTitles-Detail 2 4 4 6 5 2 2" xfId="31495"/>
    <cellStyle name="RowTitles-Detail 2 4 4 6 6" xfId="31496"/>
    <cellStyle name="RowTitles-Detail 2 4 4 6 6 2" xfId="31497"/>
    <cellStyle name="RowTitles-Detail 2 4 4 6 7" xfId="31498"/>
    <cellStyle name="RowTitles-Detail 2 4 4 7" xfId="31499"/>
    <cellStyle name="RowTitles-Detail 2 4 4 7 2" xfId="31500"/>
    <cellStyle name="RowTitles-Detail 2 4 4 7 2 2" xfId="31501"/>
    <cellStyle name="RowTitles-Detail 2 4 4 7 2 2 2" xfId="31502"/>
    <cellStyle name="RowTitles-Detail 2 4 4 7 2 3" xfId="31503"/>
    <cellStyle name="RowTitles-Detail 2 4 4 7 3" xfId="31504"/>
    <cellStyle name="RowTitles-Detail 2 4 4 7 3 2" xfId="31505"/>
    <cellStyle name="RowTitles-Detail 2 4 4 7 3 2 2" xfId="31506"/>
    <cellStyle name="RowTitles-Detail 2 4 4 7 4" xfId="31507"/>
    <cellStyle name="RowTitles-Detail 2 4 4 7 4 2" xfId="31508"/>
    <cellStyle name="RowTitles-Detail 2 4 4 7 5" xfId="31509"/>
    <cellStyle name="RowTitles-Detail 2 4 4 8" xfId="31510"/>
    <cellStyle name="RowTitles-Detail 2 4 4 8 2" xfId="31511"/>
    <cellStyle name="RowTitles-Detail 2 4 4 9" xfId="31512"/>
    <cellStyle name="RowTitles-Detail 2 4 4 9 2" xfId="31513"/>
    <cellStyle name="RowTitles-Detail 2 4 4 9 2 2" xfId="31514"/>
    <cellStyle name="RowTitles-Detail 2 4 4_STUD aligned by INSTIT" xfId="31515"/>
    <cellStyle name="RowTitles-Detail 2 4 5" xfId="31516"/>
    <cellStyle name="RowTitles-Detail 2 4 5 2" xfId="31517"/>
    <cellStyle name="RowTitles-Detail 2 4 5 2 2" xfId="31518"/>
    <cellStyle name="RowTitles-Detail 2 4 5 2 2 2" xfId="31519"/>
    <cellStyle name="RowTitles-Detail 2 4 5 2 2 2 2" xfId="31520"/>
    <cellStyle name="RowTitles-Detail 2 4 5 2 2 3" xfId="31521"/>
    <cellStyle name="RowTitles-Detail 2 4 5 2 3" xfId="31522"/>
    <cellStyle name="RowTitles-Detail 2 4 5 2 3 2" xfId="31523"/>
    <cellStyle name="RowTitles-Detail 2 4 5 2 3 2 2" xfId="31524"/>
    <cellStyle name="RowTitles-Detail 2 4 5 2 4" xfId="31525"/>
    <cellStyle name="RowTitles-Detail 2 4 5 2 4 2" xfId="31526"/>
    <cellStyle name="RowTitles-Detail 2 4 5 2 5" xfId="31527"/>
    <cellStyle name="RowTitles-Detail 2 4 5 3" xfId="31528"/>
    <cellStyle name="RowTitles-Detail 2 4 5 3 2" xfId="31529"/>
    <cellStyle name="RowTitles-Detail 2 4 5 3 2 2" xfId="31530"/>
    <cellStyle name="RowTitles-Detail 2 4 5 3 2 2 2" xfId="31531"/>
    <cellStyle name="RowTitles-Detail 2 4 5 3 2 3" xfId="31532"/>
    <cellStyle name="RowTitles-Detail 2 4 5 3 3" xfId="31533"/>
    <cellStyle name="RowTitles-Detail 2 4 5 3 3 2" xfId="31534"/>
    <cellStyle name="RowTitles-Detail 2 4 5 3 3 2 2" xfId="31535"/>
    <cellStyle name="RowTitles-Detail 2 4 5 3 4" xfId="31536"/>
    <cellStyle name="RowTitles-Detail 2 4 5 3 4 2" xfId="31537"/>
    <cellStyle name="RowTitles-Detail 2 4 5 3 5" xfId="31538"/>
    <cellStyle name="RowTitles-Detail 2 4 5 4" xfId="31539"/>
    <cellStyle name="RowTitles-Detail 2 4 5 4 2" xfId="31540"/>
    <cellStyle name="RowTitles-Detail 2 4 5 5" xfId="31541"/>
    <cellStyle name="RowTitles-Detail 2 4 5 5 2" xfId="31542"/>
    <cellStyle name="RowTitles-Detail 2 4 5 5 2 2" xfId="31543"/>
    <cellStyle name="RowTitles-Detail 2 4 5 5 3" xfId="31544"/>
    <cellStyle name="RowTitles-Detail 2 4 5 6" xfId="31545"/>
    <cellStyle name="RowTitles-Detail 2 4 5 6 2" xfId="31546"/>
    <cellStyle name="RowTitles-Detail 2 4 5 6 2 2" xfId="31547"/>
    <cellStyle name="RowTitles-Detail 2 4 6" xfId="31548"/>
    <cellStyle name="RowTitles-Detail 2 4 6 2" xfId="31549"/>
    <cellStyle name="RowTitles-Detail 2 4 6 2 2" xfId="31550"/>
    <cellStyle name="RowTitles-Detail 2 4 6 2 2 2" xfId="31551"/>
    <cellStyle name="RowTitles-Detail 2 4 6 2 2 2 2" xfId="31552"/>
    <cellStyle name="RowTitles-Detail 2 4 6 2 2 3" xfId="31553"/>
    <cellStyle name="RowTitles-Detail 2 4 6 2 3" xfId="31554"/>
    <cellStyle name="RowTitles-Detail 2 4 6 2 3 2" xfId="31555"/>
    <cellStyle name="RowTitles-Detail 2 4 6 2 3 2 2" xfId="31556"/>
    <cellStyle name="RowTitles-Detail 2 4 6 2 4" xfId="31557"/>
    <cellStyle name="RowTitles-Detail 2 4 6 2 4 2" xfId="31558"/>
    <cellStyle name="RowTitles-Detail 2 4 6 2 5" xfId="31559"/>
    <cellStyle name="RowTitles-Detail 2 4 6 3" xfId="31560"/>
    <cellStyle name="RowTitles-Detail 2 4 6 3 2" xfId="31561"/>
    <cellStyle name="RowTitles-Detail 2 4 6 3 2 2" xfId="31562"/>
    <cellStyle name="RowTitles-Detail 2 4 6 3 2 2 2" xfId="31563"/>
    <cellStyle name="RowTitles-Detail 2 4 6 3 2 3" xfId="31564"/>
    <cellStyle name="RowTitles-Detail 2 4 6 3 3" xfId="31565"/>
    <cellStyle name="RowTitles-Detail 2 4 6 3 3 2" xfId="31566"/>
    <cellStyle name="RowTitles-Detail 2 4 6 3 3 2 2" xfId="31567"/>
    <cellStyle name="RowTitles-Detail 2 4 6 3 4" xfId="31568"/>
    <cellStyle name="RowTitles-Detail 2 4 6 3 4 2" xfId="31569"/>
    <cellStyle name="RowTitles-Detail 2 4 6 3 5" xfId="31570"/>
    <cellStyle name="RowTitles-Detail 2 4 6 4" xfId="31571"/>
    <cellStyle name="RowTitles-Detail 2 4 6 4 2" xfId="31572"/>
    <cellStyle name="RowTitles-Detail 2 4 6 5" xfId="31573"/>
    <cellStyle name="RowTitles-Detail 2 4 6 5 2" xfId="31574"/>
    <cellStyle name="RowTitles-Detail 2 4 6 5 2 2" xfId="31575"/>
    <cellStyle name="RowTitles-Detail 2 4 6 6" xfId="31576"/>
    <cellStyle name="RowTitles-Detail 2 4 6 6 2" xfId="31577"/>
    <cellStyle name="RowTitles-Detail 2 4 6 7" xfId="31578"/>
    <cellStyle name="RowTitles-Detail 2 4 7" xfId="31579"/>
    <cellStyle name="RowTitles-Detail 2 4 7 2" xfId="31580"/>
    <cellStyle name="RowTitles-Detail 2 4 7 2 2" xfId="31581"/>
    <cellStyle name="RowTitles-Detail 2 4 7 2 2 2" xfId="31582"/>
    <cellStyle name="RowTitles-Detail 2 4 7 2 2 2 2" xfId="31583"/>
    <cellStyle name="RowTitles-Detail 2 4 7 2 2 3" xfId="31584"/>
    <cellStyle name="RowTitles-Detail 2 4 7 2 3" xfId="31585"/>
    <cellStyle name="RowTitles-Detail 2 4 7 2 3 2" xfId="31586"/>
    <cellStyle name="RowTitles-Detail 2 4 7 2 3 2 2" xfId="31587"/>
    <cellStyle name="RowTitles-Detail 2 4 7 2 4" xfId="31588"/>
    <cellStyle name="RowTitles-Detail 2 4 7 2 4 2" xfId="31589"/>
    <cellStyle name="RowTitles-Detail 2 4 7 2 5" xfId="31590"/>
    <cellStyle name="RowTitles-Detail 2 4 7 3" xfId="31591"/>
    <cellStyle name="RowTitles-Detail 2 4 7 3 2" xfId="31592"/>
    <cellStyle name="RowTitles-Detail 2 4 7 3 2 2" xfId="31593"/>
    <cellStyle name="RowTitles-Detail 2 4 7 3 2 2 2" xfId="31594"/>
    <cellStyle name="RowTitles-Detail 2 4 7 3 2 3" xfId="31595"/>
    <cellStyle name="RowTitles-Detail 2 4 7 3 3" xfId="31596"/>
    <cellStyle name="RowTitles-Detail 2 4 7 3 3 2" xfId="31597"/>
    <cellStyle name="RowTitles-Detail 2 4 7 3 3 2 2" xfId="31598"/>
    <cellStyle name="RowTitles-Detail 2 4 7 3 4" xfId="31599"/>
    <cellStyle name="RowTitles-Detail 2 4 7 3 4 2" xfId="31600"/>
    <cellStyle name="RowTitles-Detail 2 4 7 3 5" xfId="31601"/>
    <cellStyle name="RowTitles-Detail 2 4 7 4" xfId="31602"/>
    <cellStyle name="RowTitles-Detail 2 4 7 4 2" xfId="31603"/>
    <cellStyle name="RowTitles-Detail 2 4 7 5" xfId="31604"/>
    <cellStyle name="RowTitles-Detail 2 4 7 5 2" xfId="31605"/>
    <cellStyle name="RowTitles-Detail 2 4 7 5 2 2" xfId="31606"/>
    <cellStyle name="RowTitles-Detail 2 4 7 5 3" xfId="31607"/>
    <cellStyle name="RowTitles-Detail 2 4 7 6" xfId="31608"/>
    <cellStyle name="RowTitles-Detail 2 4 7 6 2" xfId="31609"/>
    <cellStyle name="RowTitles-Detail 2 4 7 6 2 2" xfId="31610"/>
    <cellStyle name="RowTitles-Detail 2 4 7 7" xfId="31611"/>
    <cellStyle name="RowTitles-Detail 2 4 7 7 2" xfId="31612"/>
    <cellStyle name="RowTitles-Detail 2 4 7 8" xfId="31613"/>
    <cellStyle name="RowTitles-Detail 2 4 8" xfId="31614"/>
    <cellStyle name="RowTitles-Detail 2 4 8 2" xfId="31615"/>
    <cellStyle name="RowTitles-Detail 2 4 8 2 2" xfId="31616"/>
    <cellStyle name="RowTitles-Detail 2 4 8 2 2 2" xfId="31617"/>
    <cellStyle name="RowTitles-Detail 2 4 8 2 2 2 2" xfId="31618"/>
    <cellStyle name="RowTitles-Detail 2 4 8 2 2 3" xfId="31619"/>
    <cellStyle name="RowTitles-Detail 2 4 8 2 3" xfId="31620"/>
    <cellStyle name="RowTitles-Detail 2 4 8 2 3 2" xfId="31621"/>
    <cellStyle name="RowTitles-Detail 2 4 8 2 3 2 2" xfId="31622"/>
    <cellStyle name="RowTitles-Detail 2 4 8 2 4" xfId="31623"/>
    <cellStyle name="RowTitles-Detail 2 4 8 2 4 2" xfId="31624"/>
    <cellStyle name="RowTitles-Detail 2 4 8 2 5" xfId="31625"/>
    <cellStyle name="RowTitles-Detail 2 4 8 3" xfId="31626"/>
    <cellStyle name="RowTitles-Detail 2 4 8 3 2" xfId="31627"/>
    <cellStyle name="RowTitles-Detail 2 4 8 3 2 2" xfId="31628"/>
    <cellStyle name="RowTitles-Detail 2 4 8 3 2 2 2" xfId="31629"/>
    <cellStyle name="RowTitles-Detail 2 4 8 3 2 3" xfId="31630"/>
    <cellStyle name="RowTitles-Detail 2 4 8 3 3" xfId="31631"/>
    <cellStyle name="RowTitles-Detail 2 4 8 3 3 2" xfId="31632"/>
    <cellStyle name="RowTitles-Detail 2 4 8 3 3 2 2" xfId="31633"/>
    <cellStyle name="RowTitles-Detail 2 4 8 3 4" xfId="31634"/>
    <cellStyle name="RowTitles-Detail 2 4 8 3 4 2" xfId="31635"/>
    <cellStyle name="RowTitles-Detail 2 4 8 3 5" xfId="31636"/>
    <cellStyle name="RowTitles-Detail 2 4 8 4" xfId="31637"/>
    <cellStyle name="RowTitles-Detail 2 4 8 4 2" xfId="31638"/>
    <cellStyle name="RowTitles-Detail 2 4 8 4 2 2" xfId="31639"/>
    <cellStyle name="RowTitles-Detail 2 4 8 4 3" xfId="31640"/>
    <cellStyle name="RowTitles-Detail 2 4 8 5" xfId="31641"/>
    <cellStyle name="RowTitles-Detail 2 4 8 5 2" xfId="31642"/>
    <cellStyle name="RowTitles-Detail 2 4 8 5 2 2" xfId="31643"/>
    <cellStyle name="RowTitles-Detail 2 4 8 6" xfId="31644"/>
    <cellStyle name="RowTitles-Detail 2 4 8 6 2" xfId="31645"/>
    <cellStyle name="RowTitles-Detail 2 4 8 7" xfId="31646"/>
    <cellStyle name="RowTitles-Detail 2 4 9" xfId="31647"/>
    <cellStyle name="RowTitles-Detail 2 4 9 2" xfId="31648"/>
    <cellStyle name="RowTitles-Detail 2 4 9 2 2" xfId="31649"/>
    <cellStyle name="RowTitles-Detail 2 4 9 2 2 2" xfId="31650"/>
    <cellStyle name="RowTitles-Detail 2 4 9 2 2 2 2" xfId="31651"/>
    <cellStyle name="RowTitles-Detail 2 4 9 2 2 3" xfId="31652"/>
    <cellStyle name="RowTitles-Detail 2 4 9 2 3" xfId="31653"/>
    <cellStyle name="RowTitles-Detail 2 4 9 2 3 2" xfId="31654"/>
    <cellStyle name="RowTitles-Detail 2 4 9 2 3 2 2" xfId="31655"/>
    <cellStyle name="RowTitles-Detail 2 4 9 2 4" xfId="31656"/>
    <cellStyle name="RowTitles-Detail 2 4 9 2 4 2" xfId="31657"/>
    <cellStyle name="RowTitles-Detail 2 4 9 2 5" xfId="31658"/>
    <cellStyle name="RowTitles-Detail 2 4 9 3" xfId="31659"/>
    <cellStyle name="RowTitles-Detail 2 4 9 3 2" xfId="31660"/>
    <cellStyle name="RowTitles-Detail 2 4 9 3 2 2" xfId="31661"/>
    <cellStyle name="RowTitles-Detail 2 4 9 3 2 2 2" xfId="31662"/>
    <cellStyle name="RowTitles-Detail 2 4 9 3 2 3" xfId="31663"/>
    <cellStyle name="RowTitles-Detail 2 4 9 3 3" xfId="31664"/>
    <cellStyle name="RowTitles-Detail 2 4 9 3 3 2" xfId="31665"/>
    <cellStyle name="RowTitles-Detail 2 4 9 3 3 2 2" xfId="31666"/>
    <cellStyle name="RowTitles-Detail 2 4 9 3 4" xfId="31667"/>
    <cellStyle name="RowTitles-Detail 2 4 9 3 4 2" xfId="31668"/>
    <cellStyle name="RowTitles-Detail 2 4 9 3 5" xfId="31669"/>
    <cellStyle name="RowTitles-Detail 2 4 9 4" xfId="31670"/>
    <cellStyle name="RowTitles-Detail 2 4 9 4 2" xfId="31671"/>
    <cellStyle name="RowTitles-Detail 2 4 9 4 2 2" xfId="31672"/>
    <cellStyle name="RowTitles-Detail 2 4 9 4 3" xfId="31673"/>
    <cellStyle name="RowTitles-Detail 2 4 9 5" xfId="31674"/>
    <cellStyle name="RowTitles-Detail 2 4 9 5 2" xfId="31675"/>
    <cellStyle name="RowTitles-Detail 2 4 9 5 2 2" xfId="31676"/>
    <cellStyle name="RowTitles-Detail 2 4 9 6" xfId="31677"/>
    <cellStyle name="RowTitles-Detail 2 4 9 6 2" xfId="31678"/>
    <cellStyle name="RowTitles-Detail 2 4 9 7" xfId="31679"/>
    <cellStyle name="RowTitles-Detail 2 4_STUD aligned by INSTIT" xfId="31680"/>
    <cellStyle name="RowTitles-Detail 2 5" xfId="31681"/>
    <cellStyle name="RowTitles-Detail 2 5 2" xfId="31682"/>
    <cellStyle name="RowTitles-Detail 2 5 2 2" xfId="31683"/>
    <cellStyle name="RowTitles-Detail 2 5 2 2 2" xfId="31684"/>
    <cellStyle name="RowTitles-Detail 2 5 2 2 2 2" xfId="31685"/>
    <cellStyle name="RowTitles-Detail 2 5 2 2 2 2 2" xfId="31686"/>
    <cellStyle name="RowTitles-Detail 2 5 2 2 2 3" xfId="31687"/>
    <cellStyle name="RowTitles-Detail 2 5 2 2 3" xfId="31688"/>
    <cellStyle name="RowTitles-Detail 2 5 2 2 3 2" xfId="31689"/>
    <cellStyle name="RowTitles-Detail 2 5 2 2 3 2 2" xfId="31690"/>
    <cellStyle name="RowTitles-Detail 2 5 2 2 4" xfId="31691"/>
    <cellStyle name="RowTitles-Detail 2 5 2 2 4 2" xfId="31692"/>
    <cellStyle name="RowTitles-Detail 2 5 2 2 5" xfId="31693"/>
    <cellStyle name="RowTitles-Detail 2 5 2 3" xfId="31694"/>
    <cellStyle name="RowTitles-Detail 2 5 2 3 2" xfId="31695"/>
    <cellStyle name="RowTitles-Detail 2 5 2 3 2 2" xfId="31696"/>
    <cellStyle name="RowTitles-Detail 2 5 2 3 2 2 2" xfId="31697"/>
    <cellStyle name="RowTitles-Detail 2 5 2 3 2 3" xfId="31698"/>
    <cellStyle name="RowTitles-Detail 2 5 2 3 3" xfId="31699"/>
    <cellStyle name="RowTitles-Detail 2 5 2 3 3 2" xfId="31700"/>
    <cellStyle name="RowTitles-Detail 2 5 2 3 3 2 2" xfId="31701"/>
    <cellStyle name="RowTitles-Detail 2 5 2 3 4" xfId="31702"/>
    <cellStyle name="RowTitles-Detail 2 5 2 3 4 2" xfId="31703"/>
    <cellStyle name="RowTitles-Detail 2 5 2 3 5" xfId="31704"/>
    <cellStyle name="RowTitles-Detail 2 5 2 4" xfId="31705"/>
    <cellStyle name="RowTitles-Detail 2 5 2 4 2" xfId="31706"/>
    <cellStyle name="RowTitles-Detail 2 5 2 5" xfId="31707"/>
    <cellStyle name="RowTitles-Detail 2 5 2 5 2" xfId="31708"/>
    <cellStyle name="RowTitles-Detail 2 5 2 5 2 2" xfId="31709"/>
    <cellStyle name="RowTitles-Detail 2 5 3" xfId="31710"/>
    <cellStyle name="RowTitles-Detail 2 5 3 2" xfId="31711"/>
    <cellStyle name="RowTitles-Detail 2 5 3 2 2" xfId="31712"/>
    <cellStyle name="RowTitles-Detail 2 5 3 2 2 2" xfId="31713"/>
    <cellStyle name="RowTitles-Detail 2 5 3 2 2 2 2" xfId="31714"/>
    <cellStyle name="RowTitles-Detail 2 5 3 2 2 3" xfId="31715"/>
    <cellStyle name="RowTitles-Detail 2 5 3 2 3" xfId="31716"/>
    <cellStyle name="RowTitles-Detail 2 5 3 2 3 2" xfId="31717"/>
    <cellStyle name="RowTitles-Detail 2 5 3 2 3 2 2" xfId="31718"/>
    <cellStyle name="RowTitles-Detail 2 5 3 2 4" xfId="31719"/>
    <cellStyle name="RowTitles-Detail 2 5 3 2 4 2" xfId="31720"/>
    <cellStyle name="RowTitles-Detail 2 5 3 2 5" xfId="31721"/>
    <cellStyle name="RowTitles-Detail 2 5 3 3" xfId="31722"/>
    <cellStyle name="RowTitles-Detail 2 5 3 3 2" xfId="31723"/>
    <cellStyle name="RowTitles-Detail 2 5 3 3 2 2" xfId="31724"/>
    <cellStyle name="RowTitles-Detail 2 5 3 3 2 2 2" xfId="31725"/>
    <cellStyle name="RowTitles-Detail 2 5 3 3 2 3" xfId="31726"/>
    <cellStyle name="RowTitles-Detail 2 5 3 3 3" xfId="31727"/>
    <cellStyle name="RowTitles-Detail 2 5 3 3 3 2" xfId="31728"/>
    <cellStyle name="RowTitles-Detail 2 5 3 3 3 2 2" xfId="31729"/>
    <cellStyle name="RowTitles-Detail 2 5 3 3 4" xfId="31730"/>
    <cellStyle name="RowTitles-Detail 2 5 3 3 4 2" xfId="31731"/>
    <cellStyle name="RowTitles-Detail 2 5 3 3 5" xfId="31732"/>
    <cellStyle name="RowTitles-Detail 2 5 3 4" xfId="31733"/>
    <cellStyle name="RowTitles-Detail 2 5 3 4 2" xfId="31734"/>
    <cellStyle name="RowTitles-Detail 2 5 3 5" xfId="31735"/>
    <cellStyle name="RowTitles-Detail 2 5 3 5 2" xfId="31736"/>
    <cellStyle name="RowTitles-Detail 2 5 3 5 2 2" xfId="31737"/>
    <cellStyle name="RowTitles-Detail 2 5 3 5 3" xfId="31738"/>
    <cellStyle name="RowTitles-Detail 2 5 3 6" xfId="31739"/>
    <cellStyle name="RowTitles-Detail 2 5 3 6 2" xfId="31740"/>
    <cellStyle name="RowTitles-Detail 2 5 3 6 2 2" xfId="31741"/>
    <cellStyle name="RowTitles-Detail 2 5 3 7" xfId="31742"/>
    <cellStyle name="RowTitles-Detail 2 5 3 7 2" xfId="31743"/>
    <cellStyle name="RowTitles-Detail 2 5 3 8" xfId="31744"/>
    <cellStyle name="RowTitles-Detail 2 5 4" xfId="31745"/>
    <cellStyle name="RowTitles-Detail 2 5 4 2" xfId="31746"/>
    <cellStyle name="RowTitles-Detail 2 5 4 2 2" xfId="31747"/>
    <cellStyle name="RowTitles-Detail 2 5 4 2 2 2" xfId="31748"/>
    <cellStyle name="RowTitles-Detail 2 5 4 2 2 2 2" xfId="31749"/>
    <cellStyle name="RowTitles-Detail 2 5 4 2 2 3" xfId="31750"/>
    <cellStyle name="RowTitles-Detail 2 5 4 2 3" xfId="31751"/>
    <cellStyle name="RowTitles-Detail 2 5 4 2 3 2" xfId="31752"/>
    <cellStyle name="RowTitles-Detail 2 5 4 2 3 2 2" xfId="31753"/>
    <cellStyle name="RowTitles-Detail 2 5 4 2 4" xfId="31754"/>
    <cellStyle name="RowTitles-Detail 2 5 4 2 4 2" xfId="31755"/>
    <cellStyle name="RowTitles-Detail 2 5 4 2 5" xfId="31756"/>
    <cellStyle name="RowTitles-Detail 2 5 4 3" xfId="31757"/>
    <cellStyle name="RowTitles-Detail 2 5 4 3 2" xfId="31758"/>
    <cellStyle name="RowTitles-Detail 2 5 4 3 2 2" xfId="31759"/>
    <cellStyle name="RowTitles-Detail 2 5 4 3 2 2 2" xfId="31760"/>
    <cellStyle name="RowTitles-Detail 2 5 4 3 2 3" xfId="31761"/>
    <cellStyle name="RowTitles-Detail 2 5 4 3 3" xfId="31762"/>
    <cellStyle name="RowTitles-Detail 2 5 4 3 3 2" xfId="31763"/>
    <cellStyle name="RowTitles-Detail 2 5 4 3 3 2 2" xfId="31764"/>
    <cellStyle name="RowTitles-Detail 2 5 4 3 4" xfId="31765"/>
    <cellStyle name="RowTitles-Detail 2 5 4 3 4 2" xfId="31766"/>
    <cellStyle name="RowTitles-Detail 2 5 4 3 5" xfId="31767"/>
    <cellStyle name="RowTitles-Detail 2 5 4 4" xfId="31768"/>
    <cellStyle name="RowTitles-Detail 2 5 4 4 2" xfId="31769"/>
    <cellStyle name="RowTitles-Detail 2 5 4 4 2 2" xfId="31770"/>
    <cellStyle name="RowTitles-Detail 2 5 4 4 3" xfId="31771"/>
    <cellStyle name="RowTitles-Detail 2 5 4 5" xfId="31772"/>
    <cellStyle name="RowTitles-Detail 2 5 4 5 2" xfId="31773"/>
    <cellStyle name="RowTitles-Detail 2 5 4 5 2 2" xfId="31774"/>
    <cellStyle name="RowTitles-Detail 2 5 4 6" xfId="31775"/>
    <cellStyle name="RowTitles-Detail 2 5 4 6 2" xfId="31776"/>
    <cellStyle name="RowTitles-Detail 2 5 4 7" xfId="31777"/>
    <cellStyle name="RowTitles-Detail 2 5 5" xfId="31778"/>
    <cellStyle name="RowTitles-Detail 2 5 5 2" xfId="31779"/>
    <cellStyle name="RowTitles-Detail 2 5 5 2 2" xfId="31780"/>
    <cellStyle name="RowTitles-Detail 2 5 5 2 2 2" xfId="31781"/>
    <cellStyle name="RowTitles-Detail 2 5 5 2 2 2 2" xfId="31782"/>
    <cellStyle name="RowTitles-Detail 2 5 5 2 2 3" xfId="31783"/>
    <cellStyle name="RowTitles-Detail 2 5 5 2 3" xfId="31784"/>
    <cellStyle name="RowTitles-Detail 2 5 5 2 3 2" xfId="31785"/>
    <cellStyle name="RowTitles-Detail 2 5 5 2 3 2 2" xfId="31786"/>
    <cellStyle name="RowTitles-Detail 2 5 5 2 4" xfId="31787"/>
    <cellStyle name="RowTitles-Detail 2 5 5 2 4 2" xfId="31788"/>
    <cellStyle name="RowTitles-Detail 2 5 5 2 5" xfId="31789"/>
    <cellStyle name="RowTitles-Detail 2 5 5 3" xfId="31790"/>
    <cellStyle name="RowTitles-Detail 2 5 5 3 2" xfId="31791"/>
    <cellStyle name="RowTitles-Detail 2 5 5 3 2 2" xfId="31792"/>
    <cellStyle name="RowTitles-Detail 2 5 5 3 2 2 2" xfId="31793"/>
    <cellStyle name="RowTitles-Detail 2 5 5 3 2 3" xfId="31794"/>
    <cellStyle name="RowTitles-Detail 2 5 5 3 3" xfId="31795"/>
    <cellStyle name="RowTitles-Detail 2 5 5 3 3 2" xfId="31796"/>
    <cellStyle name="RowTitles-Detail 2 5 5 3 3 2 2" xfId="31797"/>
    <cellStyle name="RowTitles-Detail 2 5 5 3 4" xfId="31798"/>
    <cellStyle name="RowTitles-Detail 2 5 5 3 4 2" xfId="31799"/>
    <cellStyle name="RowTitles-Detail 2 5 5 3 5" xfId="31800"/>
    <cellStyle name="RowTitles-Detail 2 5 5 4" xfId="31801"/>
    <cellStyle name="RowTitles-Detail 2 5 5 4 2" xfId="31802"/>
    <cellStyle name="RowTitles-Detail 2 5 5 4 2 2" xfId="31803"/>
    <cellStyle name="RowTitles-Detail 2 5 5 4 3" xfId="31804"/>
    <cellStyle name="RowTitles-Detail 2 5 5 5" xfId="31805"/>
    <cellStyle name="RowTitles-Detail 2 5 5 5 2" xfId="31806"/>
    <cellStyle name="RowTitles-Detail 2 5 5 5 2 2" xfId="31807"/>
    <cellStyle name="RowTitles-Detail 2 5 5 6" xfId="31808"/>
    <cellStyle name="RowTitles-Detail 2 5 5 6 2" xfId="31809"/>
    <cellStyle name="RowTitles-Detail 2 5 5 7" xfId="31810"/>
    <cellStyle name="RowTitles-Detail 2 5 6" xfId="31811"/>
    <cellStyle name="RowTitles-Detail 2 5 6 2" xfId="31812"/>
    <cellStyle name="RowTitles-Detail 2 5 6 2 2" xfId="31813"/>
    <cellStyle name="RowTitles-Detail 2 5 6 2 2 2" xfId="31814"/>
    <cellStyle name="RowTitles-Detail 2 5 6 2 2 2 2" xfId="31815"/>
    <cellStyle name="RowTitles-Detail 2 5 6 2 2 3" xfId="31816"/>
    <cellStyle name="RowTitles-Detail 2 5 6 2 3" xfId="31817"/>
    <cellStyle name="RowTitles-Detail 2 5 6 2 3 2" xfId="31818"/>
    <cellStyle name="RowTitles-Detail 2 5 6 2 3 2 2" xfId="31819"/>
    <cellStyle name="RowTitles-Detail 2 5 6 2 4" xfId="31820"/>
    <cellStyle name="RowTitles-Detail 2 5 6 2 4 2" xfId="31821"/>
    <cellStyle name="RowTitles-Detail 2 5 6 2 5" xfId="31822"/>
    <cellStyle name="RowTitles-Detail 2 5 6 3" xfId="31823"/>
    <cellStyle name="RowTitles-Detail 2 5 6 3 2" xfId="31824"/>
    <cellStyle name="RowTitles-Detail 2 5 6 3 2 2" xfId="31825"/>
    <cellStyle name="RowTitles-Detail 2 5 6 3 2 2 2" xfId="31826"/>
    <cellStyle name="RowTitles-Detail 2 5 6 3 2 3" xfId="31827"/>
    <cellStyle name="RowTitles-Detail 2 5 6 3 3" xfId="31828"/>
    <cellStyle name="RowTitles-Detail 2 5 6 3 3 2" xfId="31829"/>
    <cellStyle name="RowTitles-Detail 2 5 6 3 3 2 2" xfId="31830"/>
    <cellStyle name="RowTitles-Detail 2 5 6 3 4" xfId="31831"/>
    <cellStyle name="RowTitles-Detail 2 5 6 3 4 2" xfId="31832"/>
    <cellStyle name="RowTitles-Detail 2 5 6 3 5" xfId="31833"/>
    <cellStyle name="RowTitles-Detail 2 5 6 4" xfId="31834"/>
    <cellStyle name="RowTitles-Detail 2 5 6 4 2" xfId="31835"/>
    <cellStyle name="RowTitles-Detail 2 5 6 4 2 2" xfId="31836"/>
    <cellStyle name="RowTitles-Detail 2 5 6 4 3" xfId="31837"/>
    <cellStyle name="RowTitles-Detail 2 5 6 5" xfId="31838"/>
    <cellStyle name="RowTitles-Detail 2 5 6 5 2" xfId="31839"/>
    <cellStyle name="RowTitles-Detail 2 5 6 5 2 2" xfId="31840"/>
    <cellStyle name="RowTitles-Detail 2 5 6 6" xfId="31841"/>
    <cellStyle name="RowTitles-Detail 2 5 6 6 2" xfId="31842"/>
    <cellStyle name="RowTitles-Detail 2 5 6 7" xfId="31843"/>
    <cellStyle name="RowTitles-Detail 2 5 7" xfId="31844"/>
    <cellStyle name="RowTitles-Detail 2 5 7 2" xfId="31845"/>
    <cellStyle name="RowTitles-Detail 2 5 7 2 2" xfId="31846"/>
    <cellStyle name="RowTitles-Detail 2 5 7 2 2 2" xfId="31847"/>
    <cellStyle name="RowTitles-Detail 2 5 7 2 3" xfId="31848"/>
    <cellStyle name="RowTitles-Detail 2 5 7 3" xfId="31849"/>
    <cellStyle name="RowTitles-Detail 2 5 7 3 2" xfId="31850"/>
    <cellStyle name="RowTitles-Detail 2 5 7 3 2 2" xfId="31851"/>
    <cellStyle name="RowTitles-Detail 2 5 7 4" xfId="31852"/>
    <cellStyle name="RowTitles-Detail 2 5 7 4 2" xfId="31853"/>
    <cellStyle name="RowTitles-Detail 2 5 7 5" xfId="31854"/>
    <cellStyle name="RowTitles-Detail 2 5 8" xfId="31855"/>
    <cellStyle name="RowTitles-Detail 2 5 8 2" xfId="31856"/>
    <cellStyle name="RowTitles-Detail 2 5 9" xfId="31857"/>
    <cellStyle name="RowTitles-Detail 2 5 9 2" xfId="31858"/>
    <cellStyle name="RowTitles-Detail 2 5 9 2 2" xfId="31859"/>
    <cellStyle name="RowTitles-Detail 2 5_STUD aligned by INSTIT" xfId="31860"/>
    <cellStyle name="RowTitles-Detail 2 6" xfId="31861"/>
    <cellStyle name="RowTitles-Detail 2 6 2" xfId="31862"/>
    <cellStyle name="RowTitles-Detail 2 6 2 2" xfId="31863"/>
    <cellStyle name="RowTitles-Detail 2 6 2 2 2" xfId="31864"/>
    <cellStyle name="RowTitles-Detail 2 6 2 2 2 2" xfId="31865"/>
    <cellStyle name="RowTitles-Detail 2 6 2 2 2 2 2" xfId="31866"/>
    <cellStyle name="RowTitles-Detail 2 6 2 2 2 3" xfId="31867"/>
    <cellStyle name="RowTitles-Detail 2 6 2 2 3" xfId="31868"/>
    <cellStyle name="RowTitles-Detail 2 6 2 2 3 2" xfId="31869"/>
    <cellStyle name="RowTitles-Detail 2 6 2 2 3 2 2" xfId="31870"/>
    <cellStyle name="RowTitles-Detail 2 6 2 2 4" xfId="31871"/>
    <cellStyle name="RowTitles-Detail 2 6 2 2 4 2" xfId="31872"/>
    <cellStyle name="RowTitles-Detail 2 6 2 2 5" xfId="31873"/>
    <cellStyle name="RowTitles-Detail 2 6 2 3" xfId="31874"/>
    <cellStyle name="RowTitles-Detail 2 6 2 3 2" xfId="31875"/>
    <cellStyle name="RowTitles-Detail 2 6 2 3 2 2" xfId="31876"/>
    <cellStyle name="RowTitles-Detail 2 6 2 3 2 2 2" xfId="31877"/>
    <cellStyle name="RowTitles-Detail 2 6 2 3 2 3" xfId="31878"/>
    <cellStyle name="RowTitles-Detail 2 6 2 3 3" xfId="31879"/>
    <cellStyle name="RowTitles-Detail 2 6 2 3 3 2" xfId="31880"/>
    <cellStyle name="RowTitles-Detail 2 6 2 3 3 2 2" xfId="31881"/>
    <cellStyle name="RowTitles-Detail 2 6 2 3 4" xfId="31882"/>
    <cellStyle name="RowTitles-Detail 2 6 2 3 4 2" xfId="31883"/>
    <cellStyle name="RowTitles-Detail 2 6 2 3 5" xfId="31884"/>
    <cellStyle name="RowTitles-Detail 2 6 2 4" xfId="31885"/>
    <cellStyle name="RowTitles-Detail 2 6 2 4 2" xfId="31886"/>
    <cellStyle name="RowTitles-Detail 2 6 2 5" xfId="31887"/>
    <cellStyle name="RowTitles-Detail 2 6 2 5 2" xfId="31888"/>
    <cellStyle name="RowTitles-Detail 2 6 2 5 2 2" xfId="31889"/>
    <cellStyle name="RowTitles-Detail 2 6 2 5 3" xfId="31890"/>
    <cellStyle name="RowTitles-Detail 2 6 2 6" xfId="31891"/>
    <cellStyle name="RowTitles-Detail 2 6 2 6 2" xfId="31892"/>
    <cellStyle name="RowTitles-Detail 2 6 2 6 2 2" xfId="31893"/>
    <cellStyle name="RowTitles-Detail 2 6 2 7" xfId="31894"/>
    <cellStyle name="RowTitles-Detail 2 6 2 7 2" xfId="31895"/>
    <cellStyle name="RowTitles-Detail 2 6 2 8" xfId="31896"/>
    <cellStyle name="RowTitles-Detail 2 6 3" xfId="31897"/>
    <cellStyle name="RowTitles-Detail 2 6 3 2" xfId="31898"/>
    <cellStyle name="RowTitles-Detail 2 6 3 2 2" xfId="31899"/>
    <cellStyle name="RowTitles-Detail 2 6 3 2 2 2" xfId="31900"/>
    <cellStyle name="RowTitles-Detail 2 6 3 2 2 2 2" xfId="31901"/>
    <cellStyle name="RowTitles-Detail 2 6 3 2 2 3" xfId="31902"/>
    <cellStyle name="RowTitles-Detail 2 6 3 2 3" xfId="31903"/>
    <cellStyle name="RowTitles-Detail 2 6 3 2 3 2" xfId="31904"/>
    <cellStyle name="RowTitles-Detail 2 6 3 2 3 2 2" xfId="31905"/>
    <cellStyle name="RowTitles-Detail 2 6 3 2 4" xfId="31906"/>
    <cellStyle name="RowTitles-Detail 2 6 3 2 4 2" xfId="31907"/>
    <cellStyle name="RowTitles-Detail 2 6 3 2 5" xfId="31908"/>
    <cellStyle name="RowTitles-Detail 2 6 3 3" xfId="31909"/>
    <cellStyle name="RowTitles-Detail 2 6 3 3 2" xfId="31910"/>
    <cellStyle name="RowTitles-Detail 2 6 3 3 2 2" xfId="31911"/>
    <cellStyle name="RowTitles-Detail 2 6 3 3 2 2 2" xfId="31912"/>
    <cellStyle name="RowTitles-Detail 2 6 3 3 2 3" xfId="31913"/>
    <cellStyle name="RowTitles-Detail 2 6 3 3 3" xfId="31914"/>
    <cellStyle name="RowTitles-Detail 2 6 3 3 3 2" xfId="31915"/>
    <cellStyle name="RowTitles-Detail 2 6 3 3 3 2 2" xfId="31916"/>
    <cellStyle name="RowTitles-Detail 2 6 3 3 4" xfId="31917"/>
    <cellStyle name="RowTitles-Detail 2 6 3 3 4 2" xfId="31918"/>
    <cellStyle name="RowTitles-Detail 2 6 3 3 5" xfId="31919"/>
    <cellStyle name="RowTitles-Detail 2 6 3 4" xfId="31920"/>
    <cellStyle name="RowTitles-Detail 2 6 3 4 2" xfId="31921"/>
    <cellStyle name="RowTitles-Detail 2 6 3 5" xfId="31922"/>
    <cellStyle name="RowTitles-Detail 2 6 3 5 2" xfId="31923"/>
    <cellStyle name="RowTitles-Detail 2 6 3 5 2 2" xfId="31924"/>
    <cellStyle name="RowTitles-Detail 2 6 4" xfId="31925"/>
    <cellStyle name="RowTitles-Detail 2 6 4 2" xfId="31926"/>
    <cellStyle name="RowTitles-Detail 2 6 4 2 2" xfId="31927"/>
    <cellStyle name="RowTitles-Detail 2 6 4 2 2 2" xfId="31928"/>
    <cellStyle name="RowTitles-Detail 2 6 4 2 2 2 2" xfId="31929"/>
    <cellStyle name="RowTitles-Detail 2 6 4 2 2 3" xfId="31930"/>
    <cellStyle name="RowTitles-Detail 2 6 4 2 3" xfId="31931"/>
    <cellStyle name="RowTitles-Detail 2 6 4 2 3 2" xfId="31932"/>
    <cellStyle name="RowTitles-Detail 2 6 4 2 3 2 2" xfId="31933"/>
    <cellStyle name="RowTitles-Detail 2 6 4 2 4" xfId="31934"/>
    <cellStyle name="RowTitles-Detail 2 6 4 2 4 2" xfId="31935"/>
    <cellStyle name="RowTitles-Detail 2 6 4 2 5" xfId="31936"/>
    <cellStyle name="RowTitles-Detail 2 6 4 3" xfId="31937"/>
    <cellStyle name="RowTitles-Detail 2 6 4 3 2" xfId="31938"/>
    <cellStyle name="RowTitles-Detail 2 6 4 3 2 2" xfId="31939"/>
    <cellStyle name="RowTitles-Detail 2 6 4 3 2 2 2" xfId="31940"/>
    <cellStyle name="RowTitles-Detail 2 6 4 3 2 3" xfId="31941"/>
    <cellStyle name="RowTitles-Detail 2 6 4 3 3" xfId="31942"/>
    <cellStyle name="RowTitles-Detail 2 6 4 3 3 2" xfId="31943"/>
    <cellStyle name="RowTitles-Detail 2 6 4 3 3 2 2" xfId="31944"/>
    <cellStyle name="RowTitles-Detail 2 6 4 3 4" xfId="31945"/>
    <cellStyle name="RowTitles-Detail 2 6 4 3 4 2" xfId="31946"/>
    <cellStyle name="RowTitles-Detail 2 6 4 3 5" xfId="31947"/>
    <cellStyle name="RowTitles-Detail 2 6 4 4" xfId="31948"/>
    <cellStyle name="RowTitles-Detail 2 6 4 4 2" xfId="31949"/>
    <cellStyle name="RowTitles-Detail 2 6 4 4 2 2" xfId="31950"/>
    <cellStyle name="RowTitles-Detail 2 6 4 4 3" xfId="31951"/>
    <cellStyle name="RowTitles-Detail 2 6 4 5" xfId="31952"/>
    <cellStyle name="RowTitles-Detail 2 6 4 5 2" xfId="31953"/>
    <cellStyle name="RowTitles-Detail 2 6 4 5 2 2" xfId="31954"/>
    <cellStyle name="RowTitles-Detail 2 6 4 6" xfId="31955"/>
    <cellStyle name="RowTitles-Detail 2 6 4 6 2" xfId="31956"/>
    <cellStyle name="RowTitles-Detail 2 6 4 7" xfId="31957"/>
    <cellStyle name="RowTitles-Detail 2 6 5" xfId="31958"/>
    <cellStyle name="RowTitles-Detail 2 6 5 2" xfId="31959"/>
    <cellStyle name="RowTitles-Detail 2 6 5 2 2" xfId="31960"/>
    <cellStyle name="RowTitles-Detail 2 6 5 2 2 2" xfId="31961"/>
    <cellStyle name="RowTitles-Detail 2 6 5 2 2 2 2" xfId="31962"/>
    <cellStyle name="RowTitles-Detail 2 6 5 2 2 3" xfId="31963"/>
    <cellStyle name="RowTitles-Detail 2 6 5 2 3" xfId="31964"/>
    <cellStyle name="RowTitles-Detail 2 6 5 2 3 2" xfId="31965"/>
    <cellStyle name="RowTitles-Detail 2 6 5 2 3 2 2" xfId="31966"/>
    <cellStyle name="RowTitles-Detail 2 6 5 2 4" xfId="31967"/>
    <cellStyle name="RowTitles-Detail 2 6 5 2 4 2" xfId="31968"/>
    <cellStyle name="RowTitles-Detail 2 6 5 2 5" xfId="31969"/>
    <cellStyle name="RowTitles-Detail 2 6 5 3" xfId="31970"/>
    <cellStyle name="RowTitles-Detail 2 6 5 3 2" xfId="31971"/>
    <cellStyle name="RowTitles-Detail 2 6 5 3 2 2" xfId="31972"/>
    <cellStyle name="RowTitles-Detail 2 6 5 3 2 2 2" xfId="31973"/>
    <cellStyle name="RowTitles-Detail 2 6 5 3 2 3" xfId="31974"/>
    <cellStyle name="RowTitles-Detail 2 6 5 3 3" xfId="31975"/>
    <cellStyle name="RowTitles-Detail 2 6 5 3 3 2" xfId="31976"/>
    <cellStyle name="RowTitles-Detail 2 6 5 3 3 2 2" xfId="31977"/>
    <cellStyle name="RowTitles-Detail 2 6 5 3 4" xfId="31978"/>
    <cellStyle name="RowTitles-Detail 2 6 5 3 4 2" xfId="31979"/>
    <cellStyle name="RowTitles-Detail 2 6 5 3 5" xfId="31980"/>
    <cellStyle name="RowTitles-Detail 2 6 5 4" xfId="31981"/>
    <cellStyle name="RowTitles-Detail 2 6 5 4 2" xfId="31982"/>
    <cellStyle name="RowTitles-Detail 2 6 5 4 2 2" xfId="31983"/>
    <cellStyle name="RowTitles-Detail 2 6 5 4 3" xfId="31984"/>
    <cellStyle name="RowTitles-Detail 2 6 5 5" xfId="31985"/>
    <cellStyle name="RowTitles-Detail 2 6 5 5 2" xfId="31986"/>
    <cellStyle name="RowTitles-Detail 2 6 5 5 2 2" xfId="31987"/>
    <cellStyle name="RowTitles-Detail 2 6 5 6" xfId="31988"/>
    <cellStyle name="RowTitles-Detail 2 6 5 6 2" xfId="31989"/>
    <cellStyle name="RowTitles-Detail 2 6 5 7" xfId="31990"/>
    <cellStyle name="RowTitles-Detail 2 6 6" xfId="31991"/>
    <cellStyle name="RowTitles-Detail 2 6 6 2" xfId="31992"/>
    <cellStyle name="RowTitles-Detail 2 6 6 2 2" xfId="31993"/>
    <cellStyle name="RowTitles-Detail 2 6 6 2 2 2" xfId="31994"/>
    <cellStyle name="RowTitles-Detail 2 6 6 2 2 2 2" xfId="31995"/>
    <cellStyle name="RowTitles-Detail 2 6 6 2 2 3" xfId="31996"/>
    <cellStyle name="RowTitles-Detail 2 6 6 2 3" xfId="31997"/>
    <cellStyle name="RowTitles-Detail 2 6 6 2 3 2" xfId="31998"/>
    <cellStyle name="RowTitles-Detail 2 6 6 2 3 2 2" xfId="31999"/>
    <cellStyle name="RowTitles-Detail 2 6 6 2 4" xfId="32000"/>
    <cellStyle name="RowTitles-Detail 2 6 6 2 4 2" xfId="32001"/>
    <cellStyle name="RowTitles-Detail 2 6 6 2 5" xfId="32002"/>
    <cellStyle name="RowTitles-Detail 2 6 6 3" xfId="32003"/>
    <cellStyle name="RowTitles-Detail 2 6 6 3 2" xfId="32004"/>
    <cellStyle name="RowTitles-Detail 2 6 6 3 2 2" xfId="32005"/>
    <cellStyle name="RowTitles-Detail 2 6 6 3 2 2 2" xfId="32006"/>
    <cellStyle name="RowTitles-Detail 2 6 6 3 2 3" xfId="32007"/>
    <cellStyle name="RowTitles-Detail 2 6 6 3 3" xfId="32008"/>
    <cellStyle name="RowTitles-Detail 2 6 6 3 3 2" xfId="32009"/>
    <cellStyle name="RowTitles-Detail 2 6 6 3 3 2 2" xfId="32010"/>
    <cellStyle name="RowTitles-Detail 2 6 6 3 4" xfId="32011"/>
    <cellStyle name="RowTitles-Detail 2 6 6 3 4 2" xfId="32012"/>
    <cellStyle name="RowTitles-Detail 2 6 6 3 5" xfId="32013"/>
    <cellStyle name="RowTitles-Detail 2 6 6 4" xfId="32014"/>
    <cellStyle name="RowTitles-Detail 2 6 6 4 2" xfId="32015"/>
    <cellStyle name="RowTitles-Detail 2 6 6 4 2 2" xfId="32016"/>
    <cellStyle name="RowTitles-Detail 2 6 6 4 3" xfId="32017"/>
    <cellStyle name="RowTitles-Detail 2 6 6 5" xfId="32018"/>
    <cellStyle name="RowTitles-Detail 2 6 6 5 2" xfId="32019"/>
    <cellStyle name="RowTitles-Detail 2 6 6 5 2 2" xfId="32020"/>
    <cellStyle name="RowTitles-Detail 2 6 6 6" xfId="32021"/>
    <cellStyle name="RowTitles-Detail 2 6 6 6 2" xfId="32022"/>
    <cellStyle name="RowTitles-Detail 2 6 6 7" xfId="32023"/>
    <cellStyle name="RowTitles-Detail 2 6 7" xfId="32024"/>
    <cellStyle name="RowTitles-Detail 2 6 7 2" xfId="32025"/>
    <cellStyle name="RowTitles-Detail 2 6 7 2 2" xfId="32026"/>
    <cellStyle name="RowTitles-Detail 2 6 7 2 2 2" xfId="32027"/>
    <cellStyle name="RowTitles-Detail 2 6 7 2 3" xfId="32028"/>
    <cellStyle name="RowTitles-Detail 2 6 7 3" xfId="32029"/>
    <cellStyle name="RowTitles-Detail 2 6 7 3 2" xfId="32030"/>
    <cellStyle name="RowTitles-Detail 2 6 7 3 2 2" xfId="32031"/>
    <cellStyle name="RowTitles-Detail 2 6 7 4" xfId="32032"/>
    <cellStyle name="RowTitles-Detail 2 6 7 4 2" xfId="32033"/>
    <cellStyle name="RowTitles-Detail 2 6 7 5" xfId="32034"/>
    <cellStyle name="RowTitles-Detail 2 6 8" xfId="32035"/>
    <cellStyle name="RowTitles-Detail 2 6 8 2" xfId="32036"/>
    <cellStyle name="RowTitles-Detail 2 6 8 2 2" xfId="32037"/>
    <cellStyle name="RowTitles-Detail 2 6 8 2 2 2" xfId="32038"/>
    <cellStyle name="RowTitles-Detail 2 6 8 2 3" xfId="32039"/>
    <cellStyle name="RowTitles-Detail 2 6 8 3" xfId="32040"/>
    <cellStyle name="RowTitles-Detail 2 6 8 3 2" xfId="32041"/>
    <cellStyle name="RowTitles-Detail 2 6 8 3 2 2" xfId="32042"/>
    <cellStyle name="RowTitles-Detail 2 6 8 4" xfId="32043"/>
    <cellStyle name="RowTitles-Detail 2 6 8 4 2" xfId="32044"/>
    <cellStyle name="RowTitles-Detail 2 6 8 5" xfId="32045"/>
    <cellStyle name="RowTitles-Detail 2 6 9" xfId="32046"/>
    <cellStyle name="RowTitles-Detail 2 6 9 2" xfId="32047"/>
    <cellStyle name="RowTitles-Detail 2 6 9 2 2" xfId="32048"/>
    <cellStyle name="RowTitles-Detail 2 6_STUD aligned by INSTIT" xfId="32049"/>
    <cellStyle name="RowTitles-Detail 2 7" xfId="32050"/>
    <cellStyle name="RowTitles-Detail 2 7 2" xfId="32051"/>
    <cellStyle name="RowTitles-Detail 2 7 2 2" xfId="32052"/>
    <cellStyle name="RowTitles-Detail 2 7 2 2 2" xfId="32053"/>
    <cellStyle name="RowTitles-Detail 2 7 2 2 2 2" xfId="32054"/>
    <cellStyle name="RowTitles-Detail 2 7 2 2 2 2 2" xfId="32055"/>
    <cellStyle name="RowTitles-Detail 2 7 2 2 2 3" xfId="32056"/>
    <cellStyle name="RowTitles-Detail 2 7 2 2 3" xfId="32057"/>
    <cellStyle name="RowTitles-Detail 2 7 2 2 3 2" xfId="32058"/>
    <cellStyle name="RowTitles-Detail 2 7 2 2 3 2 2" xfId="32059"/>
    <cellStyle name="RowTitles-Detail 2 7 2 2 4" xfId="32060"/>
    <cellStyle name="RowTitles-Detail 2 7 2 2 4 2" xfId="32061"/>
    <cellStyle name="RowTitles-Detail 2 7 2 2 5" xfId="32062"/>
    <cellStyle name="RowTitles-Detail 2 7 2 3" xfId="32063"/>
    <cellStyle name="RowTitles-Detail 2 7 2 3 2" xfId="32064"/>
    <cellStyle name="RowTitles-Detail 2 7 2 3 2 2" xfId="32065"/>
    <cellStyle name="RowTitles-Detail 2 7 2 3 2 2 2" xfId="32066"/>
    <cellStyle name="RowTitles-Detail 2 7 2 3 2 3" xfId="32067"/>
    <cellStyle name="RowTitles-Detail 2 7 2 3 3" xfId="32068"/>
    <cellStyle name="RowTitles-Detail 2 7 2 3 3 2" xfId="32069"/>
    <cellStyle name="RowTitles-Detail 2 7 2 3 3 2 2" xfId="32070"/>
    <cellStyle name="RowTitles-Detail 2 7 2 3 4" xfId="32071"/>
    <cellStyle name="RowTitles-Detail 2 7 2 3 4 2" xfId="32072"/>
    <cellStyle name="RowTitles-Detail 2 7 2 3 5" xfId="32073"/>
    <cellStyle name="RowTitles-Detail 2 7 2 4" xfId="32074"/>
    <cellStyle name="RowTitles-Detail 2 7 2 4 2" xfId="32075"/>
    <cellStyle name="RowTitles-Detail 2 7 2 5" xfId="32076"/>
    <cellStyle name="RowTitles-Detail 2 7 2 5 2" xfId="32077"/>
    <cellStyle name="RowTitles-Detail 2 7 2 5 2 2" xfId="32078"/>
    <cellStyle name="RowTitles-Detail 2 7 2 6" xfId="32079"/>
    <cellStyle name="RowTitles-Detail 2 7 2 6 2" xfId="32080"/>
    <cellStyle name="RowTitles-Detail 2 7 2 7" xfId="32081"/>
    <cellStyle name="RowTitles-Detail 2 7 3" xfId="32082"/>
    <cellStyle name="RowTitles-Detail 2 7 3 2" xfId="32083"/>
    <cellStyle name="RowTitles-Detail 2 7 3 2 2" xfId="32084"/>
    <cellStyle name="RowTitles-Detail 2 7 3 2 2 2" xfId="32085"/>
    <cellStyle name="RowTitles-Detail 2 7 3 2 2 2 2" xfId="32086"/>
    <cellStyle name="RowTitles-Detail 2 7 3 2 2 3" xfId="32087"/>
    <cellStyle name="RowTitles-Detail 2 7 3 2 3" xfId="32088"/>
    <cellStyle name="RowTitles-Detail 2 7 3 2 3 2" xfId="32089"/>
    <cellStyle name="RowTitles-Detail 2 7 3 2 3 2 2" xfId="32090"/>
    <cellStyle name="RowTitles-Detail 2 7 3 2 4" xfId="32091"/>
    <cellStyle name="RowTitles-Detail 2 7 3 2 4 2" xfId="32092"/>
    <cellStyle name="RowTitles-Detail 2 7 3 2 5" xfId="32093"/>
    <cellStyle name="RowTitles-Detail 2 7 3 3" xfId="32094"/>
    <cellStyle name="RowTitles-Detail 2 7 3 3 2" xfId="32095"/>
    <cellStyle name="RowTitles-Detail 2 7 3 3 2 2" xfId="32096"/>
    <cellStyle name="RowTitles-Detail 2 7 3 3 2 2 2" xfId="32097"/>
    <cellStyle name="RowTitles-Detail 2 7 3 3 2 3" xfId="32098"/>
    <cellStyle name="RowTitles-Detail 2 7 3 3 3" xfId="32099"/>
    <cellStyle name="RowTitles-Detail 2 7 3 3 3 2" xfId="32100"/>
    <cellStyle name="RowTitles-Detail 2 7 3 3 3 2 2" xfId="32101"/>
    <cellStyle name="RowTitles-Detail 2 7 3 3 4" xfId="32102"/>
    <cellStyle name="RowTitles-Detail 2 7 3 3 4 2" xfId="32103"/>
    <cellStyle name="RowTitles-Detail 2 7 3 3 5" xfId="32104"/>
    <cellStyle name="RowTitles-Detail 2 7 3 4" xfId="32105"/>
    <cellStyle name="RowTitles-Detail 2 7 3 4 2" xfId="32106"/>
    <cellStyle name="RowTitles-Detail 2 7 3 4 2 2" xfId="32107"/>
    <cellStyle name="RowTitles-Detail 2 7 3 4 3" xfId="32108"/>
    <cellStyle name="RowTitles-Detail 2 7 3 5" xfId="32109"/>
    <cellStyle name="RowTitles-Detail 2 7 3 5 2" xfId="32110"/>
    <cellStyle name="RowTitles-Detail 2 7 3 5 2 2" xfId="32111"/>
    <cellStyle name="RowTitles-Detail 2 7 4" xfId="32112"/>
    <cellStyle name="RowTitles-Detail 2 7 4 2" xfId="32113"/>
    <cellStyle name="RowTitles-Detail 2 7 4 2 2" xfId="32114"/>
    <cellStyle name="RowTitles-Detail 2 7 4 2 2 2" xfId="32115"/>
    <cellStyle name="RowTitles-Detail 2 7 4 2 2 2 2" xfId="32116"/>
    <cellStyle name="RowTitles-Detail 2 7 4 2 2 3" xfId="32117"/>
    <cellStyle name="RowTitles-Detail 2 7 4 2 3" xfId="32118"/>
    <cellStyle name="RowTitles-Detail 2 7 4 2 3 2" xfId="32119"/>
    <cellStyle name="RowTitles-Detail 2 7 4 2 3 2 2" xfId="32120"/>
    <cellStyle name="RowTitles-Detail 2 7 4 2 4" xfId="32121"/>
    <cellStyle name="RowTitles-Detail 2 7 4 2 4 2" xfId="32122"/>
    <cellStyle name="RowTitles-Detail 2 7 4 2 5" xfId="32123"/>
    <cellStyle name="RowTitles-Detail 2 7 4 3" xfId="32124"/>
    <cellStyle name="RowTitles-Detail 2 7 4 3 2" xfId="32125"/>
    <cellStyle name="RowTitles-Detail 2 7 4 3 2 2" xfId="32126"/>
    <cellStyle name="RowTitles-Detail 2 7 4 3 2 2 2" xfId="32127"/>
    <cellStyle name="RowTitles-Detail 2 7 4 3 2 3" xfId="32128"/>
    <cellStyle name="RowTitles-Detail 2 7 4 3 3" xfId="32129"/>
    <cellStyle name="RowTitles-Detail 2 7 4 3 3 2" xfId="32130"/>
    <cellStyle name="RowTitles-Detail 2 7 4 3 3 2 2" xfId="32131"/>
    <cellStyle name="RowTitles-Detail 2 7 4 3 4" xfId="32132"/>
    <cellStyle name="RowTitles-Detail 2 7 4 3 4 2" xfId="32133"/>
    <cellStyle name="RowTitles-Detail 2 7 4 3 5" xfId="32134"/>
    <cellStyle name="RowTitles-Detail 2 7 4 4" xfId="32135"/>
    <cellStyle name="RowTitles-Detail 2 7 4 4 2" xfId="32136"/>
    <cellStyle name="RowTitles-Detail 2 7 4 4 2 2" xfId="32137"/>
    <cellStyle name="RowTitles-Detail 2 7 4 4 3" xfId="32138"/>
    <cellStyle name="RowTitles-Detail 2 7 4 5" xfId="32139"/>
    <cellStyle name="RowTitles-Detail 2 7 4 5 2" xfId="32140"/>
    <cellStyle name="RowTitles-Detail 2 7 4 5 2 2" xfId="32141"/>
    <cellStyle name="RowTitles-Detail 2 7 4 6" xfId="32142"/>
    <cellStyle name="RowTitles-Detail 2 7 4 6 2" xfId="32143"/>
    <cellStyle name="RowTitles-Detail 2 7 4 7" xfId="32144"/>
    <cellStyle name="RowTitles-Detail 2 7 5" xfId="32145"/>
    <cellStyle name="RowTitles-Detail 2 7 5 2" xfId="32146"/>
    <cellStyle name="RowTitles-Detail 2 7 5 2 2" xfId="32147"/>
    <cellStyle name="RowTitles-Detail 2 7 5 2 2 2" xfId="32148"/>
    <cellStyle name="RowTitles-Detail 2 7 5 2 2 2 2" xfId="32149"/>
    <cellStyle name="RowTitles-Detail 2 7 5 2 2 3" xfId="32150"/>
    <cellStyle name="RowTitles-Detail 2 7 5 2 3" xfId="32151"/>
    <cellStyle name="RowTitles-Detail 2 7 5 2 3 2" xfId="32152"/>
    <cellStyle name="RowTitles-Detail 2 7 5 2 3 2 2" xfId="32153"/>
    <cellStyle name="RowTitles-Detail 2 7 5 2 4" xfId="32154"/>
    <cellStyle name="RowTitles-Detail 2 7 5 2 4 2" xfId="32155"/>
    <cellStyle name="RowTitles-Detail 2 7 5 2 5" xfId="32156"/>
    <cellStyle name="RowTitles-Detail 2 7 5 3" xfId="32157"/>
    <cellStyle name="RowTitles-Detail 2 7 5 3 2" xfId="32158"/>
    <cellStyle name="RowTitles-Detail 2 7 5 3 2 2" xfId="32159"/>
    <cellStyle name="RowTitles-Detail 2 7 5 3 2 2 2" xfId="32160"/>
    <cellStyle name="RowTitles-Detail 2 7 5 3 2 3" xfId="32161"/>
    <cellStyle name="RowTitles-Detail 2 7 5 3 3" xfId="32162"/>
    <cellStyle name="RowTitles-Detail 2 7 5 3 3 2" xfId="32163"/>
    <cellStyle name="RowTitles-Detail 2 7 5 3 3 2 2" xfId="32164"/>
    <cellStyle name="RowTitles-Detail 2 7 5 3 4" xfId="32165"/>
    <cellStyle name="RowTitles-Detail 2 7 5 3 4 2" xfId="32166"/>
    <cellStyle name="RowTitles-Detail 2 7 5 3 5" xfId="32167"/>
    <cellStyle name="RowTitles-Detail 2 7 5 4" xfId="32168"/>
    <cellStyle name="RowTitles-Detail 2 7 5 4 2" xfId="32169"/>
    <cellStyle name="RowTitles-Detail 2 7 5 4 2 2" xfId="32170"/>
    <cellStyle name="RowTitles-Detail 2 7 5 4 3" xfId="32171"/>
    <cellStyle name="RowTitles-Detail 2 7 5 5" xfId="32172"/>
    <cellStyle name="RowTitles-Detail 2 7 5 5 2" xfId="32173"/>
    <cellStyle name="RowTitles-Detail 2 7 5 5 2 2" xfId="32174"/>
    <cellStyle name="RowTitles-Detail 2 7 5 6" xfId="32175"/>
    <cellStyle name="RowTitles-Detail 2 7 5 6 2" xfId="32176"/>
    <cellStyle name="RowTitles-Detail 2 7 5 7" xfId="32177"/>
    <cellStyle name="RowTitles-Detail 2 7 6" xfId="32178"/>
    <cellStyle name="RowTitles-Detail 2 7 6 2" xfId="32179"/>
    <cellStyle name="RowTitles-Detail 2 7 6 2 2" xfId="32180"/>
    <cellStyle name="RowTitles-Detail 2 7 6 2 2 2" xfId="32181"/>
    <cellStyle name="RowTitles-Detail 2 7 6 2 2 2 2" xfId="32182"/>
    <cellStyle name="RowTitles-Detail 2 7 6 2 2 3" xfId="32183"/>
    <cellStyle name="RowTitles-Detail 2 7 6 2 3" xfId="32184"/>
    <cellStyle name="RowTitles-Detail 2 7 6 2 3 2" xfId="32185"/>
    <cellStyle name="RowTitles-Detail 2 7 6 2 3 2 2" xfId="32186"/>
    <cellStyle name="RowTitles-Detail 2 7 6 2 4" xfId="32187"/>
    <cellStyle name="RowTitles-Detail 2 7 6 2 4 2" xfId="32188"/>
    <cellStyle name="RowTitles-Detail 2 7 6 2 5" xfId="32189"/>
    <cellStyle name="RowTitles-Detail 2 7 6 3" xfId="32190"/>
    <cellStyle name="RowTitles-Detail 2 7 6 3 2" xfId="32191"/>
    <cellStyle name="RowTitles-Detail 2 7 6 3 2 2" xfId="32192"/>
    <cellStyle name="RowTitles-Detail 2 7 6 3 2 2 2" xfId="32193"/>
    <cellStyle name="RowTitles-Detail 2 7 6 3 2 3" xfId="32194"/>
    <cellStyle name="RowTitles-Detail 2 7 6 3 3" xfId="32195"/>
    <cellStyle name="RowTitles-Detail 2 7 6 3 3 2" xfId="32196"/>
    <cellStyle name="RowTitles-Detail 2 7 6 3 3 2 2" xfId="32197"/>
    <cellStyle name="RowTitles-Detail 2 7 6 3 4" xfId="32198"/>
    <cellStyle name="RowTitles-Detail 2 7 6 3 4 2" xfId="32199"/>
    <cellStyle name="RowTitles-Detail 2 7 6 3 5" xfId="32200"/>
    <cellStyle name="RowTitles-Detail 2 7 6 4" xfId="32201"/>
    <cellStyle name="RowTitles-Detail 2 7 6 4 2" xfId="32202"/>
    <cellStyle name="RowTitles-Detail 2 7 6 4 2 2" xfId="32203"/>
    <cellStyle name="RowTitles-Detail 2 7 6 4 3" xfId="32204"/>
    <cellStyle name="RowTitles-Detail 2 7 6 5" xfId="32205"/>
    <cellStyle name="RowTitles-Detail 2 7 6 5 2" xfId="32206"/>
    <cellStyle name="RowTitles-Detail 2 7 6 5 2 2" xfId="32207"/>
    <cellStyle name="RowTitles-Detail 2 7 6 6" xfId="32208"/>
    <cellStyle name="RowTitles-Detail 2 7 6 6 2" xfId="32209"/>
    <cellStyle name="RowTitles-Detail 2 7 6 7" xfId="32210"/>
    <cellStyle name="RowTitles-Detail 2 7 7" xfId="32211"/>
    <cellStyle name="RowTitles-Detail 2 7 7 2" xfId="32212"/>
    <cellStyle name="RowTitles-Detail 2 7 7 2 2" xfId="32213"/>
    <cellStyle name="RowTitles-Detail 2 7 7 2 2 2" xfId="32214"/>
    <cellStyle name="RowTitles-Detail 2 7 7 2 3" xfId="32215"/>
    <cellStyle name="RowTitles-Detail 2 7 7 3" xfId="32216"/>
    <cellStyle name="RowTitles-Detail 2 7 7 3 2" xfId="32217"/>
    <cellStyle name="RowTitles-Detail 2 7 7 3 2 2" xfId="32218"/>
    <cellStyle name="RowTitles-Detail 2 7 7 4" xfId="32219"/>
    <cellStyle name="RowTitles-Detail 2 7 7 4 2" xfId="32220"/>
    <cellStyle name="RowTitles-Detail 2 7 7 5" xfId="32221"/>
    <cellStyle name="RowTitles-Detail 2 7 8" xfId="32222"/>
    <cellStyle name="RowTitles-Detail 2 7 8 2" xfId="32223"/>
    <cellStyle name="RowTitles-Detail 2 7 8 2 2" xfId="32224"/>
    <cellStyle name="RowTitles-Detail 2 7 8 2 2 2" xfId="32225"/>
    <cellStyle name="RowTitles-Detail 2 7 8 2 3" xfId="32226"/>
    <cellStyle name="RowTitles-Detail 2 7 8 3" xfId="32227"/>
    <cellStyle name="RowTitles-Detail 2 7 8 3 2" xfId="32228"/>
    <cellStyle name="RowTitles-Detail 2 7 8 3 2 2" xfId="32229"/>
    <cellStyle name="RowTitles-Detail 2 7 8 4" xfId="32230"/>
    <cellStyle name="RowTitles-Detail 2 7 8 4 2" xfId="32231"/>
    <cellStyle name="RowTitles-Detail 2 7 8 5" xfId="32232"/>
    <cellStyle name="RowTitles-Detail 2 7 9" xfId="32233"/>
    <cellStyle name="RowTitles-Detail 2 7 9 2" xfId="32234"/>
    <cellStyle name="RowTitles-Detail 2 7 9 2 2" xfId="32235"/>
    <cellStyle name="RowTitles-Detail 2 7_STUD aligned by INSTIT" xfId="32236"/>
    <cellStyle name="RowTitles-Detail 2 8" xfId="32237"/>
    <cellStyle name="RowTitles-Detail 2 8 2" xfId="32238"/>
    <cellStyle name="RowTitles-Detail 2 8 2 2" xfId="32239"/>
    <cellStyle name="RowTitles-Detail 2 8 2 2 2" xfId="32240"/>
    <cellStyle name="RowTitles-Detail 2 8 2 2 2 2" xfId="32241"/>
    <cellStyle name="RowTitles-Detail 2 8 2 2 3" xfId="32242"/>
    <cellStyle name="RowTitles-Detail 2 8 2 3" xfId="32243"/>
    <cellStyle name="RowTitles-Detail 2 8 2 3 2" xfId="32244"/>
    <cellStyle name="RowTitles-Detail 2 8 2 3 2 2" xfId="32245"/>
    <cellStyle name="RowTitles-Detail 2 8 2 4" xfId="32246"/>
    <cellStyle name="RowTitles-Detail 2 8 2 4 2" xfId="32247"/>
    <cellStyle name="RowTitles-Detail 2 8 2 5" xfId="32248"/>
    <cellStyle name="RowTitles-Detail 2 8 3" xfId="32249"/>
    <cellStyle name="RowTitles-Detail 2 8 3 2" xfId="32250"/>
    <cellStyle name="RowTitles-Detail 2 8 3 2 2" xfId="32251"/>
    <cellStyle name="RowTitles-Detail 2 8 3 2 2 2" xfId="32252"/>
    <cellStyle name="RowTitles-Detail 2 8 3 2 3" xfId="32253"/>
    <cellStyle name="RowTitles-Detail 2 8 3 3" xfId="32254"/>
    <cellStyle name="RowTitles-Detail 2 8 3 3 2" xfId="32255"/>
    <cellStyle name="RowTitles-Detail 2 8 3 3 2 2" xfId="32256"/>
    <cellStyle name="RowTitles-Detail 2 8 3 4" xfId="32257"/>
    <cellStyle name="RowTitles-Detail 2 8 3 4 2" xfId="32258"/>
    <cellStyle name="RowTitles-Detail 2 8 3 5" xfId="32259"/>
    <cellStyle name="RowTitles-Detail 2 8 4" xfId="32260"/>
    <cellStyle name="RowTitles-Detail 2 8 4 2" xfId="32261"/>
    <cellStyle name="RowTitles-Detail 2 8 5" xfId="32262"/>
    <cellStyle name="RowTitles-Detail 2 8 5 2" xfId="32263"/>
    <cellStyle name="RowTitles-Detail 2 8 5 2 2" xfId="32264"/>
    <cellStyle name="RowTitles-Detail 2 8 5 3" xfId="32265"/>
    <cellStyle name="RowTitles-Detail 2 8 6" xfId="32266"/>
    <cellStyle name="RowTitles-Detail 2 8 6 2" xfId="32267"/>
    <cellStyle name="RowTitles-Detail 2 8 6 2 2" xfId="32268"/>
    <cellStyle name="RowTitles-Detail 2 9" xfId="32269"/>
    <cellStyle name="RowTitles-Detail 2 9 2" xfId="32270"/>
    <cellStyle name="RowTitles-Detail 2 9 2 2" xfId="32271"/>
    <cellStyle name="RowTitles-Detail 2 9 2 2 2" xfId="32272"/>
    <cellStyle name="RowTitles-Detail 2 9 2 2 2 2" xfId="32273"/>
    <cellStyle name="RowTitles-Detail 2 9 2 2 3" xfId="32274"/>
    <cellStyle name="RowTitles-Detail 2 9 2 3" xfId="32275"/>
    <cellStyle name="RowTitles-Detail 2 9 2 3 2" xfId="32276"/>
    <cellStyle name="RowTitles-Detail 2 9 2 3 2 2" xfId="32277"/>
    <cellStyle name="RowTitles-Detail 2 9 2 4" xfId="32278"/>
    <cellStyle name="RowTitles-Detail 2 9 2 4 2" xfId="32279"/>
    <cellStyle name="RowTitles-Detail 2 9 2 5" xfId="32280"/>
    <cellStyle name="RowTitles-Detail 2 9 3" xfId="32281"/>
    <cellStyle name="RowTitles-Detail 2 9 3 2" xfId="32282"/>
    <cellStyle name="RowTitles-Detail 2 9 3 2 2" xfId="32283"/>
    <cellStyle name="RowTitles-Detail 2 9 3 2 2 2" xfId="32284"/>
    <cellStyle name="RowTitles-Detail 2 9 3 2 3" xfId="32285"/>
    <cellStyle name="RowTitles-Detail 2 9 3 3" xfId="32286"/>
    <cellStyle name="RowTitles-Detail 2 9 3 3 2" xfId="32287"/>
    <cellStyle name="RowTitles-Detail 2 9 3 3 2 2" xfId="32288"/>
    <cellStyle name="RowTitles-Detail 2 9 3 4" xfId="32289"/>
    <cellStyle name="RowTitles-Detail 2 9 3 4 2" xfId="32290"/>
    <cellStyle name="RowTitles-Detail 2 9 3 5" xfId="32291"/>
    <cellStyle name="RowTitles-Detail 2 9 4" xfId="32292"/>
    <cellStyle name="RowTitles-Detail 2 9 4 2" xfId="32293"/>
    <cellStyle name="RowTitles-Detail 2 9 5" xfId="32294"/>
    <cellStyle name="RowTitles-Detail 2 9 5 2" xfId="32295"/>
    <cellStyle name="RowTitles-Detail 2 9 5 2 2" xfId="32296"/>
    <cellStyle name="RowTitles-Detail 2 9 6" xfId="32297"/>
    <cellStyle name="RowTitles-Detail 2 9 6 2" xfId="32298"/>
    <cellStyle name="RowTitles-Detail 2 9 7" xfId="32299"/>
    <cellStyle name="RowTitles-Detail 2_STUD aligned by INSTIT" xfId="32300"/>
    <cellStyle name="RowTitles-Detail 3" xfId="52"/>
    <cellStyle name="RowTitles-Detail 3 10" xfId="32301"/>
    <cellStyle name="RowTitles-Detail 3 10 2" xfId="32302"/>
    <cellStyle name="RowTitles-Detail 3 10 2 2" xfId="32303"/>
    <cellStyle name="RowTitles-Detail 3 10 2 2 2" xfId="32304"/>
    <cellStyle name="RowTitles-Detail 3 10 2 2 2 2" xfId="32305"/>
    <cellStyle name="RowTitles-Detail 3 10 2 2 3" xfId="32306"/>
    <cellStyle name="RowTitles-Detail 3 10 2 3" xfId="32307"/>
    <cellStyle name="RowTitles-Detail 3 10 2 3 2" xfId="32308"/>
    <cellStyle name="RowTitles-Detail 3 10 2 3 2 2" xfId="32309"/>
    <cellStyle name="RowTitles-Detail 3 10 2 4" xfId="32310"/>
    <cellStyle name="RowTitles-Detail 3 10 2 4 2" xfId="32311"/>
    <cellStyle name="RowTitles-Detail 3 10 2 5" xfId="32312"/>
    <cellStyle name="RowTitles-Detail 3 10 3" xfId="32313"/>
    <cellStyle name="RowTitles-Detail 3 10 3 2" xfId="32314"/>
    <cellStyle name="RowTitles-Detail 3 10 3 2 2" xfId="32315"/>
    <cellStyle name="RowTitles-Detail 3 10 3 2 2 2" xfId="32316"/>
    <cellStyle name="RowTitles-Detail 3 10 3 2 3" xfId="32317"/>
    <cellStyle name="RowTitles-Detail 3 10 3 3" xfId="32318"/>
    <cellStyle name="RowTitles-Detail 3 10 3 3 2" xfId="32319"/>
    <cellStyle name="RowTitles-Detail 3 10 3 3 2 2" xfId="32320"/>
    <cellStyle name="RowTitles-Detail 3 10 3 4" xfId="32321"/>
    <cellStyle name="RowTitles-Detail 3 10 3 4 2" xfId="32322"/>
    <cellStyle name="RowTitles-Detail 3 10 3 5" xfId="32323"/>
    <cellStyle name="RowTitles-Detail 3 10 4" xfId="32324"/>
    <cellStyle name="RowTitles-Detail 3 10 4 2" xfId="32325"/>
    <cellStyle name="RowTitles-Detail 3 10 4 2 2" xfId="32326"/>
    <cellStyle name="RowTitles-Detail 3 10 4 3" xfId="32327"/>
    <cellStyle name="RowTitles-Detail 3 10 5" xfId="32328"/>
    <cellStyle name="RowTitles-Detail 3 10 5 2" xfId="32329"/>
    <cellStyle name="RowTitles-Detail 3 10 5 2 2" xfId="32330"/>
    <cellStyle name="RowTitles-Detail 3 10 6" xfId="32331"/>
    <cellStyle name="RowTitles-Detail 3 10 6 2" xfId="32332"/>
    <cellStyle name="RowTitles-Detail 3 10 7" xfId="32333"/>
    <cellStyle name="RowTitles-Detail 3 11" xfId="32334"/>
    <cellStyle name="RowTitles-Detail 3 11 2" xfId="32335"/>
    <cellStyle name="RowTitles-Detail 3 11 2 2" xfId="32336"/>
    <cellStyle name="RowTitles-Detail 3 11 2 2 2" xfId="32337"/>
    <cellStyle name="RowTitles-Detail 3 11 2 2 2 2" xfId="32338"/>
    <cellStyle name="RowTitles-Detail 3 11 2 2 3" xfId="32339"/>
    <cellStyle name="RowTitles-Detail 3 11 2 3" xfId="32340"/>
    <cellStyle name="RowTitles-Detail 3 11 2 3 2" xfId="32341"/>
    <cellStyle name="RowTitles-Detail 3 11 2 3 2 2" xfId="32342"/>
    <cellStyle name="RowTitles-Detail 3 11 2 4" xfId="32343"/>
    <cellStyle name="RowTitles-Detail 3 11 2 4 2" xfId="32344"/>
    <cellStyle name="RowTitles-Detail 3 11 2 5" xfId="32345"/>
    <cellStyle name="RowTitles-Detail 3 11 3" xfId="32346"/>
    <cellStyle name="RowTitles-Detail 3 11 3 2" xfId="32347"/>
    <cellStyle name="RowTitles-Detail 3 11 3 2 2" xfId="32348"/>
    <cellStyle name="RowTitles-Detail 3 11 3 2 2 2" xfId="32349"/>
    <cellStyle name="RowTitles-Detail 3 11 3 2 3" xfId="32350"/>
    <cellStyle name="RowTitles-Detail 3 11 3 3" xfId="32351"/>
    <cellStyle name="RowTitles-Detail 3 11 3 3 2" xfId="32352"/>
    <cellStyle name="RowTitles-Detail 3 11 3 3 2 2" xfId="32353"/>
    <cellStyle name="RowTitles-Detail 3 11 3 4" xfId="32354"/>
    <cellStyle name="RowTitles-Detail 3 11 3 4 2" xfId="32355"/>
    <cellStyle name="RowTitles-Detail 3 11 3 5" xfId="32356"/>
    <cellStyle name="RowTitles-Detail 3 11 4" xfId="32357"/>
    <cellStyle name="RowTitles-Detail 3 11 4 2" xfId="32358"/>
    <cellStyle name="RowTitles-Detail 3 11 4 2 2" xfId="32359"/>
    <cellStyle name="RowTitles-Detail 3 11 4 3" xfId="32360"/>
    <cellStyle name="RowTitles-Detail 3 11 5" xfId="32361"/>
    <cellStyle name="RowTitles-Detail 3 11 5 2" xfId="32362"/>
    <cellStyle name="RowTitles-Detail 3 11 5 2 2" xfId="32363"/>
    <cellStyle name="RowTitles-Detail 3 11 6" xfId="32364"/>
    <cellStyle name="RowTitles-Detail 3 11 6 2" xfId="32365"/>
    <cellStyle name="RowTitles-Detail 3 11 7" xfId="32366"/>
    <cellStyle name="RowTitles-Detail 3 12" xfId="32367"/>
    <cellStyle name="RowTitles-Detail 3 12 2" xfId="32368"/>
    <cellStyle name="RowTitles-Detail 3 12 2 2" xfId="32369"/>
    <cellStyle name="RowTitles-Detail 3 12 2 2 2" xfId="32370"/>
    <cellStyle name="RowTitles-Detail 3 12 2 3" xfId="32371"/>
    <cellStyle name="RowTitles-Detail 3 12 3" xfId="32372"/>
    <cellStyle name="RowTitles-Detail 3 12 3 2" xfId="32373"/>
    <cellStyle name="RowTitles-Detail 3 12 3 2 2" xfId="32374"/>
    <cellStyle name="RowTitles-Detail 3 12 4" xfId="32375"/>
    <cellStyle name="RowTitles-Detail 3 12 4 2" xfId="32376"/>
    <cellStyle name="RowTitles-Detail 3 12 5" xfId="32377"/>
    <cellStyle name="RowTitles-Detail 3 13" xfId="32378"/>
    <cellStyle name="RowTitles-Detail 3 13 2" xfId="32379"/>
    <cellStyle name="RowTitles-Detail 3 13 2 2" xfId="32380"/>
    <cellStyle name="RowTitles-Detail 3 14" xfId="32381"/>
    <cellStyle name="RowTitles-Detail 3 14 2" xfId="32382"/>
    <cellStyle name="RowTitles-Detail 3 15" xfId="32383"/>
    <cellStyle name="RowTitles-Detail 3 15 2" xfId="32384"/>
    <cellStyle name="RowTitles-Detail 3 15 2 2" xfId="32385"/>
    <cellStyle name="RowTitles-Detail 3 16" xfId="32386"/>
    <cellStyle name="RowTitles-Detail 3 17" xfId="32387"/>
    <cellStyle name="RowTitles-Detail 3 2" xfId="32388"/>
    <cellStyle name="RowTitles-Detail 3 2 10" xfId="32389"/>
    <cellStyle name="RowTitles-Detail 3 2 10 2" xfId="32390"/>
    <cellStyle name="RowTitles-Detail 3 2 10 2 2" xfId="32391"/>
    <cellStyle name="RowTitles-Detail 3 2 10 2 2 2" xfId="32392"/>
    <cellStyle name="RowTitles-Detail 3 2 10 2 2 2 2" xfId="32393"/>
    <cellStyle name="RowTitles-Detail 3 2 10 2 2 3" xfId="32394"/>
    <cellStyle name="RowTitles-Detail 3 2 10 2 3" xfId="32395"/>
    <cellStyle name="RowTitles-Detail 3 2 10 2 3 2" xfId="32396"/>
    <cellStyle name="RowTitles-Detail 3 2 10 2 3 2 2" xfId="32397"/>
    <cellStyle name="RowTitles-Detail 3 2 10 2 4" xfId="32398"/>
    <cellStyle name="RowTitles-Detail 3 2 10 2 4 2" xfId="32399"/>
    <cellStyle name="RowTitles-Detail 3 2 10 2 5" xfId="32400"/>
    <cellStyle name="RowTitles-Detail 3 2 10 3" xfId="32401"/>
    <cellStyle name="RowTitles-Detail 3 2 10 3 2" xfId="32402"/>
    <cellStyle name="RowTitles-Detail 3 2 10 3 2 2" xfId="32403"/>
    <cellStyle name="RowTitles-Detail 3 2 10 3 2 2 2" xfId="32404"/>
    <cellStyle name="RowTitles-Detail 3 2 10 3 2 3" xfId="32405"/>
    <cellStyle name="RowTitles-Detail 3 2 10 3 3" xfId="32406"/>
    <cellStyle name="RowTitles-Detail 3 2 10 3 3 2" xfId="32407"/>
    <cellStyle name="RowTitles-Detail 3 2 10 3 3 2 2" xfId="32408"/>
    <cellStyle name="RowTitles-Detail 3 2 10 3 4" xfId="32409"/>
    <cellStyle name="RowTitles-Detail 3 2 10 3 4 2" xfId="32410"/>
    <cellStyle name="RowTitles-Detail 3 2 10 3 5" xfId="32411"/>
    <cellStyle name="RowTitles-Detail 3 2 10 4" xfId="32412"/>
    <cellStyle name="RowTitles-Detail 3 2 10 4 2" xfId="32413"/>
    <cellStyle name="RowTitles-Detail 3 2 10 4 2 2" xfId="32414"/>
    <cellStyle name="RowTitles-Detail 3 2 10 4 3" xfId="32415"/>
    <cellStyle name="RowTitles-Detail 3 2 10 5" xfId="32416"/>
    <cellStyle name="RowTitles-Detail 3 2 10 5 2" xfId="32417"/>
    <cellStyle name="RowTitles-Detail 3 2 10 5 2 2" xfId="32418"/>
    <cellStyle name="RowTitles-Detail 3 2 10 6" xfId="32419"/>
    <cellStyle name="RowTitles-Detail 3 2 10 6 2" xfId="32420"/>
    <cellStyle name="RowTitles-Detail 3 2 10 7" xfId="32421"/>
    <cellStyle name="RowTitles-Detail 3 2 11" xfId="32422"/>
    <cellStyle name="RowTitles-Detail 3 2 11 2" xfId="32423"/>
    <cellStyle name="RowTitles-Detail 3 2 11 2 2" xfId="32424"/>
    <cellStyle name="RowTitles-Detail 3 2 11 2 2 2" xfId="32425"/>
    <cellStyle name="RowTitles-Detail 3 2 11 2 3" xfId="32426"/>
    <cellStyle name="RowTitles-Detail 3 2 11 3" xfId="32427"/>
    <cellStyle name="RowTitles-Detail 3 2 11 3 2" xfId="32428"/>
    <cellStyle name="RowTitles-Detail 3 2 11 3 2 2" xfId="32429"/>
    <cellStyle name="RowTitles-Detail 3 2 11 4" xfId="32430"/>
    <cellStyle name="RowTitles-Detail 3 2 11 4 2" xfId="32431"/>
    <cellStyle name="RowTitles-Detail 3 2 11 5" xfId="32432"/>
    <cellStyle name="RowTitles-Detail 3 2 12" xfId="32433"/>
    <cellStyle name="RowTitles-Detail 3 2 12 2" xfId="32434"/>
    <cellStyle name="RowTitles-Detail 3 2 13" xfId="32435"/>
    <cellStyle name="RowTitles-Detail 3 2 13 2" xfId="32436"/>
    <cellStyle name="RowTitles-Detail 3 2 13 2 2" xfId="32437"/>
    <cellStyle name="RowTitles-Detail 3 2 2" xfId="32438"/>
    <cellStyle name="RowTitles-Detail 3 2 2 10" xfId="32439"/>
    <cellStyle name="RowTitles-Detail 3 2 2 10 2" xfId="32440"/>
    <cellStyle name="RowTitles-Detail 3 2 2 10 2 2" xfId="32441"/>
    <cellStyle name="RowTitles-Detail 3 2 2 10 2 2 2" xfId="32442"/>
    <cellStyle name="RowTitles-Detail 3 2 2 10 2 3" xfId="32443"/>
    <cellStyle name="RowTitles-Detail 3 2 2 10 3" xfId="32444"/>
    <cellStyle name="RowTitles-Detail 3 2 2 10 3 2" xfId="32445"/>
    <cellStyle name="RowTitles-Detail 3 2 2 10 3 2 2" xfId="32446"/>
    <cellStyle name="RowTitles-Detail 3 2 2 10 4" xfId="32447"/>
    <cellStyle name="RowTitles-Detail 3 2 2 10 4 2" xfId="32448"/>
    <cellStyle name="RowTitles-Detail 3 2 2 10 5" xfId="32449"/>
    <cellStyle name="RowTitles-Detail 3 2 2 11" xfId="32450"/>
    <cellStyle name="RowTitles-Detail 3 2 2 11 2" xfId="32451"/>
    <cellStyle name="RowTitles-Detail 3 2 2 12" xfId="32452"/>
    <cellStyle name="RowTitles-Detail 3 2 2 12 2" xfId="32453"/>
    <cellStyle name="RowTitles-Detail 3 2 2 12 2 2" xfId="32454"/>
    <cellStyle name="RowTitles-Detail 3 2 2 2" xfId="32455"/>
    <cellStyle name="RowTitles-Detail 3 2 2 2 2" xfId="32456"/>
    <cellStyle name="RowTitles-Detail 3 2 2 2 2 2" xfId="32457"/>
    <cellStyle name="RowTitles-Detail 3 2 2 2 2 2 2" xfId="32458"/>
    <cellStyle name="RowTitles-Detail 3 2 2 2 2 2 2 2" xfId="32459"/>
    <cellStyle name="RowTitles-Detail 3 2 2 2 2 2 2 2 2" xfId="32460"/>
    <cellStyle name="RowTitles-Detail 3 2 2 2 2 2 2 3" xfId="32461"/>
    <cellStyle name="RowTitles-Detail 3 2 2 2 2 2 3" xfId="32462"/>
    <cellStyle name="RowTitles-Detail 3 2 2 2 2 2 3 2" xfId="32463"/>
    <cellStyle name="RowTitles-Detail 3 2 2 2 2 2 3 2 2" xfId="32464"/>
    <cellStyle name="RowTitles-Detail 3 2 2 2 2 2 4" xfId="32465"/>
    <cellStyle name="RowTitles-Detail 3 2 2 2 2 2 4 2" xfId="32466"/>
    <cellStyle name="RowTitles-Detail 3 2 2 2 2 2 5" xfId="32467"/>
    <cellStyle name="RowTitles-Detail 3 2 2 2 2 3" xfId="32468"/>
    <cellStyle name="RowTitles-Detail 3 2 2 2 2 3 2" xfId="32469"/>
    <cellStyle name="RowTitles-Detail 3 2 2 2 2 3 2 2" xfId="32470"/>
    <cellStyle name="RowTitles-Detail 3 2 2 2 2 3 2 2 2" xfId="32471"/>
    <cellStyle name="RowTitles-Detail 3 2 2 2 2 3 2 3" xfId="32472"/>
    <cellStyle name="RowTitles-Detail 3 2 2 2 2 3 3" xfId="32473"/>
    <cellStyle name="RowTitles-Detail 3 2 2 2 2 3 3 2" xfId="32474"/>
    <cellStyle name="RowTitles-Detail 3 2 2 2 2 3 3 2 2" xfId="32475"/>
    <cellStyle name="RowTitles-Detail 3 2 2 2 2 3 4" xfId="32476"/>
    <cellStyle name="RowTitles-Detail 3 2 2 2 2 3 4 2" xfId="32477"/>
    <cellStyle name="RowTitles-Detail 3 2 2 2 2 3 5" xfId="32478"/>
    <cellStyle name="RowTitles-Detail 3 2 2 2 2 4" xfId="32479"/>
    <cellStyle name="RowTitles-Detail 3 2 2 2 2 4 2" xfId="32480"/>
    <cellStyle name="RowTitles-Detail 3 2 2 2 2 5" xfId="32481"/>
    <cellStyle name="RowTitles-Detail 3 2 2 2 2 5 2" xfId="32482"/>
    <cellStyle name="RowTitles-Detail 3 2 2 2 2 5 2 2" xfId="32483"/>
    <cellStyle name="RowTitles-Detail 3 2 2 2 3" xfId="32484"/>
    <cellStyle name="RowTitles-Detail 3 2 2 2 3 2" xfId="32485"/>
    <cellStyle name="RowTitles-Detail 3 2 2 2 3 2 2" xfId="32486"/>
    <cellStyle name="RowTitles-Detail 3 2 2 2 3 2 2 2" xfId="32487"/>
    <cellStyle name="RowTitles-Detail 3 2 2 2 3 2 2 2 2" xfId="32488"/>
    <cellStyle name="RowTitles-Detail 3 2 2 2 3 2 2 3" xfId="32489"/>
    <cellStyle name="RowTitles-Detail 3 2 2 2 3 2 3" xfId="32490"/>
    <cellStyle name="RowTitles-Detail 3 2 2 2 3 2 3 2" xfId="32491"/>
    <cellStyle name="RowTitles-Detail 3 2 2 2 3 2 3 2 2" xfId="32492"/>
    <cellStyle name="RowTitles-Detail 3 2 2 2 3 2 4" xfId="32493"/>
    <cellStyle name="RowTitles-Detail 3 2 2 2 3 2 4 2" xfId="32494"/>
    <cellStyle name="RowTitles-Detail 3 2 2 2 3 2 5" xfId="32495"/>
    <cellStyle name="RowTitles-Detail 3 2 2 2 3 3" xfId="32496"/>
    <cellStyle name="RowTitles-Detail 3 2 2 2 3 3 2" xfId="32497"/>
    <cellStyle name="RowTitles-Detail 3 2 2 2 3 3 2 2" xfId="32498"/>
    <cellStyle name="RowTitles-Detail 3 2 2 2 3 3 2 2 2" xfId="32499"/>
    <cellStyle name="RowTitles-Detail 3 2 2 2 3 3 2 3" xfId="32500"/>
    <cellStyle name="RowTitles-Detail 3 2 2 2 3 3 3" xfId="32501"/>
    <cellStyle name="RowTitles-Detail 3 2 2 2 3 3 3 2" xfId="32502"/>
    <cellStyle name="RowTitles-Detail 3 2 2 2 3 3 3 2 2" xfId="32503"/>
    <cellStyle name="RowTitles-Detail 3 2 2 2 3 3 4" xfId="32504"/>
    <cellStyle name="RowTitles-Detail 3 2 2 2 3 3 4 2" xfId="32505"/>
    <cellStyle name="RowTitles-Detail 3 2 2 2 3 3 5" xfId="32506"/>
    <cellStyle name="RowTitles-Detail 3 2 2 2 3 4" xfId="32507"/>
    <cellStyle name="RowTitles-Detail 3 2 2 2 3 4 2" xfId="32508"/>
    <cellStyle name="RowTitles-Detail 3 2 2 2 3 5" xfId="32509"/>
    <cellStyle name="RowTitles-Detail 3 2 2 2 3 5 2" xfId="32510"/>
    <cellStyle name="RowTitles-Detail 3 2 2 2 3 5 2 2" xfId="32511"/>
    <cellStyle name="RowTitles-Detail 3 2 2 2 3 5 3" xfId="32512"/>
    <cellStyle name="RowTitles-Detail 3 2 2 2 3 6" xfId="32513"/>
    <cellStyle name="RowTitles-Detail 3 2 2 2 3 6 2" xfId="32514"/>
    <cellStyle name="RowTitles-Detail 3 2 2 2 3 6 2 2" xfId="32515"/>
    <cellStyle name="RowTitles-Detail 3 2 2 2 3 7" xfId="32516"/>
    <cellStyle name="RowTitles-Detail 3 2 2 2 3 7 2" xfId="32517"/>
    <cellStyle name="RowTitles-Detail 3 2 2 2 3 8" xfId="32518"/>
    <cellStyle name="RowTitles-Detail 3 2 2 2 4" xfId="32519"/>
    <cellStyle name="RowTitles-Detail 3 2 2 2 4 2" xfId="32520"/>
    <cellStyle name="RowTitles-Detail 3 2 2 2 4 2 2" xfId="32521"/>
    <cellStyle name="RowTitles-Detail 3 2 2 2 4 2 2 2" xfId="32522"/>
    <cellStyle name="RowTitles-Detail 3 2 2 2 4 2 2 2 2" xfId="32523"/>
    <cellStyle name="RowTitles-Detail 3 2 2 2 4 2 2 3" xfId="32524"/>
    <cellStyle name="RowTitles-Detail 3 2 2 2 4 2 3" xfId="32525"/>
    <cellStyle name="RowTitles-Detail 3 2 2 2 4 2 3 2" xfId="32526"/>
    <cellStyle name="RowTitles-Detail 3 2 2 2 4 2 3 2 2" xfId="32527"/>
    <cellStyle name="RowTitles-Detail 3 2 2 2 4 2 4" xfId="32528"/>
    <cellStyle name="RowTitles-Detail 3 2 2 2 4 2 4 2" xfId="32529"/>
    <cellStyle name="RowTitles-Detail 3 2 2 2 4 2 5" xfId="32530"/>
    <cellStyle name="RowTitles-Detail 3 2 2 2 4 3" xfId="32531"/>
    <cellStyle name="RowTitles-Detail 3 2 2 2 4 3 2" xfId="32532"/>
    <cellStyle name="RowTitles-Detail 3 2 2 2 4 3 2 2" xfId="32533"/>
    <cellStyle name="RowTitles-Detail 3 2 2 2 4 3 2 2 2" xfId="32534"/>
    <cellStyle name="RowTitles-Detail 3 2 2 2 4 3 2 3" xfId="32535"/>
    <cellStyle name="RowTitles-Detail 3 2 2 2 4 3 3" xfId="32536"/>
    <cellStyle name="RowTitles-Detail 3 2 2 2 4 3 3 2" xfId="32537"/>
    <cellStyle name="RowTitles-Detail 3 2 2 2 4 3 3 2 2" xfId="32538"/>
    <cellStyle name="RowTitles-Detail 3 2 2 2 4 3 4" xfId="32539"/>
    <cellStyle name="RowTitles-Detail 3 2 2 2 4 3 4 2" xfId="32540"/>
    <cellStyle name="RowTitles-Detail 3 2 2 2 4 3 5" xfId="32541"/>
    <cellStyle name="RowTitles-Detail 3 2 2 2 4 4" xfId="32542"/>
    <cellStyle name="RowTitles-Detail 3 2 2 2 4 4 2" xfId="32543"/>
    <cellStyle name="RowTitles-Detail 3 2 2 2 4 4 2 2" xfId="32544"/>
    <cellStyle name="RowTitles-Detail 3 2 2 2 4 4 3" xfId="32545"/>
    <cellStyle name="RowTitles-Detail 3 2 2 2 4 5" xfId="32546"/>
    <cellStyle name="RowTitles-Detail 3 2 2 2 4 5 2" xfId="32547"/>
    <cellStyle name="RowTitles-Detail 3 2 2 2 4 5 2 2" xfId="32548"/>
    <cellStyle name="RowTitles-Detail 3 2 2 2 4 6" xfId="32549"/>
    <cellStyle name="RowTitles-Detail 3 2 2 2 4 6 2" xfId="32550"/>
    <cellStyle name="RowTitles-Detail 3 2 2 2 4 7" xfId="32551"/>
    <cellStyle name="RowTitles-Detail 3 2 2 2 5" xfId="32552"/>
    <cellStyle name="RowTitles-Detail 3 2 2 2 5 2" xfId="32553"/>
    <cellStyle name="RowTitles-Detail 3 2 2 2 5 2 2" xfId="32554"/>
    <cellStyle name="RowTitles-Detail 3 2 2 2 5 2 2 2" xfId="32555"/>
    <cellStyle name="RowTitles-Detail 3 2 2 2 5 2 2 2 2" xfId="32556"/>
    <cellStyle name="RowTitles-Detail 3 2 2 2 5 2 2 3" xfId="32557"/>
    <cellStyle name="RowTitles-Detail 3 2 2 2 5 2 3" xfId="32558"/>
    <cellStyle name="RowTitles-Detail 3 2 2 2 5 2 3 2" xfId="32559"/>
    <cellStyle name="RowTitles-Detail 3 2 2 2 5 2 3 2 2" xfId="32560"/>
    <cellStyle name="RowTitles-Detail 3 2 2 2 5 2 4" xfId="32561"/>
    <cellStyle name="RowTitles-Detail 3 2 2 2 5 2 4 2" xfId="32562"/>
    <cellStyle name="RowTitles-Detail 3 2 2 2 5 2 5" xfId="32563"/>
    <cellStyle name="RowTitles-Detail 3 2 2 2 5 3" xfId="32564"/>
    <cellStyle name="RowTitles-Detail 3 2 2 2 5 3 2" xfId="32565"/>
    <cellStyle name="RowTitles-Detail 3 2 2 2 5 3 2 2" xfId="32566"/>
    <cellStyle name="RowTitles-Detail 3 2 2 2 5 3 2 2 2" xfId="32567"/>
    <cellStyle name="RowTitles-Detail 3 2 2 2 5 3 2 3" xfId="32568"/>
    <cellStyle name="RowTitles-Detail 3 2 2 2 5 3 3" xfId="32569"/>
    <cellStyle name="RowTitles-Detail 3 2 2 2 5 3 3 2" xfId="32570"/>
    <cellStyle name="RowTitles-Detail 3 2 2 2 5 3 3 2 2" xfId="32571"/>
    <cellStyle name="RowTitles-Detail 3 2 2 2 5 3 4" xfId="32572"/>
    <cellStyle name="RowTitles-Detail 3 2 2 2 5 3 4 2" xfId="32573"/>
    <cellStyle name="RowTitles-Detail 3 2 2 2 5 3 5" xfId="32574"/>
    <cellStyle name="RowTitles-Detail 3 2 2 2 5 4" xfId="32575"/>
    <cellStyle name="RowTitles-Detail 3 2 2 2 5 4 2" xfId="32576"/>
    <cellStyle name="RowTitles-Detail 3 2 2 2 5 4 2 2" xfId="32577"/>
    <cellStyle name="RowTitles-Detail 3 2 2 2 5 4 3" xfId="32578"/>
    <cellStyle name="RowTitles-Detail 3 2 2 2 5 5" xfId="32579"/>
    <cellStyle name="RowTitles-Detail 3 2 2 2 5 5 2" xfId="32580"/>
    <cellStyle name="RowTitles-Detail 3 2 2 2 5 5 2 2" xfId="32581"/>
    <cellStyle name="RowTitles-Detail 3 2 2 2 5 6" xfId="32582"/>
    <cellStyle name="RowTitles-Detail 3 2 2 2 5 6 2" xfId="32583"/>
    <cellStyle name="RowTitles-Detail 3 2 2 2 5 7" xfId="32584"/>
    <cellStyle name="RowTitles-Detail 3 2 2 2 6" xfId="32585"/>
    <cellStyle name="RowTitles-Detail 3 2 2 2 6 2" xfId="32586"/>
    <cellStyle name="RowTitles-Detail 3 2 2 2 6 2 2" xfId="32587"/>
    <cellStyle name="RowTitles-Detail 3 2 2 2 6 2 2 2" xfId="32588"/>
    <cellStyle name="RowTitles-Detail 3 2 2 2 6 2 2 2 2" xfId="32589"/>
    <cellStyle name="RowTitles-Detail 3 2 2 2 6 2 2 3" xfId="32590"/>
    <cellStyle name="RowTitles-Detail 3 2 2 2 6 2 3" xfId="32591"/>
    <cellStyle name="RowTitles-Detail 3 2 2 2 6 2 3 2" xfId="32592"/>
    <cellStyle name="RowTitles-Detail 3 2 2 2 6 2 3 2 2" xfId="32593"/>
    <cellStyle name="RowTitles-Detail 3 2 2 2 6 2 4" xfId="32594"/>
    <cellStyle name="RowTitles-Detail 3 2 2 2 6 2 4 2" xfId="32595"/>
    <cellStyle name="RowTitles-Detail 3 2 2 2 6 2 5" xfId="32596"/>
    <cellStyle name="RowTitles-Detail 3 2 2 2 6 3" xfId="32597"/>
    <cellStyle name="RowTitles-Detail 3 2 2 2 6 3 2" xfId="32598"/>
    <cellStyle name="RowTitles-Detail 3 2 2 2 6 3 2 2" xfId="32599"/>
    <cellStyle name="RowTitles-Detail 3 2 2 2 6 3 2 2 2" xfId="32600"/>
    <cellStyle name="RowTitles-Detail 3 2 2 2 6 3 2 3" xfId="32601"/>
    <cellStyle name="RowTitles-Detail 3 2 2 2 6 3 3" xfId="32602"/>
    <cellStyle name="RowTitles-Detail 3 2 2 2 6 3 3 2" xfId="32603"/>
    <cellStyle name="RowTitles-Detail 3 2 2 2 6 3 3 2 2" xfId="32604"/>
    <cellStyle name="RowTitles-Detail 3 2 2 2 6 3 4" xfId="32605"/>
    <cellStyle name="RowTitles-Detail 3 2 2 2 6 3 4 2" xfId="32606"/>
    <cellStyle name="RowTitles-Detail 3 2 2 2 6 3 5" xfId="32607"/>
    <cellStyle name="RowTitles-Detail 3 2 2 2 6 4" xfId="32608"/>
    <cellStyle name="RowTitles-Detail 3 2 2 2 6 4 2" xfId="32609"/>
    <cellStyle name="RowTitles-Detail 3 2 2 2 6 4 2 2" xfId="32610"/>
    <cellStyle name="RowTitles-Detail 3 2 2 2 6 4 3" xfId="32611"/>
    <cellStyle name="RowTitles-Detail 3 2 2 2 6 5" xfId="32612"/>
    <cellStyle name="RowTitles-Detail 3 2 2 2 6 5 2" xfId="32613"/>
    <cellStyle name="RowTitles-Detail 3 2 2 2 6 5 2 2" xfId="32614"/>
    <cellStyle name="RowTitles-Detail 3 2 2 2 6 6" xfId="32615"/>
    <cellStyle name="RowTitles-Detail 3 2 2 2 6 6 2" xfId="32616"/>
    <cellStyle name="RowTitles-Detail 3 2 2 2 6 7" xfId="32617"/>
    <cellStyle name="RowTitles-Detail 3 2 2 2 7" xfId="32618"/>
    <cellStyle name="RowTitles-Detail 3 2 2 2 7 2" xfId="32619"/>
    <cellStyle name="RowTitles-Detail 3 2 2 2 7 2 2" xfId="32620"/>
    <cellStyle name="RowTitles-Detail 3 2 2 2 7 2 2 2" xfId="32621"/>
    <cellStyle name="RowTitles-Detail 3 2 2 2 7 2 3" xfId="32622"/>
    <cellStyle name="RowTitles-Detail 3 2 2 2 7 3" xfId="32623"/>
    <cellStyle name="RowTitles-Detail 3 2 2 2 7 3 2" xfId="32624"/>
    <cellStyle name="RowTitles-Detail 3 2 2 2 7 3 2 2" xfId="32625"/>
    <cellStyle name="RowTitles-Detail 3 2 2 2 7 4" xfId="32626"/>
    <cellStyle name="RowTitles-Detail 3 2 2 2 7 4 2" xfId="32627"/>
    <cellStyle name="RowTitles-Detail 3 2 2 2 7 5" xfId="32628"/>
    <cellStyle name="RowTitles-Detail 3 2 2 2 8" xfId="32629"/>
    <cellStyle name="RowTitles-Detail 3 2 2 2 8 2" xfId="32630"/>
    <cellStyle name="RowTitles-Detail 3 2 2 2 9" xfId="32631"/>
    <cellStyle name="RowTitles-Detail 3 2 2 2 9 2" xfId="32632"/>
    <cellStyle name="RowTitles-Detail 3 2 2 2 9 2 2" xfId="32633"/>
    <cellStyle name="RowTitles-Detail 3 2 2 2_STUD aligned by INSTIT" xfId="32634"/>
    <cellStyle name="RowTitles-Detail 3 2 2 3" xfId="32635"/>
    <cellStyle name="RowTitles-Detail 3 2 2 3 2" xfId="32636"/>
    <cellStyle name="RowTitles-Detail 3 2 2 3 2 2" xfId="32637"/>
    <cellStyle name="RowTitles-Detail 3 2 2 3 2 2 2" xfId="32638"/>
    <cellStyle name="RowTitles-Detail 3 2 2 3 2 2 2 2" xfId="32639"/>
    <cellStyle name="RowTitles-Detail 3 2 2 3 2 2 2 2 2" xfId="32640"/>
    <cellStyle name="RowTitles-Detail 3 2 2 3 2 2 2 3" xfId="32641"/>
    <cellStyle name="RowTitles-Detail 3 2 2 3 2 2 3" xfId="32642"/>
    <cellStyle name="RowTitles-Detail 3 2 2 3 2 2 3 2" xfId="32643"/>
    <cellStyle name="RowTitles-Detail 3 2 2 3 2 2 3 2 2" xfId="32644"/>
    <cellStyle name="RowTitles-Detail 3 2 2 3 2 2 4" xfId="32645"/>
    <cellStyle name="RowTitles-Detail 3 2 2 3 2 2 4 2" xfId="32646"/>
    <cellStyle name="RowTitles-Detail 3 2 2 3 2 2 5" xfId="32647"/>
    <cellStyle name="RowTitles-Detail 3 2 2 3 2 3" xfId="32648"/>
    <cellStyle name="RowTitles-Detail 3 2 2 3 2 3 2" xfId="32649"/>
    <cellStyle name="RowTitles-Detail 3 2 2 3 2 3 2 2" xfId="32650"/>
    <cellStyle name="RowTitles-Detail 3 2 2 3 2 3 2 2 2" xfId="32651"/>
    <cellStyle name="RowTitles-Detail 3 2 2 3 2 3 2 3" xfId="32652"/>
    <cellStyle name="RowTitles-Detail 3 2 2 3 2 3 3" xfId="32653"/>
    <cellStyle name="RowTitles-Detail 3 2 2 3 2 3 3 2" xfId="32654"/>
    <cellStyle name="RowTitles-Detail 3 2 2 3 2 3 3 2 2" xfId="32655"/>
    <cellStyle name="RowTitles-Detail 3 2 2 3 2 3 4" xfId="32656"/>
    <cellStyle name="RowTitles-Detail 3 2 2 3 2 3 4 2" xfId="32657"/>
    <cellStyle name="RowTitles-Detail 3 2 2 3 2 3 5" xfId="32658"/>
    <cellStyle name="RowTitles-Detail 3 2 2 3 2 4" xfId="32659"/>
    <cellStyle name="RowTitles-Detail 3 2 2 3 2 4 2" xfId="32660"/>
    <cellStyle name="RowTitles-Detail 3 2 2 3 2 5" xfId="32661"/>
    <cellStyle name="RowTitles-Detail 3 2 2 3 2 5 2" xfId="32662"/>
    <cellStyle name="RowTitles-Detail 3 2 2 3 2 5 2 2" xfId="32663"/>
    <cellStyle name="RowTitles-Detail 3 2 2 3 2 5 3" xfId="32664"/>
    <cellStyle name="RowTitles-Detail 3 2 2 3 2 6" xfId="32665"/>
    <cellStyle name="RowTitles-Detail 3 2 2 3 2 6 2" xfId="32666"/>
    <cellStyle name="RowTitles-Detail 3 2 2 3 2 6 2 2" xfId="32667"/>
    <cellStyle name="RowTitles-Detail 3 2 2 3 2 7" xfId="32668"/>
    <cellStyle name="RowTitles-Detail 3 2 2 3 2 7 2" xfId="32669"/>
    <cellStyle name="RowTitles-Detail 3 2 2 3 2 8" xfId="32670"/>
    <cellStyle name="RowTitles-Detail 3 2 2 3 3" xfId="32671"/>
    <cellStyle name="RowTitles-Detail 3 2 2 3 3 2" xfId="32672"/>
    <cellStyle name="RowTitles-Detail 3 2 2 3 3 2 2" xfId="32673"/>
    <cellStyle name="RowTitles-Detail 3 2 2 3 3 2 2 2" xfId="32674"/>
    <cellStyle name="RowTitles-Detail 3 2 2 3 3 2 2 2 2" xfId="32675"/>
    <cellStyle name="RowTitles-Detail 3 2 2 3 3 2 2 3" xfId="32676"/>
    <cellStyle name="RowTitles-Detail 3 2 2 3 3 2 3" xfId="32677"/>
    <cellStyle name="RowTitles-Detail 3 2 2 3 3 2 3 2" xfId="32678"/>
    <cellStyle name="RowTitles-Detail 3 2 2 3 3 2 3 2 2" xfId="32679"/>
    <cellStyle name="RowTitles-Detail 3 2 2 3 3 2 4" xfId="32680"/>
    <cellStyle name="RowTitles-Detail 3 2 2 3 3 2 4 2" xfId="32681"/>
    <cellStyle name="RowTitles-Detail 3 2 2 3 3 2 5" xfId="32682"/>
    <cellStyle name="RowTitles-Detail 3 2 2 3 3 3" xfId="32683"/>
    <cellStyle name="RowTitles-Detail 3 2 2 3 3 3 2" xfId="32684"/>
    <cellStyle name="RowTitles-Detail 3 2 2 3 3 3 2 2" xfId="32685"/>
    <cellStyle name="RowTitles-Detail 3 2 2 3 3 3 2 2 2" xfId="32686"/>
    <cellStyle name="RowTitles-Detail 3 2 2 3 3 3 2 3" xfId="32687"/>
    <cellStyle name="RowTitles-Detail 3 2 2 3 3 3 3" xfId="32688"/>
    <cellStyle name="RowTitles-Detail 3 2 2 3 3 3 3 2" xfId="32689"/>
    <cellStyle name="RowTitles-Detail 3 2 2 3 3 3 3 2 2" xfId="32690"/>
    <cellStyle name="RowTitles-Detail 3 2 2 3 3 3 4" xfId="32691"/>
    <cellStyle name="RowTitles-Detail 3 2 2 3 3 3 4 2" xfId="32692"/>
    <cellStyle name="RowTitles-Detail 3 2 2 3 3 3 5" xfId="32693"/>
    <cellStyle name="RowTitles-Detail 3 2 2 3 3 4" xfId="32694"/>
    <cellStyle name="RowTitles-Detail 3 2 2 3 3 4 2" xfId="32695"/>
    <cellStyle name="RowTitles-Detail 3 2 2 3 3 5" xfId="32696"/>
    <cellStyle name="RowTitles-Detail 3 2 2 3 3 5 2" xfId="32697"/>
    <cellStyle name="RowTitles-Detail 3 2 2 3 3 5 2 2" xfId="32698"/>
    <cellStyle name="RowTitles-Detail 3 2 2 3 4" xfId="32699"/>
    <cellStyle name="RowTitles-Detail 3 2 2 3 4 2" xfId="32700"/>
    <cellStyle name="RowTitles-Detail 3 2 2 3 4 2 2" xfId="32701"/>
    <cellStyle name="RowTitles-Detail 3 2 2 3 4 2 2 2" xfId="32702"/>
    <cellStyle name="RowTitles-Detail 3 2 2 3 4 2 2 2 2" xfId="32703"/>
    <cellStyle name="RowTitles-Detail 3 2 2 3 4 2 2 3" xfId="32704"/>
    <cellStyle name="RowTitles-Detail 3 2 2 3 4 2 3" xfId="32705"/>
    <cellStyle name="RowTitles-Detail 3 2 2 3 4 2 3 2" xfId="32706"/>
    <cellStyle name="RowTitles-Detail 3 2 2 3 4 2 3 2 2" xfId="32707"/>
    <cellStyle name="RowTitles-Detail 3 2 2 3 4 2 4" xfId="32708"/>
    <cellStyle name="RowTitles-Detail 3 2 2 3 4 2 4 2" xfId="32709"/>
    <cellStyle name="RowTitles-Detail 3 2 2 3 4 2 5" xfId="32710"/>
    <cellStyle name="RowTitles-Detail 3 2 2 3 4 3" xfId="32711"/>
    <cellStyle name="RowTitles-Detail 3 2 2 3 4 3 2" xfId="32712"/>
    <cellStyle name="RowTitles-Detail 3 2 2 3 4 3 2 2" xfId="32713"/>
    <cellStyle name="RowTitles-Detail 3 2 2 3 4 3 2 2 2" xfId="32714"/>
    <cellStyle name="RowTitles-Detail 3 2 2 3 4 3 2 3" xfId="32715"/>
    <cellStyle name="RowTitles-Detail 3 2 2 3 4 3 3" xfId="32716"/>
    <cellStyle name="RowTitles-Detail 3 2 2 3 4 3 3 2" xfId="32717"/>
    <cellStyle name="RowTitles-Detail 3 2 2 3 4 3 3 2 2" xfId="32718"/>
    <cellStyle name="RowTitles-Detail 3 2 2 3 4 3 4" xfId="32719"/>
    <cellStyle name="RowTitles-Detail 3 2 2 3 4 3 4 2" xfId="32720"/>
    <cellStyle name="RowTitles-Detail 3 2 2 3 4 3 5" xfId="32721"/>
    <cellStyle name="RowTitles-Detail 3 2 2 3 4 4" xfId="32722"/>
    <cellStyle name="RowTitles-Detail 3 2 2 3 4 4 2" xfId="32723"/>
    <cellStyle name="RowTitles-Detail 3 2 2 3 4 4 2 2" xfId="32724"/>
    <cellStyle name="RowTitles-Detail 3 2 2 3 4 4 3" xfId="32725"/>
    <cellStyle name="RowTitles-Detail 3 2 2 3 4 5" xfId="32726"/>
    <cellStyle name="RowTitles-Detail 3 2 2 3 4 5 2" xfId="32727"/>
    <cellStyle name="RowTitles-Detail 3 2 2 3 4 5 2 2" xfId="32728"/>
    <cellStyle name="RowTitles-Detail 3 2 2 3 4 6" xfId="32729"/>
    <cellStyle name="RowTitles-Detail 3 2 2 3 4 6 2" xfId="32730"/>
    <cellStyle name="RowTitles-Detail 3 2 2 3 4 7" xfId="32731"/>
    <cellStyle name="RowTitles-Detail 3 2 2 3 5" xfId="32732"/>
    <cellStyle name="RowTitles-Detail 3 2 2 3 5 2" xfId="32733"/>
    <cellStyle name="RowTitles-Detail 3 2 2 3 5 2 2" xfId="32734"/>
    <cellStyle name="RowTitles-Detail 3 2 2 3 5 2 2 2" xfId="32735"/>
    <cellStyle name="RowTitles-Detail 3 2 2 3 5 2 2 2 2" xfId="32736"/>
    <cellStyle name="RowTitles-Detail 3 2 2 3 5 2 2 3" xfId="32737"/>
    <cellStyle name="RowTitles-Detail 3 2 2 3 5 2 3" xfId="32738"/>
    <cellStyle name="RowTitles-Detail 3 2 2 3 5 2 3 2" xfId="32739"/>
    <cellStyle name="RowTitles-Detail 3 2 2 3 5 2 3 2 2" xfId="32740"/>
    <cellStyle name="RowTitles-Detail 3 2 2 3 5 2 4" xfId="32741"/>
    <cellStyle name="RowTitles-Detail 3 2 2 3 5 2 4 2" xfId="32742"/>
    <cellStyle name="RowTitles-Detail 3 2 2 3 5 2 5" xfId="32743"/>
    <cellStyle name="RowTitles-Detail 3 2 2 3 5 3" xfId="32744"/>
    <cellStyle name="RowTitles-Detail 3 2 2 3 5 3 2" xfId="32745"/>
    <cellStyle name="RowTitles-Detail 3 2 2 3 5 3 2 2" xfId="32746"/>
    <cellStyle name="RowTitles-Detail 3 2 2 3 5 3 2 2 2" xfId="32747"/>
    <cellStyle name="RowTitles-Detail 3 2 2 3 5 3 2 3" xfId="32748"/>
    <cellStyle name="RowTitles-Detail 3 2 2 3 5 3 3" xfId="32749"/>
    <cellStyle name="RowTitles-Detail 3 2 2 3 5 3 3 2" xfId="32750"/>
    <cellStyle name="RowTitles-Detail 3 2 2 3 5 3 3 2 2" xfId="32751"/>
    <cellStyle name="RowTitles-Detail 3 2 2 3 5 3 4" xfId="32752"/>
    <cellStyle name="RowTitles-Detail 3 2 2 3 5 3 4 2" xfId="32753"/>
    <cellStyle name="RowTitles-Detail 3 2 2 3 5 3 5" xfId="32754"/>
    <cellStyle name="RowTitles-Detail 3 2 2 3 5 4" xfId="32755"/>
    <cellStyle name="RowTitles-Detail 3 2 2 3 5 4 2" xfId="32756"/>
    <cellStyle name="RowTitles-Detail 3 2 2 3 5 4 2 2" xfId="32757"/>
    <cellStyle name="RowTitles-Detail 3 2 2 3 5 4 3" xfId="32758"/>
    <cellStyle name="RowTitles-Detail 3 2 2 3 5 5" xfId="32759"/>
    <cellStyle name="RowTitles-Detail 3 2 2 3 5 5 2" xfId="32760"/>
    <cellStyle name="RowTitles-Detail 3 2 2 3 5 5 2 2" xfId="32761"/>
    <cellStyle name="RowTitles-Detail 3 2 2 3 5 6" xfId="32762"/>
    <cellStyle name="RowTitles-Detail 3 2 2 3 5 6 2" xfId="32763"/>
    <cellStyle name="RowTitles-Detail 3 2 2 3 5 7" xfId="32764"/>
    <cellStyle name="RowTitles-Detail 3 2 2 3 6" xfId="32765"/>
    <cellStyle name="RowTitles-Detail 3 2 2 3 6 2" xfId="32766"/>
    <cellStyle name="RowTitles-Detail 3 2 2 3 6 2 2" xfId="32767"/>
    <cellStyle name="RowTitles-Detail 3 2 2 3 6 2 2 2" xfId="32768"/>
    <cellStyle name="RowTitles-Detail 3 2 2 3 6 2 2 2 2" xfId="32769"/>
    <cellStyle name="RowTitles-Detail 3 2 2 3 6 2 2 3" xfId="32770"/>
    <cellStyle name="RowTitles-Detail 3 2 2 3 6 2 3" xfId="32771"/>
    <cellStyle name="RowTitles-Detail 3 2 2 3 6 2 3 2" xfId="32772"/>
    <cellStyle name="RowTitles-Detail 3 2 2 3 6 2 3 2 2" xfId="32773"/>
    <cellStyle name="RowTitles-Detail 3 2 2 3 6 2 4" xfId="32774"/>
    <cellStyle name="RowTitles-Detail 3 2 2 3 6 2 4 2" xfId="32775"/>
    <cellStyle name="RowTitles-Detail 3 2 2 3 6 2 5" xfId="32776"/>
    <cellStyle name="RowTitles-Detail 3 2 2 3 6 3" xfId="32777"/>
    <cellStyle name="RowTitles-Detail 3 2 2 3 6 3 2" xfId="32778"/>
    <cellStyle name="RowTitles-Detail 3 2 2 3 6 3 2 2" xfId="32779"/>
    <cellStyle name="RowTitles-Detail 3 2 2 3 6 3 2 2 2" xfId="32780"/>
    <cellStyle name="RowTitles-Detail 3 2 2 3 6 3 2 3" xfId="32781"/>
    <cellStyle name="RowTitles-Detail 3 2 2 3 6 3 3" xfId="32782"/>
    <cellStyle name="RowTitles-Detail 3 2 2 3 6 3 3 2" xfId="32783"/>
    <cellStyle name="RowTitles-Detail 3 2 2 3 6 3 3 2 2" xfId="32784"/>
    <cellStyle name="RowTitles-Detail 3 2 2 3 6 3 4" xfId="32785"/>
    <cellStyle name="RowTitles-Detail 3 2 2 3 6 3 4 2" xfId="32786"/>
    <cellStyle name="RowTitles-Detail 3 2 2 3 6 3 5" xfId="32787"/>
    <cellStyle name="RowTitles-Detail 3 2 2 3 6 4" xfId="32788"/>
    <cellStyle name="RowTitles-Detail 3 2 2 3 6 4 2" xfId="32789"/>
    <cellStyle name="RowTitles-Detail 3 2 2 3 6 4 2 2" xfId="32790"/>
    <cellStyle name="RowTitles-Detail 3 2 2 3 6 4 3" xfId="32791"/>
    <cellStyle name="RowTitles-Detail 3 2 2 3 6 5" xfId="32792"/>
    <cellStyle name="RowTitles-Detail 3 2 2 3 6 5 2" xfId="32793"/>
    <cellStyle name="RowTitles-Detail 3 2 2 3 6 5 2 2" xfId="32794"/>
    <cellStyle name="RowTitles-Detail 3 2 2 3 6 6" xfId="32795"/>
    <cellStyle name="RowTitles-Detail 3 2 2 3 6 6 2" xfId="32796"/>
    <cellStyle name="RowTitles-Detail 3 2 2 3 6 7" xfId="32797"/>
    <cellStyle name="RowTitles-Detail 3 2 2 3 7" xfId="32798"/>
    <cellStyle name="RowTitles-Detail 3 2 2 3 7 2" xfId="32799"/>
    <cellStyle name="RowTitles-Detail 3 2 2 3 7 2 2" xfId="32800"/>
    <cellStyle name="RowTitles-Detail 3 2 2 3 7 2 2 2" xfId="32801"/>
    <cellStyle name="RowTitles-Detail 3 2 2 3 7 2 3" xfId="32802"/>
    <cellStyle name="RowTitles-Detail 3 2 2 3 7 3" xfId="32803"/>
    <cellStyle name="RowTitles-Detail 3 2 2 3 7 3 2" xfId="32804"/>
    <cellStyle name="RowTitles-Detail 3 2 2 3 7 3 2 2" xfId="32805"/>
    <cellStyle name="RowTitles-Detail 3 2 2 3 7 4" xfId="32806"/>
    <cellStyle name="RowTitles-Detail 3 2 2 3 7 4 2" xfId="32807"/>
    <cellStyle name="RowTitles-Detail 3 2 2 3 7 5" xfId="32808"/>
    <cellStyle name="RowTitles-Detail 3 2 2 3 8" xfId="32809"/>
    <cellStyle name="RowTitles-Detail 3 2 2 3 8 2" xfId="32810"/>
    <cellStyle name="RowTitles-Detail 3 2 2 3 8 2 2" xfId="32811"/>
    <cellStyle name="RowTitles-Detail 3 2 2 3 8 2 2 2" xfId="32812"/>
    <cellStyle name="RowTitles-Detail 3 2 2 3 8 2 3" xfId="32813"/>
    <cellStyle name="RowTitles-Detail 3 2 2 3 8 3" xfId="32814"/>
    <cellStyle name="RowTitles-Detail 3 2 2 3 8 3 2" xfId="32815"/>
    <cellStyle name="RowTitles-Detail 3 2 2 3 8 3 2 2" xfId="32816"/>
    <cellStyle name="RowTitles-Detail 3 2 2 3 8 4" xfId="32817"/>
    <cellStyle name="RowTitles-Detail 3 2 2 3 8 4 2" xfId="32818"/>
    <cellStyle name="RowTitles-Detail 3 2 2 3 8 5" xfId="32819"/>
    <cellStyle name="RowTitles-Detail 3 2 2 3 9" xfId="32820"/>
    <cellStyle name="RowTitles-Detail 3 2 2 3 9 2" xfId="32821"/>
    <cellStyle name="RowTitles-Detail 3 2 2 3 9 2 2" xfId="32822"/>
    <cellStyle name="RowTitles-Detail 3 2 2 3_STUD aligned by INSTIT" xfId="32823"/>
    <cellStyle name="RowTitles-Detail 3 2 2 4" xfId="32824"/>
    <cellStyle name="RowTitles-Detail 3 2 2 4 2" xfId="32825"/>
    <cellStyle name="RowTitles-Detail 3 2 2 4 2 2" xfId="32826"/>
    <cellStyle name="RowTitles-Detail 3 2 2 4 2 2 2" xfId="32827"/>
    <cellStyle name="RowTitles-Detail 3 2 2 4 2 2 2 2" xfId="32828"/>
    <cellStyle name="RowTitles-Detail 3 2 2 4 2 2 2 2 2" xfId="32829"/>
    <cellStyle name="RowTitles-Detail 3 2 2 4 2 2 2 3" xfId="32830"/>
    <cellStyle name="RowTitles-Detail 3 2 2 4 2 2 3" xfId="32831"/>
    <cellStyle name="RowTitles-Detail 3 2 2 4 2 2 3 2" xfId="32832"/>
    <cellStyle name="RowTitles-Detail 3 2 2 4 2 2 3 2 2" xfId="32833"/>
    <cellStyle name="RowTitles-Detail 3 2 2 4 2 2 4" xfId="32834"/>
    <cellStyle name="RowTitles-Detail 3 2 2 4 2 2 4 2" xfId="32835"/>
    <cellStyle name="RowTitles-Detail 3 2 2 4 2 2 5" xfId="32836"/>
    <cellStyle name="RowTitles-Detail 3 2 2 4 2 3" xfId="32837"/>
    <cellStyle name="RowTitles-Detail 3 2 2 4 2 3 2" xfId="32838"/>
    <cellStyle name="RowTitles-Detail 3 2 2 4 2 3 2 2" xfId="32839"/>
    <cellStyle name="RowTitles-Detail 3 2 2 4 2 3 2 2 2" xfId="32840"/>
    <cellStyle name="RowTitles-Detail 3 2 2 4 2 3 2 3" xfId="32841"/>
    <cellStyle name="RowTitles-Detail 3 2 2 4 2 3 3" xfId="32842"/>
    <cellStyle name="RowTitles-Detail 3 2 2 4 2 3 3 2" xfId="32843"/>
    <cellStyle name="RowTitles-Detail 3 2 2 4 2 3 3 2 2" xfId="32844"/>
    <cellStyle name="RowTitles-Detail 3 2 2 4 2 3 4" xfId="32845"/>
    <cellStyle name="RowTitles-Detail 3 2 2 4 2 3 4 2" xfId="32846"/>
    <cellStyle name="RowTitles-Detail 3 2 2 4 2 3 5" xfId="32847"/>
    <cellStyle name="RowTitles-Detail 3 2 2 4 2 4" xfId="32848"/>
    <cellStyle name="RowTitles-Detail 3 2 2 4 2 4 2" xfId="32849"/>
    <cellStyle name="RowTitles-Detail 3 2 2 4 2 5" xfId="32850"/>
    <cellStyle name="RowTitles-Detail 3 2 2 4 2 5 2" xfId="32851"/>
    <cellStyle name="RowTitles-Detail 3 2 2 4 2 5 2 2" xfId="32852"/>
    <cellStyle name="RowTitles-Detail 3 2 2 4 2 5 3" xfId="32853"/>
    <cellStyle name="RowTitles-Detail 3 2 2 4 2 6" xfId="32854"/>
    <cellStyle name="RowTitles-Detail 3 2 2 4 2 6 2" xfId="32855"/>
    <cellStyle name="RowTitles-Detail 3 2 2 4 2 6 2 2" xfId="32856"/>
    <cellStyle name="RowTitles-Detail 3 2 2 4 3" xfId="32857"/>
    <cellStyle name="RowTitles-Detail 3 2 2 4 3 2" xfId="32858"/>
    <cellStyle name="RowTitles-Detail 3 2 2 4 3 2 2" xfId="32859"/>
    <cellStyle name="RowTitles-Detail 3 2 2 4 3 2 2 2" xfId="32860"/>
    <cellStyle name="RowTitles-Detail 3 2 2 4 3 2 2 2 2" xfId="32861"/>
    <cellStyle name="RowTitles-Detail 3 2 2 4 3 2 2 3" xfId="32862"/>
    <cellStyle name="RowTitles-Detail 3 2 2 4 3 2 3" xfId="32863"/>
    <cellStyle name="RowTitles-Detail 3 2 2 4 3 2 3 2" xfId="32864"/>
    <cellStyle name="RowTitles-Detail 3 2 2 4 3 2 3 2 2" xfId="32865"/>
    <cellStyle name="RowTitles-Detail 3 2 2 4 3 2 4" xfId="32866"/>
    <cellStyle name="RowTitles-Detail 3 2 2 4 3 2 4 2" xfId="32867"/>
    <cellStyle name="RowTitles-Detail 3 2 2 4 3 2 5" xfId="32868"/>
    <cellStyle name="RowTitles-Detail 3 2 2 4 3 3" xfId="32869"/>
    <cellStyle name="RowTitles-Detail 3 2 2 4 3 3 2" xfId="32870"/>
    <cellStyle name="RowTitles-Detail 3 2 2 4 3 3 2 2" xfId="32871"/>
    <cellStyle name="RowTitles-Detail 3 2 2 4 3 3 2 2 2" xfId="32872"/>
    <cellStyle name="RowTitles-Detail 3 2 2 4 3 3 2 3" xfId="32873"/>
    <cellStyle name="RowTitles-Detail 3 2 2 4 3 3 3" xfId="32874"/>
    <cellStyle name="RowTitles-Detail 3 2 2 4 3 3 3 2" xfId="32875"/>
    <cellStyle name="RowTitles-Detail 3 2 2 4 3 3 3 2 2" xfId="32876"/>
    <cellStyle name="RowTitles-Detail 3 2 2 4 3 3 4" xfId="32877"/>
    <cellStyle name="RowTitles-Detail 3 2 2 4 3 3 4 2" xfId="32878"/>
    <cellStyle name="RowTitles-Detail 3 2 2 4 3 3 5" xfId="32879"/>
    <cellStyle name="RowTitles-Detail 3 2 2 4 3 4" xfId="32880"/>
    <cellStyle name="RowTitles-Detail 3 2 2 4 3 4 2" xfId="32881"/>
    <cellStyle name="RowTitles-Detail 3 2 2 4 3 5" xfId="32882"/>
    <cellStyle name="RowTitles-Detail 3 2 2 4 3 5 2" xfId="32883"/>
    <cellStyle name="RowTitles-Detail 3 2 2 4 3 5 2 2" xfId="32884"/>
    <cellStyle name="RowTitles-Detail 3 2 2 4 3 6" xfId="32885"/>
    <cellStyle name="RowTitles-Detail 3 2 2 4 3 6 2" xfId="32886"/>
    <cellStyle name="RowTitles-Detail 3 2 2 4 3 7" xfId="32887"/>
    <cellStyle name="RowTitles-Detail 3 2 2 4 4" xfId="32888"/>
    <cellStyle name="RowTitles-Detail 3 2 2 4 4 2" xfId="32889"/>
    <cellStyle name="RowTitles-Detail 3 2 2 4 4 2 2" xfId="32890"/>
    <cellStyle name="RowTitles-Detail 3 2 2 4 4 2 2 2" xfId="32891"/>
    <cellStyle name="RowTitles-Detail 3 2 2 4 4 2 2 2 2" xfId="32892"/>
    <cellStyle name="RowTitles-Detail 3 2 2 4 4 2 2 3" xfId="32893"/>
    <cellStyle name="RowTitles-Detail 3 2 2 4 4 2 3" xfId="32894"/>
    <cellStyle name="RowTitles-Detail 3 2 2 4 4 2 3 2" xfId="32895"/>
    <cellStyle name="RowTitles-Detail 3 2 2 4 4 2 3 2 2" xfId="32896"/>
    <cellStyle name="RowTitles-Detail 3 2 2 4 4 2 4" xfId="32897"/>
    <cellStyle name="RowTitles-Detail 3 2 2 4 4 2 4 2" xfId="32898"/>
    <cellStyle name="RowTitles-Detail 3 2 2 4 4 2 5" xfId="32899"/>
    <cellStyle name="RowTitles-Detail 3 2 2 4 4 3" xfId="32900"/>
    <cellStyle name="RowTitles-Detail 3 2 2 4 4 3 2" xfId="32901"/>
    <cellStyle name="RowTitles-Detail 3 2 2 4 4 3 2 2" xfId="32902"/>
    <cellStyle name="RowTitles-Detail 3 2 2 4 4 3 2 2 2" xfId="32903"/>
    <cellStyle name="RowTitles-Detail 3 2 2 4 4 3 2 3" xfId="32904"/>
    <cellStyle name="RowTitles-Detail 3 2 2 4 4 3 3" xfId="32905"/>
    <cellStyle name="RowTitles-Detail 3 2 2 4 4 3 3 2" xfId="32906"/>
    <cellStyle name="RowTitles-Detail 3 2 2 4 4 3 3 2 2" xfId="32907"/>
    <cellStyle name="RowTitles-Detail 3 2 2 4 4 3 4" xfId="32908"/>
    <cellStyle name="RowTitles-Detail 3 2 2 4 4 3 4 2" xfId="32909"/>
    <cellStyle name="RowTitles-Detail 3 2 2 4 4 3 5" xfId="32910"/>
    <cellStyle name="RowTitles-Detail 3 2 2 4 4 4" xfId="32911"/>
    <cellStyle name="RowTitles-Detail 3 2 2 4 4 4 2" xfId="32912"/>
    <cellStyle name="RowTitles-Detail 3 2 2 4 4 5" xfId="32913"/>
    <cellStyle name="RowTitles-Detail 3 2 2 4 4 5 2" xfId="32914"/>
    <cellStyle name="RowTitles-Detail 3 2 2 4 4 5 2 2" xfId="32915"/>
    <cellStyle name="RowTitles-Detail 3 2 2 4 4 5 3" xfId="32916"/>
    <cellStyle name="RowTitles-Detail 3 2 2 4 4 6" xfId="32917"/>
    <cellStyle name="RowTitles-Detail 3 2 2 4 4 6 2" xfId="32918"/>
    <cellStyle name="RowTitles-Detail 3 2 2 4 4 6 2 2" xfId="32919"/>
    <cellStyle name="RowTitles-Detail 3 2 2 4 4 7" xfId="32920"/>
    <cellStyle name="RowTitles-Detail 3 2 2 4 4 7 2" xfId="32921"/>
    <cellStyle name="RowTitles-Detail 3 2 2 4 4 8" xfId="32922"/>
    <cellStyle name="RowTitles-Detail 3 2 2 4 5" xfId="32923"/>
    <cellStyle name="RowTitles-Detail 3 2 2 4 5 2" xfId="32924"/>
    <cellStyle name="RowTitles-Detail 3 2 2 4 5 2 2" xfId="32925"/>
    <cellStyle name="RowTitles-Detail 3 2 2 4 5 2 2 2" xfId="32926"/>
    <cellStyle name="RowTitles-Detail 3 2 2 4 5 2 2 2 2" xfId="32927"/>
    <cellStyle name="RowTitles-Detail 3 2 2 4 5 2 2 3" xfId="32928"/>
    <cellStyle name="RowTitles-Detail 3 2 2 4 5 2 3" xfId="32929"/>
    <cellStyle name="RowTitles-Detail 3 2 2 4 5 2 3 2" xfId="32930"/>
    <cellStyle name="RowTitles-Detail 3 2 2 4 5 2 3 2 2" xfId="32931"/>
    <cellStyle name="RowTitles-Detail 3 2 2 4 5 2 4" xfId="32932"/>
    <cellStyle name="RowTitles-Detail 3 2 2 4 5 2 4 2" xfId="32933"/>
    <cellStyle name="RowTitles-Detail 3 2 2 4 5 2 5" xfId="32934"/>
    <cellStyle name="RowTitles-Detail 3 2 2 4 5 3" xfId="32935"/>
    <cellStyle name="RowTitles-Detail 3 2 2 4 5 3 2" xfId="32936"/>
    <cellStyle name="RowTitles-Detail 3 2 2 4 5 3 2 2" xfId="32937"/>
    <cellStyle name="RowTitles-Detail 3 2 2 4 5 3 2 2 2" xfId="32938"/>
    <cellStyle name="RowTitles-Detail 3 2 2 4 5 3 2 3" xfId="32939"/>
    <cellStyle name="RowTitles-Detail 3 2 2 4 5 3 3" xfId="32940"/>
    <cellStyle name="RowTitles-Detail 3 2 2 4 5 3 3 2" xfId="32941"/>
    <cellStyle name="RowTitles-Detail 3 2 2 4 5 3 3 2 2" xfId="32942"/>
    <cellStyle name="RowTitles-Detail 3 2 2 4 5 3 4" xfId="32943"/>
    <cellStyle name="RowTitles-Detail 3 2 2 4 5 3 4 2" xfId="32944"/>
    <cellStyle name="RowTitles-Detail 3 2 2 4 5 3 5" xfId="32945"/>
    <cellStyle name="RowTitles-Detail 3 2 2 4 5 4" xfId="32946"/>
    <cellStyle name="RowTitles-Detail 3 2 2 4 5 4 2" xfId="32947"/>
    <cellStyle name="RowTitles-Detail 3 2 2 4 5 4 2 2" xfId="32948"/>
    <cellStyle name="RowTitles-Detail 3 2 2 4 5 4 3" xfId="32949"/>
    <cellStyle name="RowTitles-Detail 3 2 2 4 5 5" xfId="32950"/>
    <cellStyle name="RowTitles-Detail 3 2 2 4 5 5 2" xfId="32951"/>
    <cellStyle name="RowTitles-Detail 3 2 2 4 5 5 2 2" xfId="32952"/>
    <cellStyle name="RowTitles-Detail 3 2 2 4 5 6" xfId="32953"/>
    <cellStyle name="RowTitles-Detail 3 2 2 4 5 6 2" xfId="32954"/>
    <cellStyle name="RowTitles-Detail 3 2 2 4 5 7" xfId="32955"/>
    <cellStyle name="RowTitles-Detail 3 2 2 4 6" xfId="32956"/>
    <cellStyle name="RowTitles-Detail 3 2 2 4 6 2" xfId="32957"/>
    <cellStyle name="RowTitles-Detail 3 2 2 4 6 2 2" xfId="32958"/>
    <cellStyle name="RowTitles-Detail 3 2 2 4 6 2 2 2" xfId="32959"/>
    <cellStyle name="RowTitles-Detail 3 2 2 4 6 2 2 2 2" xfId="32960"/>
    <cellStyle name="RowTitles-Detail 3 2 2 4 6 2 2 3" xfId="32961"/>
    <cellStyle name="RowTitles-Detail 3 2 2 4 6 2 3" xfId="32962"/>
    <cellStyle name="RowTitles-Detail 3 2 2 4 6 2 3 2" xfId="32963"/>
    <cellStyle name="RowTitles-Detail 3 2 2 4 6 2 3 2 2" xfId="32964"/>
    <cellStyle name="RowTitles-Detail 3 2 2 4 6 2 4" xfId="32965"/>
    <cellStyle name="RowTitles-Detail 3 2 2 4 6 2 4 2" xfId="32966"/>
    <cellStyle name="RowTitles-Detail 3 2 2 4 6 2 5" xfId="32967"/>
    <cellStyle name="RowTitles-Detail 3 2 2 4 6 3" xfId="32968"/>
    <cellStyle name="RowTitles-Detail 3 2 2 4 6 3 2" xfId="32969"/>
    <cellStyle name="RowTitles-Detail 3 2 2 4 6 3 2 2" xfId="32970"/>
    <cellStyle name="RowTitles-Detail 3 2 2 4 6 3 2 2 2" xfId="32971"/>
    <cellStyle name="RowTitles-Detail 3 2 2 4 6 3 2 3" xfId="32972"/>
    <cellStyle name="RowTitles-Detail 3 2 2 4 6 3 3" xfId="32973"/>
    <cellStyle name="RowTitles-Detail 3 2 2 4 6 3 3 2" xfId="32974"/>
    <cellStyle name="RowTitles-Detail 3 2 2 4 6 3 3 2 2" xfId="32975"/>
    <cellStyle name="RowTitles-Detail 3 2 2 4 6 3 4" xfId="32976"/>
    <cellStyle name="RowTitles-Detail 3 2 2 4 6 3 4 2" xfId="32977"/>
    <cellStyle name="RowTitles-Detail 3 2 2 4 6 3 5" xfId="32978"/>
    <cellStyle name="RowTitles-Detail 3 2 2 4 6 4" xfId="32979"/>
    <cellStyle name="RowTitles-Detail 3 2 2 4 6 4 2" xfId="32980"/>
    <cellStyle name="RowTitles-Detail 3 2 2 4 6 4 2 2" xfId="32981"/>
    <cellStyle name="RowTitles-Detail 3 2 2 4 6 4 3" xfId="32982"/>
    <cellStyle name="RowTitles-Detail 3 2 2 4 6 5" xfId="32983"/>
    <cellStyle name="RowTitles-Detail 3 2 2 4 6 5 2" xfId="32984"/>
    <cellStyle name="RowTitles-Detail 3 2 2 4 6 5 2 2" xfId="32985"/>
    <cellStyle name="RowTitles-Detail 3 2 2 4 6 6" xfId="32986"/>
    <cellStyle name="RowTitles-Detail 3 2 2 4 6 6 2" xfId="32987"/>
    <cellStyle name="RowTitles-Detail 3 2 2 4 6 7" xfId="32988"/>
    <cellStyle name="RowTitles-Detail 3 2 2 4 7" xfId="32989"/>
    <cellStyle name="RowTitles-Detail 3 2 2 4 7 2" xfId="32990"/>
    <cellStyle name="RowTitles-Detail 3 2 2 4 7 2 2" xfId="32991"/>
    <cellStyle name="RowTitles-Detail 3 2 2 4 7 2 2 2" xfId="32992"/>
    <cellStyle name="RowTitles-Detail 3 2 2 4 7 2 3" xfId="32993"/>
    <cellStyle name="RowTitles-Detail 3 2 2 4 7 3" xfId="32994"/>
    <cellStyle name="RowTitles-Detail 3 2 2 4 7 3 2" xfId="32995"/>
    <cellStyle name="RowTitles-Detail 3 2 2 4 7 3 2 2" xfId="32996"/>
    <cellStyle name="RowTitles-Detail 3 2 2 4 7 4" xfId="32997"/>
    <cellStyle name="RowTitles-Detail 3 2 2 4 7 4 2" xfId="32998"/>
    <cellStyle name="RowTitles-Detail 3 2 2 4 7 5" xfId="32999"/>
    <cellStyle name="RowTitles-Detail 3 2 2 4 8" xfId="33000"/>
    <cellStyle name="RowTitles-Detail 3 2 2 4 8 2" xfId="33001"/>
    <cellStyle name="RowTitles-Detail 3 2 2 4 9" xfId="33002"/>
    <cellStyle name="RowTitles-Detail 3 2 2 4 9 2" xfId="33003"/>
    <cellStyle name="RowTitles-Detail 3 2 2 4 9 2 2" xfId="33004"/>
    <cellStyle name="RowTitles-Detail 3 2 2 4_STUD aligned by INSTIT" xfId="33005"/>
    <cellStyle name="RowTitles-Detail 3 2 2 5" xfId="33006"/>
    <cellStyle name="RowTitles-Detail 3 2 2 5 2" xfId="33007"/>
    <cellStyle name="RowTitles-Detail 3 2 2 5 2 2" xfId="33008"/>
    <cellStyle name="RowTitles-Detail 3 2 2 5 2 2 2" xfId="33009"/>
    <cellStyle name="RowTitles-Detail 3 2 2 5 2 2 2 2" xfId="33010"/>
    <cellStyle name="RowTitles-Detail 3 2 2 5 2 2 3" xfId="33011"/>
    <cellStyle name="RowTitles-Detail 3 2 2 5 2 3" xfId="33012"/>
    <cellStyle name="RowTitles-Detail 3 2 2 5 2 3 2" xfId="33013"/>
    <cellStyle name="RowTitles-Detail 3 2 2 5 2 3 2 2" xfId="33014"/>
    <cellStyle name="RowTitles-Detail 3 2 2 5 2 4" xfId="33015"/>
    <cellStyle name="RowTitles-Detail 3 2 2 5 2 4 2" xfId="33016"/>
    <cellStyle name="RowTitles-Detail 3 2 2 5 2 5" xfId="33017"/>
    <cellStyle name="RowTitles-Detail 3 2 2 5 3" xfId="33018"/>
    <cellStyle name="RowTitles-Detail 3 2 2 5 3 2" xfId="33019"/>
    <cellStyle name="RowTitles-Detail 3 2 2 5 3 2 2" xfId="33020"/>
    <cellStyle name="RowTitles-Detail 3 2 2 5 3 2 2 2" xfId="33021"/>
    <cellStyle name="RowTitles-Detail 3 2 2 5 3 2 3" xfId="33022"/>
    <cellStyle name="RowTitles-Detail 3 2 2 5 3 3" xfId="33023"/>
    <cellStyle name="RowTitles-Detail 3 2 2 5 3 3 2" xfId="33024"/>
    <cellStyle name="RowTitles-Detail 3 2 2 5 3 3 2 2" xfId="33025"/>
    <cellStyle name="RowTitles-Detail 3 2 2 5 3 4" xfId="33026"/>
    <cellStyle name="RowTitles-Detail 3 2 2 5 3 4 2" xfId="33027"/>
    <cellStyle name="RowTitles-Detail 3 2 2 5 3 5" xfId="33028"/>
    <cellStyle name="RowTitles-Detail 3 2 2 5 4" xfId="33029"/>
    <cellStyle name="RowTitles-Detail 3 2 2 5 4 2" xfId="33030"/>
    <cellStyle name="RowTitles-Detail 3 2 2 5 5" xfId="33031"/>
    <cellStyle name="RowTitles-Detail 3 2 2 5 5 2" xfId="33032"/>
    <cellStyle name="RowTitles-Detail 3 2 2 5 5 2 2" xfId="33033"/>
    <cellStyle name="RowTitles-Detail 3 2 2 5 5 3" xfId="33034"/>
    <cellStyle name="RowTitles-Detail 3 2 2 5 6" xfId="33035"/>
    <cellStyle name="RowTitles-Detail 3 2 2 5 6 2" xfId="33036"/>
    <cellStyle name="RowTitles-Detail 3 2 2 5 6 2 2" xfId="33037"/>
    <cellStyle name="RowTitles-Detail 3 2 2 6" xfId="33038"/>
    <cellStyle name="RowTitles-Detail 3 2 2 6 2" xfId="33039"/>
    <cellStyle name="RowTitles-Detail 3 2 2 6 2 2" xfId="33040"/>
    <cellStyle name="RowTitles-Detail 3 2 2 6 2 2 2" xfId="33041"/>
    <cellStyle name="RowTitles-Detail 3 2 2 6 2 2 2 2" xfId="33042"/>
    <cellStyle name="RowTitles-Detail 3 2 2 6 2 2 3" xfId="33043"/>
    <cellStyle name="RowTitles-Detail 3 2 2 6 2 3" xfId="33044"/>
    <cellStyle name="RowTitles-Detail 3 2 2 6 2 3 2" xfId="33045"/>
    <cellStyle name="RowTitles-Detail 3 2 2 6 2 3 2 2" xfId="33046"/>
    <cellStyle name="RowTitles-Detail 3 2 2 6 2 4" xfId="33047"/>
    <cellStyle name="RowTitles-Detail 3 2 2 6 2 4 2" xfId="33048"/>
    <cellStyle name="RowTitles-Detail 3 2 2 6 2 5" xfId="33049"/>
    <cellStyle name="RowTitles-Detail 3 2 2 6 3" xfId="33050"/>
    <cellStyle name="RowTitles-Detail 3 2 2 6 3 2" xfId="33051"/>
    <cellStyle name="RowTitles-Detail 3 2 2 6 3 2 2" xfId="33052"/>
    <cellStyle name="RowTitles-Detail 3 2 2 6 3 2 2 2" xfId="33053"/>
    <cellStyle name="RowTitles-Detail 3 2 2 6 3 2 3" xfId="33054"/>
    <cellStyle name="RowTitles-Detail 3 2 2 6 3 3" xfId="33055"/>
    <cellStyle name="RowTitles-Detail 3 2 2 6 3 3 2" xfId="33056"/>
    <cellStyle name="RowTitles-Detail 3 2 2 6 3 3 2 2" xfId="33057"/>
    <cellStyle name="RowTitles-Detail 3 2 2 6 3 4" xfId="33058"/>
    <cellStyle name="RowTitles-Detail 3 2 2 6 3 4 2" xfId="33059"/>
    <cellStyle name="RowTitles-Detail 3 2 2 6 3 5" xfId="33060"/>
    <cellStyle name="RowTitles-Detail 3 2 2 6 4" xfId="33061"/>
    <cellStyle name="RowTitles-Detail 3 2 2 6 4 2" xfId="33062"/>
    <cellStyle name="RowTitles-Detail 3 2 2 6 5" xfId="33063"/>
    <cellStyle name="RowTitles-Detail 3 2 2 6 5 2" xfId="33064"/>
    <cellStyle name="RowTitles-Detail 3 2 2 6 5 2 2" xfId="33065"/>
    <cellStyle name="RowTitles-Detail 3 2 2 6 6" xfId="33066"/>
    <cellStyle name="RowTitles-Detail 3 2 2 6 6 2" xfId="33067"/>
    <cellStyle name="RowTitles-Detail 3 2 2 6 7" xfId="33068"/>
    <cellStyle name="RowTitles-Detail 3 2 2 7" xfId="33069"/>
    <cellStyle name="RowTitles-Detail 3 2 2 7 2" xfId="33070"/>
    <cellStyle name="RowTitles-Detail 3 2 2 7 2 2" xfId="33071"/>
    <cellStyle name="RowTitles-Detail 3 2 2 7 2 2 2" xfId="33072"/>
    <cellStyle name="RowTitles-Detail 3 2 2 7 2 2 2 2" xfId="33073"/>
    <cellStyle name="RowTitles-Detail 3 2 2 7 2 2 3" xfId="33074"/>
    <cellStyle name="RowTitles-Detail 3 2 2 7 2 3" xfId="33075"/>
    <cellStyle name="RowTitles-Detail 3 2 2 7 2 3 2" xfId="33076"/>
    <cellStyle name="RowTitles-Detail 3 2 2 7 2 3 2 2" xfId="33077"/>
    <cellStyle name="RowTitles-Detail 3 2 2 7 2 4" xfId="33078"/>
    <cellStyle name="RowTitles-Detail 3 2 2 7 2 4 2" xfId="33079"/>
    <cellStyle name="RowTitles-Detail 3 2 2 7 2 5" xfId="33080"/>
    <cellStyle name="RowTitles-Detail 3 2 2 7 3" xfId="33081"/>
    <cellStyle name="RowTitles-Detail 3 2 2 7 3 2" xfId="33082"/>
    <cellStyle name="RowTitles-Detail 3 2 2 7 3 2 2" xfId="33083"/>
    <cellStyle name="RowTitles-Detail 3 2 2 7 3 2 2 2" xfId="33084"/>
    <cellStyle name="RowTitles-Detail 3 2 2 7 3 2 3" xfId="33085"/>
    <cellStyle name="RowTitles-Detail 3 2 2 7 3 3" xfId="33086"/>
    <cellStyle name="RowTitles-Detail 3 2 2 7 3 3 2" xfId="33087"/>
    <cellStyle name="RowTitles-Detail 3 2 2 7 3 3 2 2" xfId="33088"/>
    <cellStyle name="RowTitles-Detail 3 2 2 7 3 4" xfId="33089"/>
    <cellStyle name="RowTitles-Detail 3 2 2 7 3 4 2" xfId="33090"/>
    <cellStyle name="RowTitles-Detail 3 2 2 7 3 5" xfId="33091"/>
    <cellStyle name="RowTitles-Detail 3 2 2 7 4" xfId="33092"/>
    <cellStyle name="RowTitles-Detail 3 2 2 7 4 2" xfId="33093"/>
    <cellStyle name="RowTitles-Detail 3 2 2 7 5" xfId="33094"/>
    <cellStyle name="RowTitles-Detail 3 2 2 7 5 2" xfId="33095"/>
    <cellStyle name="RowTitles-Detail 3 2 2 7 5 2 2" xfId="33096"/>
    <cellStyle name="RowTitles-Detail 3 2 2 7 5 3" xfId="33097"/>
    <cellStyle name="RowTitles-Detail 3 2 2 7 6" xfId="33098"/>
    <cellStyle name="RowTitles-Detail 3 2 2 7 6 2" xfId="33099"/>
    <cellStyle name="RowTitles-Detail 3 2 2 7 6 2 2" xfId="33100"/>
    <cellStyle name="RowTitles-Detail 3 2 2 7 7" xfId="33101"/>
    <cellStyle name="RowTitles-Detail 3 2 2 7 7 2" xfId="33102"/>
    <cellStyle name="RowTitles-Detail 3 2 2 7 8" xfId="33103"/>
    <cellStyle name="RowTitles-Detail 3 2 2 8" xfId="33104"/>
    <cellStyle name="RowTitles-Detail 3 2 2 8 2" xfId="33105"/>
    <cellStyle name="RowTitles-Detail 3 2 2 8 2 2" xfId="33106"/>
    <cellStyle name="RowTitles-Detail 3 2 2 8 2 2 2" xfId="33107"/>
    <cellStyle name="RowTitles-Detail 3 2 2 8 2 2 2 2" xfId="33108"/>
    <cellStyle name="RowTitles-Detail 3 2 2 8 2 2 3" xfId="33109"/>
    <cellStyle name="RowTitles-Detail 3 2 2 8 2 3" xfId="33110"/>
    <cellStyle name="RowTitles-Detail 3 2 2 8 2 3 2" xfId="33111"/>
    <cellStyle name="RowTitles-Detail 3 2 2 8 2 3 2 2" xfId="33112"/>
    <cellStyle name="RowTitles-Detail 3 2 2 8 2 4" xfId="33113"/>
    <cellStyle name="RowTitles-Detail 3 2 2 8 2 4 2" xfId="33114"/>
    <cellStyle name="RowTitles-Detail 3 2 2 8 2 5" xfId="33115"/>
    <cellStyle name="RowTitles-Detail 3 2 2 8 3" xfId="33116"/>
    <cellStyle name="RowTitles-Detail 3 2 2 8 3 2" xfId="33117"/>
    <cellStyle name="RowTitles-Detail 3 2 2 8 3 2 2" xfId="33118"/>
    <cellStyle name="RowTitles-Detail 3 2 2 8 3 2 2 2" xfId="33119"/>
    <cellStyle name="RowTitles-Detail 3 2 2 8 3 2 3" xfId="33120"/>
    <cellStyle name="RowTitles-Detail 3 2 2 8 3 3" xfId="33121"/>
    <cellStyle name="RowTitles-Detail 3 2 2 8 3 3 2" xfId="33122"/>
    <cellStyle name="RowTitles-Detail 3 2 2 8 3 3 2 2" xfId="33123"/>
    <cellStyle name="RowTitles-Detail 3 2 2 8 3 4" xfId="33124"/>
    <cellStyle name="RowTitles-Detail 3 2 2 8 3 4 2" xfId="33125"/>
    <cellStyle name="RowTitles-Detail 3 2 2 8 3 5" xfId="33126"/>
    <cellStyle name="RowTitles-Detail 3 2 2 8 4" xfId="33127"/>
    <cellStyle name="RowTitles-Detail 3 2 2 8 4 2" xfId="33128"/>
    <cellStyle name="RowTitles-Detail 3 2 2 8 4 2 2" xfId="33129"/>
    <cellStyle name="RowTitles-Detail 3 2 2 8 4 3" xfId="33130"/>
    <cellStyle name="RowTitles-Detail 3 2 2 8 5" xfId="33131"/>
    <cellStyle name="RowTitles-Detail 3 2 2 8 5 2" xfId="33132"/>
    <cellStyle name="RowTitles-Detail 3 2 2 8 5 2 2" xfId="33133"/>
    <cellStyle name="RowTitles-Detail 3 2 2 8 6" xfId="33134"/>
    <cellStyle name="RowTitles-Detail 3 2 2 8 6 2" xfId="33135"/>
    <cellStyle name="RowTitles-Detail 3 2 2 8 7" xfId="33136"/>
    <cellStyle name="RowTitles-Detail 3 2 2 9" xfId="33137"/>
    <cellStyle name="RowTitles-Detail 3 2 2 9 2" xfId="33138"/>
    <cellStyle name="RowTitles-Detail 3 2 2 9 2 2" xfId="33139"/>
    <cellStyle name="RowTitles-Detail 3 2 2 9 2 2 2" xfId="33140"/>
    <cellStyle name="RowTitles-Detail 3 2 2 9 2 2 2 2" xfId="33141"/>
    <cellStyle name="RowTitles-Detail 3 2 2 9 2 2 3" xfId="33142"/>
    <cellStyle name="RowTitles-Detail 3 2 2 9 2 3" xfId="33143"/>
    <cellStyle name="RowTitles-Detail 3 2 2 9 2 3 2" xfId="33144"/>
    <cellStyle name="RowTitles-Detail 3 2 2 9 2 3 2 2" xfId="33145"/>
    <cellStyle name="RowTitles-Detail 3 2 2 9 2 4" xfId="33146"/>
    <cellStyle name="RowTitles-Detail 3 2 2 9 2 4 2" xfId="33147"/>
    <cellStyle name="RowTitles-Detail 3 2 2 9 2 5" xfId="33148"/>
    <cellStyle name="RowTitles-Detail 3 2 2 9 3" xfId="33149"/>
    <cellStyle name="RowTitles-Detail 3 2 2 9 3 2" xfId="33150"/>
    <cellStyle name="RowTitles-Detail 3 2 2 9 3 2 2" xfId="33151"/>
    <cellStyle name="RowTitles-Detail 3 2 2 9 3 2 2 2" xfId="33152"/>
    <cellStyle name="RowTitles-Detail 3 2 2 9 3 2 3" xfId="33153"/>
    <cellStyle name="RowTitles-Detail 3 2 2 9 3 3" xfId="33154"/>
    <cellStyle name="RowTitles-Detail 3 2 2 9 3 3 2" xfId="33155"/>
    <cellStyle name="RowTitles-Detail 3 2 2 9 3 3 2 2" xfId="33156"/>
    <cellStyle name="RowTitles-Detail 3 2 2 9 3 4" xfId="33157"/>
    <cellStyle name="RowTitles-Detail 3 2 2 9 3 4 2" xfId="33158"/>
    <cellStyle name="RowTitles-Detail 3 2 2 9 3 5" xfId="33159"/>
    <cellStyle name="RowTitles-Detail 3 2 2 9 4" xfId="33160"/>
    <cellStyle name="RowTitles-Detail 3 2 2 9 4 2" xfId="33161"/>
    <cellStyle name="RowTitles-Detail 3 2 2 9 4 2 2" xfId="33162"/>
    <cellStyle name="RowTitles-Detail 3 2 2 9 4 3" xfId="33163"/>
    <cellStyle name="RowTitles-Detail 3 2 2 9 5" xfId="33164"/>
    <cellStyle name="RowTitles-Detail 3 2 2 9 5 2" xfId="33165"/>
    <cellStyle name="RowTitles-Detail 3 2 2 9 5 2 2" xfId="33166"/>
    <cellStyle name="RowTitles-Detail 3 2 2 9 6" xfId="33167"/>
    <cellStyle name="RowTitles-Detail 3 2 2 9 6 2" xfId="33168"/>
    <cellStyle name="RowTitles-Detail 3 2 2 9 7" xfId="33169"/>
    <cellStyle name="RowTitles-Detail 3 2 2_STUD aligned by INSTIT" xfId="33170"/>
    <cellStyle name="RowTitles-Detail 3 2 3" xfId="33171"/>
    <cellStyle name="RowTitles-Detail 3 2 3 2" xfId="33172"/>
    <cellStyle name="RowTitles-Detail 3 2 3 2 2" xfId="33173"/>
    <cellStyle name="RowTitles-Detail 3 2 3 2 2 2" xfId="33174"/>
    <cellStyle name="RowTitles-Detail 3 2 3 2 2 2 2" xfId="33175"/>
    <cellStyle name="RowTitles-Detail 3 2 3 2 2 2 2 2" xfId="33176"/>
    <cellStyle name="RowTitles-Detail 3 2 3 2 2 2 3" xfId="33177"/>
    <cellStyle name="RowTitles-Detail 3 2 3 2 2 3" xfId="33178"/>
    <cellStyle name="RowTitles-Detail 3 2 3 2 2 3 2" xfId="33179"/>
    <cellStyle name="RowTitles-Detail 3 2 3 2 2 3 2 2" xfId="33180"/>
    <cellStyle name="RowTitles-Detail 3 2 3 2 2 4" xfId="33181"/>
    <cellStyle name="RowTitles-Detail 3 2 3 2 2 4 2" xfId="33182"/>
    <cellStyle name="RowTitles-Detail 3 2 3 2 2 5" xfId="33183"/>
    <cellStyle name="RowTitles-Detail 3 2 3 2 3" xfId="33184"/>
    <cellStyle name="RowTitles-Detail 3 2 3 2 3 2" xfId="33185"/>
    <cellStyle name="RowTitles-Detail 3 2 3 2 3 2 2" xfId="33186"/>
    <cellStyle name="RowTitles-Detail 3 2 3 2 3 2 2 2" xfId="33187"/>
    <cellStyle name="RowTitles-Detail 3 2 3 2 3 2 3" xfId="33188"/>
    <cellStyle name="RowTitles-Detail 3 2 3 2 3 3" xfId="33189"/>
    <cellStyle name="RowTitles-Detail 3 2 3 2 3 3 2" xfId="33190"/>
    <cellStyle name="RowTitles-Detail 3 2 3 2 3 3 2 2" xfId="33191"/>
    <cellStyle name="RowTitles-Detail 3 2 3 2 3 4" xfId="33192"/>
    <cellStyle name="RowTitles-Detail 3 2 3 2 3 4 2" xfId="33193"/>
    <cellStyle name="RowTitles-Detail 3 2 3 2 3 5" xfId="33194"/>
    <cellStyle name="RowTitles-Detail 3 2 3 2 4" xfId="33195"/>
    <cellStyle name="RowTitles-Detail 3 2 3 2 4 2" xfId="33196"/>
    <cellStyle name="RowTitles-Detail 3 2 3 2 5" xfId="33197"/>
    <cellStyle name="RowTitles-Detail 3 2 3 2 5 2" xfId="33198"/>
    <cellStyle name="RowTitles-Detail 3 2 3 2 5 2 2" xfId="33199"/>
    <cellStyle name="RowTitles-Detail 3 2 3 3" xfId="33200"/>
    <cellStyle name="RowTitles-Detail 3 2 3 3 2" xfId="33201"/>
    <cellStyle name="RowTitles-Detail 3 2 3 3 2 2" xfId="33202"/>
    <cellStyle name="RowTitles-Detail 3 2 3 3 2 2 2" xfId="33203"/>
    <cellStyle name="RowTitles-Detail 3 2 3 3 2 2 2 2" xfId="33204"/>
    <cellStyle name="RowTitles-Detail 3 2 3 3 2 2 3" xfId="33205"/>
    <cellStyle name="RowTitles-Detail 3 2 3 3 2 3" xfId="33206"/>
    <cellStyle name="RowTitles-Detail 3 2 3 3 2 3 2" xfId="33207"/>
    <cellStyle name="RowTitles-Detail 3 2 3 3 2 3 2 2" xfId="33208"/>
    <cellStyle name="RowTitles-Detail 3 2 3 3 2 4" xfId="33209"/>
    <cellStyle name="RowTitles-Detail 3 2 3 3 2 4 2" xfId="33210"/>
    <cellStyle name="RowTitles-Detail 3 2 3 3 2 5" xfId="33211"/>
    <cellStyle name="RowTitles-Detail 3 2 3 3 3" xfId="33212"/>
    <cellStyle name="RowTitles-Detail 3 2 3 3 3 2" xfId="33213"/>
    <cellStyle name="RowTitles-Detail 3 2 3 3 3 2 2" xfId="33214"/>
    <cellStyle name="RowTitles-Detail 3 2 3 3 3 2 2 2" xfId="33215"/>
    <cellStyle name="RowTitles-Detail 3 2 3 3 3 2 3" xfId="33216"/>
    <cellStyle name="RowTitles-Detail 3 2 3 3 3 3" xfId="33217"/>
    <cellStyle name="RowTitles-Detail 3 2 3 3 3 3 2" xfId="33218"/>
    <cellStyle name="RowTitles-Detail 3 2 3 3 3 3 2 2" xfId="33219"/>
    <cellStyle name="RowTitles-Detail 3 2 3 3 3 4" xfId="33220"/>
    <cellStyle name="RowTitles-Detail 3 2 3 3 3 4 2" xfId="33221"/>
    <cellStyle name="RowTitles-Detail 3 2 3 3 3 5" xfId="33222"/>
    <cellStyle name="RowTitles-Detail 3 2 3 3 4" xfId="33223"/>
    <cellStyle name="RowTitles-Detail 3 2 3 3 4 2" xfId="33224"/>
    <cellStyle name="RowTitles-Detail 3 2 3 3 5" xfId="33225"/>
    <cellStyle name="RowTitles-Detail 3 2 3 3 5 2" xfId="33226"/>
    <cellStyle name="RowTitles-Detail 3 2 3 3 5 2 2" xfId="33227"/>
    <cellStyle name="RowTitles-Detail 3 2 3 3 5 3" xfId="33228"/>
    <cellStyle name="RowTitles-Detail 3 2 3 3 6" xfId="33229"/>
    <cellStyle name="RowTitles-Detail 3 2 3 3 6 2" xfId="33230"/>
    <cellStyle name="RowTitles-Detail 3 2 3 3 6 2 2" xfId="33231"/>
    <cellStyle name="RowTitles-Detail 3 2 3 3 7" xfId="33232"/>
    <cellStyle name="RowTitles-Detail 3 2 3 3 7 2" xfId="33233"/>
    <cellStyle name="RowTitles-Detail 3 2 3 3 8" xfId="33234"/>
    <cellStyle name="RowTitles-Detail 3 2 3 4" xfId="33235"/>
    <cellStyle name="RowTitles-Detail 3 2 3 4 2" xfId="33236"/>
    <cellStyle name="RowTitles-Detail 3 2 3 4 2 2" xfId="33237"/>
    <cellStyle name="RowTitles-Detail 3 2 3 4 2 2 2" xfId="33238"/>
    <cellStyle name="RowTitles-Detail 3 2 3 4 2 2 2 2" xfId="33239"/>
    <cellStyle name="RowTitles-Detail 3 2 3 4 2 2 3" xfId="33240"/>
    <cellStyle name="RowTitles-Detail 3 2 3 4 2 3" xfId="33241"/>
    <cellStyle name="RowTitles-Detail 3 2 3 4 2 3 2" xfId="33242"/>
    <cellStyle name="RowTitles-Detail 3 2 3 4 2 3 2 2" xfId="33243"/>
    <cellStyle name="RowTitles-Detail 3 2 3 4 2 4" xfId="33244"/>
    <cellStyle name="RowTitles-Detail 3 2 3 4 2 4 2" xfId="33245"/>
    <cellStyle name="RowTitles-Detail 3 2 3 4 2 5" xfId="33246"/>
    <cellStyle name="RowTitles-Detail 3 2 3 4 3" xfId="33247"/>
    <cellStyle name="RowTitles-Detail 3 2 3 4 3 2" xfId="33248"/>
    <cellStyle name="RowTitles-Detail 3 2 3 4 3 2 2" xfId="33249"/>
    <cellStyle name="RowTitles-Detail 3 2 3 4 3 2 2 2" xfId="33250"/>
    <cellStyle name="RowTitles-Detail 3 2 3 4 3 2 3" xfId="33251"/>
    <cellStyle name="RowTitles-Detail 3 2 3 4 3 3" xfId="33252"/>
    <cellStyle name="RowTitles-Detail 3 2 3 4 3 3 2" xfId="33253"/>
    <cellStyle name="RowTitles-Detail 3 2 3 4 3 3 2 2" xfId="33254"/>
    <cellStyle name="RowTitles-Detail 3 2 3 4 3 4" xfId="33255"/>
    <cellStyle name="RowTitles-Detail 3 2 3 4 3 4 2" xfId="33256"/>
    <cellStyle name="RowTitles-Detail 3 2 3 4 3 5" xfId="33257"/>
    <cellStyle name="RowTitles-Detail 3 2 3 4 4" xfId="33258"/>
    <cellStyle name="RowTitles-Detail 3 2 3 4 4 2" xfId="33259"/>
    <cellStyle name="RowTitles-Detail 3 2 3 4 4 2 2" xfId="33260"/>
    <cellStyle name="RowTitles-Detail 3 2 3 4 4 3" xfId="33261"/>
    <cellStyle name="RowTitles-Detail 3 2 3 4 5" xfId="33262"/>
    <cellStyle name="RowTitles-Detail 3 2 3 4 5 2" xfId="33263"/>
    <cellStyle name="RowTitles-Detail 3 2 3 4 5 2 2" xfId="33264"/>
    <cellStyle name="RowTitles-Detail 3 2 3 4 6" xfId="33265"/>
    <cellStyle name="RowTitles-Detail 3 2 3 4 6 2" xfId="33266"/>
    <cellStyle name="RowTitles-Detail 3 2 3 4 7" xfId="33267"/>
    <cellStyle name="RowTitles-Detail 3 2 3 5" xfId="33268"/>
    <cellStyle name="RowTitles-Detail 3 2 3 5 2" xfId="33269"/>
    <cellStyle name="RowTitles-Detail 3 2 3 5 2 2" xfId="33270"/>
    <cellStyle name="RowTitles-Detail 3 2 3 5 2 2 2" xfId="33271"/>
    <cellStyle name="RowTitles-Detail 3 2 3 5 2 2 2 2" xfId="33272"/>
    <cellStyle name="RowTitles-Detail 3 2 3 5 2 2 3" xfId="33273"/>
    <cellStyle name="RowTitles-Detail 3 2 3 5 2 3" xfId="33274"/>
    <cellStyle name="RowTitles-Detail 3 2 3 5 2 3 2" xfId="33275"/>
    <cellStyle name="RowTitles-Detail 3 2 3 5 2 3 2 2" xfId="33276"/>
    <cellStyle name="RowTitles-Detail 3 2 3 5 2 4" xfId="33277"/>
    <cellStyle name="RowTitles-Detail 3 2 3 5 2 4 2" xfId="33278"/>
    <cellStyle name="RowTitles-Detail 3 2 3 5 2 5" xfId="33279"/>
    <cellStyle name="RowTitles-Detail 3 2 3 5 3" xfId="33280"/>
    <cellStyle name="RowTitles-Detail 3 2 3 5 3 2" xfId="33281"/>
    <cellStyle name="RowTitles-Detail 3 2 3 5 3 2 2" xfId="33282"/>
    <cellStyle name="RowTitles-Detail 3 2 3 5 3 2 2 2" xfId="33283"/>
    <cellStyle name="RowTitles-Detail 3 2 3 5 3 2 3" xfId="33284"/>
    <cellStyle name="RowTitles-Detail 3 2 3 5 3 3" xfId="33285"/>
    <cellStyle name="RowTitles-Detail 3 2 3 5 3 3 2" xfId="33286"/>
    <cellStyle name="RowTitles-Detail 3 2 3 5 3 3 2 2" xfId="33287"/>
    <cellStyle name="RowTitles-Detail 3 2 3 5 3 4" xfId="33288"/>
    <cellStyle name="RowTitles-Detail 3 2 3 5 3 4 2" xfId="33289"/>
    <cellStyle name="RowTitles-Detail 3 2 3 5 3 5" xfId="33290"/>
    <cellStyle name="RowTitles-Detail 3 2 3 5 4" xfId="33291"/>
    <cellStyle name="RowTitles-Detail 3 2 3 5 4 2" xfId="33292"/>
    <cellStyle name="RowTitles-Detail 3 2 3 5 4 2 2" xfId="33293"/>
    <cellStyle name="RowTitles-Detail 3 2 3 5 4 3" xfId="33294"/>
    <cellStyle name="RowTitles-Detail 3 2 3 5 5" xfId="33295"/>
    <cellStyle name="RowTitles-Detail 3 2 3 5 5 2" xfId="33296"/>
    <cellStyle name="RowTitles-Detail 3 2 3 5 5 2 2" xfId="33297"/>
    <cellStyle name="RowTitles-Detail 3 2 3 5 6" xfId="33298"/>
    <cellStyle name="RowTitles-Detail 3 2 3 5 6 2" xfId="33299"/>
    <cellStyle name="RowTitles-Detail 3 2 3 5 7" xfId="33300"/>
    <cellStyle name="RowTitles-Detail 3 2 3 6" xfId="33301"/>
    <cellStyle name="RowTitles-Detail 3 2 3 6 2" xfId="33302"/>
    <cellStyle name="RowTitles-Detail 3 2 3 6 2 2" xfId="33303"/>
    <cellStyle name="RowTitles-Detail 3 2 3 6 2 2 2" xfId="33304"/>
    <cellStyle name="RowTitles-Detail 3 2 3 6 2 2 2 2" xfId="33305"/>
    <cellStyle name="RowTitles-Detail 3 2 3 6 2 2 3" xfId="33306"/>
    <cellStyle name="RowTitles-Detail 3 2 3 6 2 3" xfId="33307"/>
    <cellStyle name="RowTitles-Detail 3 2 3 6 2 3 2" xfId="33308"/>
    <cellStyle name="RowTitles-Detail 3 2 3 6 2 3 2 2" xfId="33309"/>
    <cellStyle name="RowTitles-Detail 3 2 3 6 2 4" xfId="33310"/>
    <cellStyle name="RowTitles-Detail 3 2 3 6 2 4 2" xfId="33311"/>
    <cellStyle name="RowTitles-Detail 3 2 3 6 2 5" xfId="33312"/>
    <cellStyle name="RowTitles-Detail 3 2 3 6 3" xfId="33313"/>
    <cellStyle name="RowTitles-Detail 3 2 3 6 3 2" xfId="33314"/>
    <cellStyle name="RowTitles-Detail 3 2 3 6 3 2 2" xfId="33315"/>
    <cellStyle name="RowTitles-Detail 3 2 3 6 3 2 2 2" xfId="33316"/>
    <cellStyle name="RowTitles-Detail 3 2 3 6 3 2 3" xfId="33317"/>
    <cellStyle name="RowTitles-Detail 3 2 3 6 3 3" xfId="33318"/>
    <cellStyle name="RowTitles-Detail 3 2 3 6 3 3 2" xfId="33319"/>
    <cellStyle name="RowTitles-Detail 3 2 3 6 3 3 2 2" xfId="33320"/>
    <cellStyle name="RowTitles-Detail 3 2 3 6 3 4" xfId="33321"/>
    <cellStyle name="RowTitles-Detail 3 2 3 6 3 4 2" xfId="33322"/>
    <cellStyle name="RowTitles-Detail 3 2 3 6 3 5" xfId="33323"/>
    <cellStyle name="RowTitles-Detail 3 2 3 6 4" xfId="33324"/>
    <cellStyle name="RowTitles-Detail 3 2 3 6 4 2" xfId="33325"/>
    <cellStyle name="RowTitles-Detail 3 2 3 6 4 2 2" xfId="33326"/>
    <cellStyle name="RowTitles-Detail 3 2 3 6 4 3" xfId="33327"/>
    <cellStyle name="RowTitles-Detail 3 2 3 6 5" xfId="33328"/>
    <cellStyle name="RowTitles-Detail 3 2 3 6 5 2" xfId="33329"/>
    <cellStyle name="RowTitles-Detail 3 2 3 6 5 2 2" xfId="33330"/>
    <cellStyle name="RowTitles-Detail 3 2 3 6 6" xfId="33331"/>
    <cellStyle name="RowTitles-Detail 3 2 3 6 6 2" xfId="33332"/>
    <cellStyle name="RowTitles-Detail 3 2 3 6 7" xfId="33333"/>
    <cellStyle name="RowTitles-Detail 3 2 3 7" xfId="33334"/>
    <cellStyle name="RowTitles-Detail 3 2 3 7 2" xfId="33335"/>
    <cellStyle name="RowTitles-Detail 3 2 3 7 2 2" xfId="33336"/>
    <cellStyle name="RowTitles-Detail 3 2 3 7 2 2 2" xfId="33337"/>
    <cellStyle name="RowTitles-Detail 3 2 3 7 2 3" xfId="33338"/>
    <cellStyle name="RowTitles-Detail 3 2 3 7 3" xfId="33339"/>
    <cellStyle name="RowTitles-Detail 3 2 3 7 3 2" xfId="33340"/>
    <cellStyle name="RowTitles-Detail 3 2 3 7 3 2 2" xfId="33341"/>
    <cellStyle name="RowTitles-Detail 3 2 3 7 4" xfId="33342"/>
    <cellStyle name="RowTitles-Detail 3 2 3 7 4 2" xfId="33343"/>
    <cellStyle name="RowTitles-Detail 3 2 3 7 5" xfId="33344"/>
    <cellStyle name="RowTitles-Detail 3 2 3 8" xfId="33345"/>
    <cellStyle name="RowTitles-Detail 3 2 3 8 2" xfId="33346"/>
    <cellStyle name="RowTitles-Detail 3 2 3 9" xfId="33347"/>
    <cellStyle name="RowTitles-Detail 3 2 3 9 2" xfId="33348"/>
    <cellStyle name="RowTitles-Detail 3 2 3 9 2 2" xfId="33349"/>
    <cellStyle name="RowTitles-Detail 3 2 3_STUD aligned by INSTIT" xfId="33350"/>
    <cellStyle name="RowTitles-Detail 3 2 4" xfId="33351"/>
    <cellStyle name="RowTitles-Detail 3 2 4 2" xfId="33352"/>
    <cellStyle name="RowTitles-Detail 3 2 4 2 2" xfId="33353"/>
    <cellStyle name="RowTitles-Detail 3 2 4 2 2 2" xfId="33354"/>
    <cellStyle name="RowTitles-Detail 3 2 4 2 2 2 2" xfId="33355"/>
    <cellStyle name="RowTitles-Detail 3 2 4 2 2 2 2 2" xfId="33356"/>
    <cellStyle name="RowTitles-Detail 3 2 4 2 2 2 3" xfId="33357"/>
    <cellStyle name="RowTitles-Detail 3 2 4 2 2 3" xfId="33358"/>
    <cellStyle name="RowTitles-Detail 3 2 4 2 2 3 2" xfId="33359"/>
    <cellStyle name="RowTitles-Detail 3 2 4 2 2 3 2 2" xfId="33360"/>
    <cellStyle name="RowTitles-Detail 3 2 4 2 2 4" xfId="33361"/>
    <cellStyle name="RowTitles-Detail 3 2 4 2 2 4 2" xfId="33362"/>
    <cellStyle name="RowTitles-Detail 3 2 4 2 2 5" xfId="33363"/>
    <cellStyle name="RowTitles-Detail 3 2 4 2 3" xfId="33364"/>
    <cellStyle name="RowTitles-Detail 3 2 4 2 3 2" xfId="33365"/>
    <cellStyle name="RowTitles-Detail 3 2 4 2 3 2 2" xfId="33366"/>
    <cellStyle name="RowTitles-Detail 3 2 4 2 3 2 2 2" xfId="33367"/>
    <cellStyle name="RowTitles-Detail 3 2 4 2 3 2 3" xfId="33368"/>
    <cellStyle name="RowTitles-Detail 3 2 4 2 3 3" xfId="33369"/>
    <cellStyle name="RowTitles-Detail 3 2 4 2 3 3 2" xfId="33370"/>
    <cellStyle name="RowTitles-Detail 3 2 4 2 3 3 2 2" xfId="33371"/>
    <cellStyle name="RowTitles-Detail 3 2 4 2 3 4" xfId="33372"/>
    <cellStyle name="RowTitles-Detail 3 2 4 2 3 4 2" xfId="33373"/>
    <cellStyle name="RowTitles-Detail 3 2 4 2 3 5" xfId="33374"/>
    <cellStyle name="RowTitles-Detail 3 2 4 2 4" xfId="33375"/>
    <cellStyle name="RowTitles-Detail 3 2 4 2 4 2" xfId="33376"/>
    <cellStyle name="RowTitles-Detail 3 2 4 2 5" xfId="33377"/>
    <cellStyle name="RowTitles-Detail 3 2 4 2 5 2" xfId="33378"/>
    <cellStyle name="RowTitles-Detail 3 2 4 2 5 2 2" xfId="33379"/>
    <cellStyle name="RowTitles-Detail 3 2 4 2 5 3" xfId="33380"/>
    <cellStyle name="RowTitles-Detail 3 2 4 2 6" xfId="33381"/>
    <cellStyle name="RowTitles-Detail 3 2 4 2 6 2" xfId="33382"/>
    <cellStyle name="RowTitles-Detail 3 2 4 2 6 2 2" xfId="33383"/>
    <cellStyle name="RowTitles-Detail 3 2 4 2 7" xfId="33384"/>
    <cellStyle name="RowTitles-Detail 3 2 4 2 7 2" xfId="33385"/>
    <cellStyle name="RowTitles-Detail 3 2 4 2 8" xfId="33386"/>
    <cellStyle name="RowTitles-Detail 3 2 4 3" xfId="33387"/>
    <cellStyle name="RowTitles-Detail 3 2 4 3 2" xfId="33388"/>
    <cellStyle name="RowTitles-Detail 3 2 4 3 2 2" xfId="33389"/>
    <cellStyle name="RowTitles-Detail 3 2 4 3 2 2 2" xfId="33390"/>
    <cellStyle name="RowTitles-Detail 3 2 4 3 2 2 2 2" xfId="33391"/>
    <cellStyle name="RowTitles-Detail 3 2 4 3 2 2 3" xfId="33392"/>
    <cellStyle name="RowTitles-Detail 3 2 4 3 2 3" xfId="33393"/>
    <cellStyle name="RowTitles-Detail 3 2 4 3 2 3 2" xfId="33394"/>
    <cellStyle name="RowTitles-Detail 3 2 4 3 2 3 2 2" xfId="33395"/>
    <cellStyle name="RowTitles-Detail 3 2 4 3 2 4" xfId="33396"/>
    <cellStyle name="RowTitles-Detail 3 2 4 3 2 4 2" xfId="33397"/>
    <cellStyle name="RowTitles-Detail 3 2 4 3 2 5" xfId="33398"/>
    <cellStyle name="RowTitles-Detail 3 2 4 3 3" xfId="33399"/>
    <cellStyle name="RowTitles-Detail 3 2 4 3 3 2" xfId="33400"/>
    <cellStyle name="RowTitles-Detail 3 2 4 3 3 2 2" xfId="33401"/>
    <cellStyle name="RowTitles-Detail 3 2 4 3 3 2 2 2" xfId="33402"/>
    <cellStyle name="RowTitles-Detail 3 2 4 3 3 2 3" xfId="33403"/>
    <cellStyle name="RowTitles-Detail 3 2 4 3 3 3" xfId="33404"/>
    <cellStyle name="RowTitles-Detail 3 2 4 3 3 3 2" xfId="33405"/>
    <cellStyle name="RowTitles-Detail 3 2 4 3 3 3 2 2" xfId="33406"/>
    <cellStyle name="RowTitles-Detail 3 2 4 3 3 4" xfId="33407"/>
    <cellStyle name="RowTitles-Detail 3 2 4 3 3 4 2" xfId="33408"/>
    <cellStyle name="RowTitles-Detail 3 2 4 3 3 5" xfId="33409"/>
    <cellStyle name="RowTitles-Detail 3 2 4 3 4" xfId="33410"/>
    <cellStyle name="RowTitles-Detail 3 2 4 3 4 2" xfId="33411"/>
    <cellStyle name="RowTitles-Detail 3 2 4 3 5" xfId="33412"/>
    <cellStyle name="RowTitles-Detail 3 2 4 3 5 2" xfId="33413"/>
    <cellStyle name="RowTitles-Detail 3 2 4 3 5 2 2" xfId="33414"/>
    <cellStyle name="RowTitles-Detail 3 2 4 4" xfId="33415"/>
    <cellStyle name="RowTitles-Detail 3 2 4 4 2" xfId="33416"/>
    <cellStyle name="RowTitles-Detail 3 2 4 4 2 2" xfId="33417"/>
    <cellStyle name="RowTitles-Detail 3 2 4 4 2 2 2" xfId="33418"/>
    <cellStyle name="RowTitles-Detail 3 2 4 4 2 2 2 2" xfId="33419"/>
    <cellStyle name="RowTitles-Detail 3 2 4 4 2 2 3" xfId="33420"/>
    <cellStyle name="RowTitles-Detail 3 2 4 4 2 3" xfId="33421"/>
    <cellStyle name="RowTitles-Detail 3 2 4 4 2 3 2" xfId="33422"/>
    <cellStyle name="RowTitles-Detail 3 2 4 4 2 3 2 2" xfId="33423"/>
    <cellStyle name="RowTitles-Detail 3 2 4 4 2 4" xfId="33424"/>
    <cellStyle name="RowTitles-Detail 3 2 4 4 2 4 2" xfId="33425"/>
    <cellStyle name="RowTitles-Detail 3 2 4 4 2 5" xfId="33426"/>
    <cellStyle name="RowTitles-Detail 3 2 4 4 3" xfId="33427"/>
    <cellStyle name="RowTitles-Detail 3 2 4 4 3 2" xfId="33428"/>
    <cellStyle name="RowTitles-Detail 3 2 4 4 3 2 2" xfId="33429"/>
    <cellStyle name="RowTitles-Detail 3 2 4 4 3 2 2 2" xfId="33430"/>
    <cellStyle name="RowTitles-Detail 3 2 4 4 3 2 3" xfId="33431"/>
    <cellStyle name="RowTitles-Detail 3 2 4 4 3 3" xfId="33432"/>
    <cellStyle name="RowTitles-Detail 3 2 4 4 3 3 2" xfId="33433"/>
    <cellStyle name="RowTitles-Detail 3 2 4 4 3 3 2 2" xfId="33434"/>
    <cellStyle name="RowTitles-Detail 3 2 4 4 3 4" xfId="33435"/>
    <cellStyle name="RowTitles-Detail 3 2 4 4 3 4 2" xfId="33436"/>
    <cellStyle name="RowTitles-Detail 3 2 4 4 3 5" xfId="33437"/>
    <cellStyle name="RowTitles-Detail 3 2 4 4 4" xfId="33438"/>
    <cellStyle name="RowTitles-Detail 3 2 4 4 4 2" xfId="33439"/>
    <cellStyle name="RowTitles-Detail 3 2 4 4 4 2 2" xfId="33440"/>
    <cellStyle name="RowTitles-Detail 3 2 4 4 4 3" xfId="33441"/>
    <cellStyle name="RowTitles-Detail 3 2 4 4 5" xfId="33442"/>
    <cellStyle name="RowTitles-Detail 3 2 4 4 5 2" xfId="33443"/>
    <cellStyle name="RowTitles-Detail 3 2 4 4 5 2 2" xfId="33444"/>
    <cellStyle name="RowTitles-Detail 3 2 4 4 6" xfId="33445"/>
    <cellStyle name="RowTitles-Detail 3 2 4 4 6 2" xfId="33446"/>
    <cellStyle name="RowTitles-Detail 3 2 4 4 7" xfId="33447"/>
    <cellStyle name="RowTitles-Detail 3 2 4 5" xfId="33448"/>
    <cellStyle name="RowTitles-Detail 3 2 4 5 2" xfId="33449"/>
    <cellStyle name="RowTitles-Detail 3 2 4 5 2 2" xfId="33450"/>
    <cellStyle name="RowTitles-Detail 3 2 4 5 2 2 2" xfId="33451"/>
    <cellStyle name="RowTitles-Detail 3 2 4 5 2 2 2 2" xfId="33452"/>
    <cellStyle name="RowTitles-Detail 3 2 4 5 2 2 3" xfId="33453"/>
    <cellStyle name="RowTitles-Detail 3 2 4 5 2 3" xfId="33454"/>
    <cellStyle name="RowTitles-Detail 3 2 4 5 2 3 2" xfId="33455"/>
    <cellStyle name="RowTitles-Detail 3 2 4 5 2 3 2 2" xfId="33456"/>
    <cellStyle name="RowTitles-Detail 3 2 4 5 2 4" xfId="33457"/>
    <cellStyle name="RowTitles-Detail 3 2 4 5 2 4 2" xfId="33458"/>
    <cellStyle name="RowTitles-Detail 3 2 4 5 2 5" xfId="33459"/>
    <cellStyle name="RowTitles-Detail 3 2 4 5 3" xfId="33460"/>
    <cellStyle name="RowTitles-Detail 3 2 4 5 3 2" xfId="33461"/>
    <cellStyle name="RowTitles-Detail 3 2 4 5 3 2 2" xfId="33462"/>
    <cellStyle name="RowTitles-Detail 3 2 4 5 3 2 2 2" xfId="33463"/>
    <cellStyle name="RowTitles-Detail 3 2 4 5 3 2 3" xfId="33464"/>
    <cellStyle name="RowTitles-Detail 3 2 4 5 3 3" xfId="33465"/>
    <cellStyle name="RowTitles-Detail 3 2 4 5 3 3 2" xfId="33466"/>
    <cellStyle name="RowTitles-Detail 3 2 4 5 3 3 2 2" xfId="33467"/>
    <cellStyle name="RowTitles-Detail 3 2 4 5 3 4" xfId="33468"/>
    <cellStyle name="RowTitles-Detail 3 2 4 5 3 4 2" xfId="33469"/>
    <cellStyle name="RowTitles-Detail 3 2 4 5 3 5" xfId="33470"/>
    <cellStyle name="RowTitles-Detail 3 2 4 5 4" xfId="33471"/>
    <cellStyle name="RowTitles-Detail 3 2 4 5 4 2" xfId="33472"/>
    <cellStyle name="RowTitles-Detail 3 2 4 5 4 2 2" xfId="33473"/>
    <cellStyle name="RowTitles-Detail 3 2 4 5 4 3" xfId="33474"/>
    <cellStyle name="RowTitles-Detail 3 2 4 5 5" xfId="33475"/>
    <cellStyle name="RowTitles-Detail 3 2 4 5 5 2" xfId="33476"/>
    <cellStyle name="RowTitles-Detail 3 2 4 5 5 2 2" xfId="33477"/>
    <cellStyle name="RowTitles-Detail 3 2 4 5 6" xfId="33478"/>
    <cellStyle name="RowTitles-Detail 3 2 4 5 6 2" xfId="33479"/>
    <cellStyle name="RowTitles-Detail 3 2 4 5 7" xfId="33480"/>
    <cellStyle name="RowTitles-Detail 3 2 4 6" xfId="33481"/>
    <cellStyle name="RowTitles-Detail 3 2 4 6 2" xfId="33482"/>
    <cellStyle name="RowTitles-Detail 3 2 4 6 2 2" xfId="33483"/>
    <cellStyle name="RowTitles-Detail 3 2 4 6 2 2 2" xfId="33484"/>
    <cellStyle name="RowTitles-Detail 3 2 4 6 2 2 2 2" xfId="33485"/>
    <cellStyle name="RowTitles-Detail 3 2 4 6 2 2 3" xfId="33486"/>
    <cellStyle name="RowTitles-Detail 3 2 4 6 2 3" xfId="33487"/>
    <cellStyle name="RowTitles-Detail 3 2 4 6 2 3 2" xfId="33488"/>
    <cellStyle name="RowTitles-Detail 3 2 4 6 2 3 2 2" xfId="33489"/>
    <cellStyle name="RowTitles-Detail 3 2 4 6 2 4" xfId="33490"/>
    <cellStyle name="RowTitles-Detail 3 2 4 6 2 4 2" xfId="33491"/>
    <cellStyle name="RowTitles-Detail 3 2 4 6 2 5" xfId="33492"/>
    <cellStyle name="RowTitles-Detail 3 2 4 6 3" xfId="33493"/>
    <cellStyle name="RowTitles-Detail 3 2 4 6 3 2" xfId="33494"/>
    <cellStyle name="RowTitles-Detail 3 2 4 6 3 2 2" xfId="33495"/>
    <cellStyle name="RowTitles-Detail 3 2 4 6 3 2 2 2" xfId="33496"/>
    <cellStyle name="RowTitles-Detail 3 2 4 6 3 2 3" xfId="33497"/>
    <cellStyle name="RowTitles-Detail 3 2 4 6 3 3" xfId="33498"/>
    <cellStyle name="RowTitles-Detail 3 2 4 6 3 3 2" xfId="33499"/>
    <cellStyle name="RowTitles-Detail 3 2 4 6 3 3 2 2" xfId="33500"/>
    <cellStyle name="RowTitles-Detail 3 2 4 6 3 4" xfId="33501"/>
    <cellStyle name="RowTitles-Detail 3 2 4 6 3 4 2" xfId="33502"/>
    <cellStyle name="RowTitles-Detail 3 2 4 6 3 5" xfId="33503"/>
    <cellStyle name="RowTitles-Detail 3 2 4 6 4" xfId="33504"/>
    <cellStyle name="RowTitles-Detail 3 2 4 6 4 2" xfId="33505"/>
    <cellStyle name="RowTitles-Detail 3 2 4 6 4 2 2" xfId="33506"/>
    <cellStyle name="RowTitles-Detail 3 2 4 6 4 3" xfId="33507"/>
    <cellStyle name="RowTitles-Detail 3 2 4 6 5" xfId="33508"/>
    <cellStyle name="RowTitles-Detail 3 2 4 6 5 2" xfId="33509"/>
    <cellStyle name="RowTitles-Detail 3 2 4 6 5 2 2" xfId="33510"/>
    <cellStyle name="RowTitles-Detail 3 2 4 6 6" xfId="33511"/>
    <cellStyle name="RowTitles-Detail 3 2 4 6 6 2" xfId="33512"/>
    <cellStyle name="RowTitles-Detail 3 2 4 6 7" xfId="33513"/>
    <cellStyle name="RowTitles-Detail 3 2 4 7" xfId="33514"/>
    <cellStyle name="RowTitles-Detail 3 2 4 7 2" xfId="33515"/>
    <cellStyle name="RowTitles-Detail 3 2 4 7 2 2" xfId="33516"/>
    <cellStyle name="RowTitles-Detail 3 2 4 7 2 2 2" xfId="33517"/>
    <cellStyle name="RowTitles-Detail 3 2 4 7 2 3" xfId="33518"/>
    <cellStyle name="RowTitles-Detail 3 2 4 7 3" xfId="33519"/>
    <cellStyle name="RowTitles-Detail 3 2 4 7 3 2" xfId="33520"/>
    <cellStyle name="RowTitles-Detail 3 2 4 7 3 2 2" xfId="33521"/>
    <cellStyle name="RowTitles-Detail 3 2 4 7 4" xfId="33522"/>
    <cellStyle name="RowTitles-Detail 3 2 4 7 4 2" xfId="33523"/>
    <cellStyle name="RowTitles-Detail 3 2 4 7 5" xfId="33524"/>
    <cellStyle name="RowTitles-Detail 3 2 4 8" xfId="33525"/>
    <cellStyle name="RowTitles-Detail 3 2 4 8 2" xfId="33526"/>
    <cellStyle name="RowTitles-Detail 3 2 4 8 2 2" xfId="33527"/>
    <cellStyle name="RowTitles-Detail 3 2 4 8 2 2 2" xfId="33528"/>
    <cellStyle name="RowTitles-Detail 3 2 4 8 2 3" xfId="33529"/>
    <cellStyle name="RowTitles-Detail 3 2 4 8 3" xfId="33530"/>
    <cellStyle name="RowTitles-Detail 3 2 4 8 3 2" xfId="33531"/>
    <cellStyle name="RowTitles-Detail 3 2 4 8 3 2 2" xfId="33532"/>
    <cellStyle name="RowTitles-Detail 3 2 4 8 4" xfId="33533"/>
    <cellStyle name="RowTitles-Detail 3 2 4 8 4 2" xfId="33534"/>
    <cellStyle name="RowTitles-Detail 3 2 4 8 5" xfId="33535"/>
    <cellStyle name="RowTitles-Detail 3 2 4 9" xfId="33536"/>
    <cellStyle name="RowTitles-Detail 3 2 4 9 2" xfId="33537"/>
    <cellStyle name="RowTitles-Detail 3 2 4 9 2 2" xfId="33538"/>
    <cellStyle name="RowTitles-Detail 3 2 4_STUD aligned by INSTIT" xfId="33539"/>
    <cellStyle name="RowTitles-Detail 3 2 5" xfId="33540"/>
    <cellStyle name="RowTitles-Detail 3 2 5 2" xfId="33541"/>
    <cellStyle name="RowTitles-Detail 3 2 5 2 2" xfId="33542"/>
    <cellStyle name="RowTitles-Detail 3 2 5 2 2 2" xfId="33543"/>
    <cellStyle name="RowTitles-Detail 3 2 5 2 2 2 2" xfId="33544"/>
    <cellStyle name="RowTitles-Detail 3 2 5 2 2 2 2 2" xfId="33545"/>
    <cellStyle name="RowTitles-Detail 3 2 5 2 2 2 3" xfId="33546"/>
    <cellStyle name="RowTitles-Detail 3 2 5 2 2 3" xfId="33547"/>
    <cellStyle name="RowTitles-Detail 3 2 5 2 2 3 2" xfId="33548"/>
    <cellStyle name="RowTitles-Detail 3 2 5 2 2 3 2 2" xfId="33549"/>
    <cellStyle name="RowTitles-Detail 3 2 5 2 2 4" xfId="33550"/>
    <cellStyle name="RowTitles-Detail 3 2 5 2 2 4 2" xfId="33551"/>
    <cellStyle name="RowTitles-Detail 3 2 5 2 2 5" xfId="33552"/>
    <cellStyle name="RowTitles-Detail 3 2 5 2 3" xfId="33553"/>
    <cellStyle name="RowTitles-Detail 3 2 5 2 3 2" xfId="33554"/>
    <cellStyle name="RowTitles-Detail 3 2 5 2 3 2 2" xfId="33555"/>
    <cellStyle name="RowTitles-Detail 3 2 5 2 3 2 2 2" xfId="33556"/>
    <cellStyle name="RowTitles-Detail 3 2 5 2 3 2 3" xfId="33557"/>
    <cellStyle name="RowTitles-Detail 3 2 5 2 3 3" xfId="33558"/>
    <cellStyle name="RowTitles-Detail 3 2 5 2 3 3 2" xfId="33559"/>
    <cellStyle name="RowTitles-Detail 3 2 5 2 3 3 2 2" xfId="33560"/>
    <cellStyle name="RowTitles-Detail 3 2 5 2 3 4" xfId="33561"/>
    <cellStyle name="RowTitles-Detail 3 2 5 2 3 4 2" xfId="33562"/>
    <cellStyle name="RowTitles-Detail 3 2 5 2 3 5" xfId="33563"/>
    <cellStyle name="RowTitles-Detail 3 2 5 2 4" xfId="33564"/>
    <cellStyle name="RowTitles-Detail 3 2 5 2 4 2" xfId="33565"/>
    <cellStyle name="RowTitles-Detail 3 2 5 2 5" xfId="33566"/>
    <cellStyle name="RowTitles-Detail 3 2 5 2 5 2" xfId="33567"/>
    <cellStyle name="RowTitles-Detail 3 2 5 2 5 2 2" xfId="33568"/>
    <cellStyle name="RowTitles-Detail 3 2 5 2 5 3" xfId="33569"/>
    <cellStyle name="RowTitles-Detail 3 2 5 2 6" xfId="33570"/>
    <cellStyle name="RowTitles-Detail 3 2 5 2 6 2" xfId="33571"/>
    <cellStyle name="RowTitles-Detail 3 2 5 2 6 2 2" xfId="33572"/>
    <cellStyle name="RowTitles-Detail 3 2 5 3" xfId="33573"/>
    <cellStyle name="RowTitles-Detail 3 2 5 3 2" xfId="33574"/>
    <cellStyle name="RowTitles-Detail 3 2 5 3 2 2" xfId="33575"/>
    <cellStyle name="RowTitles-Detail 3 2 5 3 2 2 2" xfId="33576"/>
    <cellStyle name="RowTitles-Detail 3 2 5 3 2 2 2 2" xfId="33577"/>
    <cellStyle name="RowTitles-Detail 3 2 5 3 2 2 3" xfId="33578"/>
    <cellStyle name="RowTitles-Detail 3 2 5 3 2 3" xfId="33579"/>
    <cellStyle name="RowTitles-Detail 3 2 5 3 2 3 2" xfId="33580"/>
    <cellStyle name="RowTitles-Detail 3 2 5 3 2 3 2 2" xfId="33581"/>
    <cellStyle name="RowTitles-Detail 3 2 5 3 2 4" xfId="33582"/>
    <cellStyle name="RowTitles-Detail 3 2 5 3 2 4 2" xfId="33583"/>
    <cellStyle name="RowTitles-Detail 3 2 5 3 2 5" xfId="33584"/>
    <cellStyle name="RowTitles-Detail 3 2 5 3 3" xfId="33585"/>
    <cellStyle name="RowTitles-Detail 3 2 5 3 3 2" xfId="33586"/>
    <cellStyle name="RowTitles-Detail 3 2 5 3 3 2 2" xfId="33587"/>
    <cellStyle name="RowTitles-Detail 3 2 5 3 3 2 2 2" xfId="33588"/>
    <cellStyle name="RowTitles-Detail 3 2 5 3 3 2 3" xfId="33589"/>
    <cellStyle name="RowTitles-Detail 3 2 5 3 3 3" xfId="33590"/>
    <cellStyle name="RowTitles-Detail 3 2 5 3 3 3 2" xfId="33591"/>
    <cellStyle name="RowTitles-Detail 3 2 5 3 3 3 2 2" xfId="33592"/>
    <cellStyle name="RowTitles-Detail 3 2 5 3 3 4" xfId="33593"/>
    <cellStyle name="RowTitles-Detail 3 2 5 3 3 4 2" xfId="33594"/>
    <cellStyle name="RowTitles-Detail 3 2 5 3 3 5" xfId="33595"/>
    <cellStyle name="RowTitles-Detail 3 2 5 3 4" xfId="33596"/>
    <cellStyle name="RowTitles-Detail 3 2 5 3 4 2" xfId="33597"/>
    <cellStyle name="RowTitles-Detail 3 2 5 3 5" xfId="33598"/>
    <cellStyle name="RowTitles-Detail 3 2 5 3 5 2" xfId="33599"/>
    <cellStyle name="RowTitles-Detail 3 2 5 3 5 2 2" xfId="33600"/>
    <cellStyle name="RowTitles-Detail 3 2 5 3 6" xfId="33601"/>
    <cellStyle name="RowTitles-Detail 3 2 5 3 6 2" xfId="33602"/>
    <cellStyle name="RowTitles-Detail 3 2 5 3 7" xfId="33603"/>
    <cellStyle name="RowTitles-Detail 3 2 5 4" xfId="33604"/>
    <cellStyle name="RowTitles-Detail 3 2 5 4 2" xfId="33605"/>
    <cellStyle name="RowTitles-Detail 3 2 5 4 2 2" xfId="33606"/>
    <cellStyle name="RowTitles-Detail 3 2 5 4 2 2 2" xfId="33607"/>
    <cellStyle name="RowTitles-Detail 3 2 5 4 2 2 2 2" xfId="33608"/>
    <cellStyle name="RowTitles-Detail 3 2 5 4 2 2 3" xfId="33609"/>
    <cellStyle name="RowTitles-Detail 3 2 5 4 2 3" xfId="33610"/>
    <cellStyle name="RowTitles-Detail 3 2 5 4 2 3 2" xfId="33611"/>
    <cellStyle name="RowTitles-Detail 3 2 5 4 2 3 2 2" xfId="33612"/>
    <cellStyle name="RowTitles-Detail 3 2 5 4 2 4" xfId="33613"/>
    <cellStyle name="RowTitles-Detail 3 2 5 4 2 4 2" xfId="33614"/>
    <cellStyle name="RowTitles-Detail 3 2 5 4 2 5" xfId="33615"/>
    <cellStyle name="RowTitles-Detail 3 2 5 4 3" xfId="33616"/>
    <cellStyle name="RowTitles-Detail 3 2 5 4 3 2" xfId="33617"/>
    <cellStyle name="RowTitles-Detail 3 2 5 4 3 2 2" xfId="33618"/>
    <cellStyle name="RowTitles-Detail 3 2 5 4 3 2 2 2" xfId="33619"/>
    <cellStyle name="RowTitles-Detail 3 2 5 4 3 2 3" xfId="33620"/>
    <cellStyle name="RowTitles-Detail 3 2 5 4 3 3" xfId="33621"/>
    <cellStyle name="RowTitles-Detail 3 2 5 4 3 3 2" xfId="33622"/>
    <cellStyle name="RowTitles-Detail 3 2 5 4 3 3 2 2" xfId="33623"/>
    <cellStyle name="RowTitles-Detail 3 2 5 4 3 4" xfId="33624"/>
    <cellStyle name="RowTitles-Detail 3 2 5 4 3 4 2" xfId="33625"/>
    <cellStyle name="RowTitles-Detail 3 2 5 4 3 5" xfId="33626"/>
    <cellStyle name="RowTitles-Detail 3 2 5 4 4" xfId="33627"/>
    <cellStyle name="RowTitles-Detail 3 2 5 4 4 2" xfId="33628"/>
    <cellStyle name="RowTitles-Detail 3 2 5 4 5" xfId="33629"/>
    <cellStyle name="RowTitles-Detail 3 2 5 4 5 2" xfId="33630"/>
    <cellStyle name="RowTitles-Detail 3 2 5 4 5 2 2" xfId="33631"/>
    <cellStyle name="RowTitles-Detail 3 2 5 4 5 3" xfId="33632"/>
    <cellStyle name="RowTitles-Detail 3 2 5 4 6" xfId="33633"/>
    <cellStyle name="RowTitles-Detail 3 2 5 4 6 2" xfId="33634"/>
    <cellStyle name="RowTitles-Detail 3 2 5 4 6 2 2" xfId="33635"/>
    <cellStyle name="RowTitles-Detail 3 2 5 4 7" xfId="33636"/>
    <cellStyle name="RowTitles-Detail 3 2 5 4 7 2" xfId="33637"/>
    <cellStyle name="RowTitles-Detail 3 2 5 4 8" xfId="33638"/>
    <cellStyle name="RowTitles-Detail 3 2 5 5" xfId="33639"/>
    <cellStyle name="RowTitles-Detail 3 2 5 5 2" xfId="33640"/>
    <cellStyle name="RowTitles-Detail 3 2 5 5 2 2" xfId="33641"/>
    <cellStyle name="RowTitles-Detail 3 2 5 5 2 2 2" xfId="33642"/>
    <cellStyle name="RowTitles-Detail 3 2 5 5 2 2 2 2" xfId="33643"/>
    <cellStyle name="RowTitles-Detail 3 2 5 5 2 2 3" xfId="33644"/>
    <cellStyle name="RowTitles-Detail 3 2 5 5 2 3" xfId="33645"/>
    <cellStyle name="RowTitles-Detail 3 2 5 5 2 3 2" xfId="33646"/>
    <cellStyle name="RowTitles-Detail 3 2 5 5 2 3 2 2" xfId="33647"/>
    <cellStyle name="RowTitles-Detail 3 2 5 5 2 4" xfId="33648"/>
    <cellStyle name="RowTitles-Detail 3 2 5 5 2 4 2" xfId="33649"/>
    <cellStyle name="RowTitles-Detail 3 2 5 5 2 5" xfId="33650"/>
    <cellStyle name="RowTitles-Detail 3 2 5 5 3" xfId="33651"/>
    <cellStyle name="RowTitles-Detail 3 2 5 5 3 2" xfId="33652"/>
    <cellStyle name="RowTitles-Detail 3 2 5 5 3 2 2" xfId="33653"/>
    <cellStyle name="RowTitles-Detail 3 2 5 5 3 2 2 2" xfId="33654"/>
    <cellStyle name="RowTitles-Detail 3 2 5 5 3 2 3" xfId="33655"/>
    <cellStyle name="RowTitles-Detail 3 2 5 5 3 3" xfId="33656"/>
    <cellStyle name="RowTitles-Detail 3 2 5 5 3 3 2" xfId="33657"/>
    <cellStyle name="RowTitles-Detail 3 2 5 5 3 3 2 2" xfId="33658"/>
    <cellStyle name="RowTitles-Detail 3 2 5 5 3 4" xfId="33659"/>
    <cellStyle name="RowTitles-Detail 3 2 5 5 3 4 2" xfId="33660"/>
    <cellStyle name="RowTitles-Detail 3 2 5 5 3 5" xfId="33661"/>
    <cellStyle name="RowTitles-Detail 3 2 5 5 4" xfId="33662"/>
    <cellStyle name="RowTitles-Detail 3 2 5 5 4 2" xfId="33663"/>
    <cellStyle name="RowTitles-Detail 3 2 5 5 4 2 2" xfId="33664"/>
    <cellStyle name="RowTitles-Detail 3 2 5 5 4 3" xfId="33665"/>
    <cellStyle name="RowTitles-Detail 3 2 5 5 5" xfId="33666"/>
    <cellStyle name="RowTitles-Detail 3 2 5 5 5 2" xfId="33667"/>
    <cellStyle name="RowTitles-Detail 3 2 5 5 5 2 2" xfId="33668"/>
    <cellStyle name="RowTitles-Detail 3 2 5 5 6" xfId="33669"/>
    <cellStyle name="RowTitles-Detail 3 2 5 5 6 2" xfId="33670"/>
    <cellStyle name="RowTitles-Detail 3 2 5 5 7" xfId="33671"/>
    <cellStyle name="RowTitles-Detail 3 2 5 6" xfId="33672"/>
    <cellStyle name="RowTitles-Detail 3 2 5 6 2" xfId="33673"/>
    <cellStyle name="RowTitles-Detail 3 2 5 6 2 2" xfId="33674"/>
    <cellStyle name="RowTitles-Detail 3 2 5 6 2 2 2" xfId="33675"/>
    <cellStyle name="RowTitles-Detail 3 2 5 6 2 2 2 2" xfId="33676"/>
    <cellStyle name="RowTitles-Detail 3 2 5 6 2 2 3" xfId="33677"/>
    <cellStyle name="RowTitles-Detail 3 2 5 6 2 3" xfId="33678"/>
    <cellStyle name="RowTitles-Detail 3 2 5 6 2 3 2" xfId="33679"/>
    <cellStyle name="RowTitles-Detail 3 2 5 6 2 3 2 2" xfId="33680"/>
    <cellStyle name="RowTitles-Detail 3 2 5 6 2 4" xfId="33681"/>
    <cellStyle name="RowTitles-Detail 3 2 5 6 2 4 2" xfId="33682"/>
    <cellStyle name="RowTitles-Detail 3 2 5 6 2 5" xfId="33683"/>
    <cellStyle name="RowTitles-Detail 3 2 5 6 3" xfId="33684"/>
    <cellStyle name="RowTitles-Detail 3 2 5 6 3 2" xfId="33685"/>
    <cellStyle name="RowTitles-Detail 3 2 5 6 3 2 2" xfId="33686"/>
    <cellStyle name="RowTitles-Detail 3 2 5 6 3 2 2 2" xfId="33687"/>
    <cellStyle name="RowTitles-Detail 3 2 5 6 3 2 3" xfId="33688"/>
    <cellStyle name="RowTitles-Detail 3 2 5 6 3 3" xfId="33689"/>
    <cellStyle name="RowTitles-Detail 3 2 5 6 3 3 2" xfId="33690"/>
    <cellStyle name="RowTitles-Detail 3 2 5 6 3 3 2 2" xfId="33691"/>
    <cellStyle name="RowTitles-Detail 3 2 5 6 3 4" xfId="33692"/>
    <cellStyle name="RowTitles-Detail 3 2 5 6 3 4 2" xfId="33693"/>
    <cellStyle name="RowTitles-Detail 3 2 5 6 3 5" xfId="33694"/>
    <cellStyle name="RowTitles-Detail 3 2 5 6 4" xfId="33695"/>
    <cellStyle name="RowTitles-Detail 3 2 5 6 4 2" xfId="33696"/>
    <cellStyle name="RowTitles-Detail 3 2 5 6 4 2 2" xfId="33697"/>
    <cellStyle name="RowTitles-Detail 3 2 5 6 4 3" xfId="33698"/>
    <cellStyle name="RowTitles-Detail 3 2 5 6 5" xfId="33699"/>
    <cellStyle name="RowTitles-Detail 3 2 5 6 5 2" xfId="33700"/>
    <cellStyle name="RowTitles-Detail 3 2 5 6 5 2 2" xfId="33701"/>
    <cellStyle name="RowTitles-Detail 3 2 5 6 6" xfId="33702"/>
    <cellStyle name="RowTitles-Detail 3 2 5 6 6 2" xfId="33703"/>
    <cellStyle name="RowTitles-Detail 3 2 5 6 7" xfId="33704"/>
    <cellStyle name="RowTitles-Detail 3 2 5 7" xfId="33705"/>
    <cellStyle name="RowTitles-Detail 3 2 5 7 2" xfId="33706"/>
    <cellStyle name="RowTitles-Detail 3 2 5 7 2 2" xfId="33707"/>
    <cellStyle name="RowTitles-Detail 3 2 5 7 2 2 2" xfId="33708"/>
    <cellStyle name="RowTitles-Detail 3 2 5 7 2 3" xfId="33709"/>
    <cellStyle name="RowTitles-Detail 3 2 5 7 3" xfId="33710"/>
    <cellStyle name="RowTitles-Detail 3 2 5 7 3 2" xfId="33711"/>
    <cellStyle name="RowTitles-Detail 3 2 5 7 3 2 2" xfId="33712"/>
    <cellStyle name="RowTitles-Detail 3 2 5 7 4" xfId="33713"/>
    <cellStyle name="RowTitles-Detail 3 2 5 7 4 2" xfId="33714"/>
    <cellStyle name="RowTitles-Detail 3 2 5 7 5" xfId="33715"/>
    <cellStyle name="RowTitles-Detail 3 2 5 8" xfId="33716"/>
    <cellStyle name="RowTitles-Detail 3 2 5 8 2" xfId="33717"/>
    <cellStyle name="RowTitles-Detail 3 2 5 9" xfId="33718"/>
    <cellStyle name="RowTitles-Detail 3 2 5 9 2" xfId="33719"/>
    <cellStyle name="RowTitles-Detail 3 2 5 9 2 2" xfId="33720"/>
    <cellStyle name="RowTitles-Detail 3 2 5_STUD aligned by INSTIT" xfId="33721"/>
    <cellStyle name="RowTitles-Detail 3 2 6" xfId="33722"/>
    <cellStyle name="RowTitles-Detail 3 2 6 2" xfId="33723"/>
    <cellStyle name="RowTitles-Detail 3 2 6 2 2" xfId="33724"/>
    <cellStyle name="RowTitles-Detail 3 2 6 2 2 2" xfId="33725"/>
    <cellStyle name="RowTitles-Detail 3 2 6 2 2 2 2" xfId="33726"/>
    <cellStyle name="RowTitles-Detail 3 2 6 2 2 3" xfId="33727"/>
    <cellStyle name="RowTitles-Detail 3 2 6 2 3" xfId="33728"/>
    <cellStyle name="RowTitles-Detail 3 2 6 2 3 2" xfId="33729"/>
    <cellStyle name="RowTitles-Detail 3 2 6 2 3 2 2" xfId="33730"/>
    <cellStyle name="RowTitles-Detail 3 2 6 2 4" xfId="33731"/>
    <cellStyle name="RowTitles-Detail 3 2 6 2 4 2" xfId="33732"/>
    <cellStyle name="RowTitles-Detail 3 2 6 2 5" xfId="33733"/>
    <cellStyle name="RowTitles-Detail 3 2 6 3" xfId="33734"/>
    <cellStyle name="RowTitles-Detail 3 2 6 3 2" xfId="33735"/>
    <cellStyle name="RowTitles-Detail 3 2 6 3 2 2" xfId="33736"/>
    <cellStyle name="RowTitles-Detail 3 2 6 3 2 2 2" xfId="33737"/>
    <cellStyle name="RowTitles-Detail 3 2 6 3 2 3" xfId="33738"/>
    <cellStyle name="RowTitles-Detail 3 2 6 3 3" xfId="33739"/>
    <cellStyle name="RowTitles-Detail 3 2 6 3 3 2" xfId="33740"/>
    <cellStyle name="RowTitles-Detail 3 2 6 3 3 2 2" xfId="33741"/>
    <cellStyle name="RowTitles-Detail 3 2 6 3 4" xfId="33742"/>
    <cellStyle name="RowTitles-Detail 3 2 6 3 4 2" xfId="33743"/>
    <cellStyle name="RowTitles-Detail 3 2 6 3 5" xfId="33744"/>
    <cellStyle name="RowTitles-Detail 3 2 6 4" xfId="33745"/>
    <cellStyle name="RowTitles-Detail 3 2 6 4 2" xfId="33746"/>
    <cellStyle name="RowTitles-Detail 3 2 6 5" xfId="33747"/>
    <cellStyle name="RowTitles-Detail 3 2 6 5 2" xfId="33748"/>
    <cellStyle name="RowTitles-Detail 3 2 6 5 2 2" xfId="33749"/>
    <cellStyle name="RowTitles-Detail 3 2 6 5 3" xfId="33750"/>
    <cellStyle name="RowTitles-Detail 3 2 6 6" xfId="33751"/>
    <cellStyle name="RowTitles-Detail 3 2 6 6 2" xfId="33752"/>
    <cellStyle name="RowTitles-Detail 3 2 6 6 2 2" xfId="33753"/>
    <cellStyle name="RowTitles-Detail 3 2 7" xfId="33754"/>
    <cellStyle name="RowTitles-Detail 3 2 7 2" xfId="33755"/>
    <cellStyle name="RowTitles-Detail 3 2 7 2 2" xfId="33756"/>
    <cellStyle name="RowTitles-Detail 3 2 7 2 2 2" xfId="33757"/>
    <cellStyle name="RowTitles-Detail 3 2 7 2 2 2 2" xfId="33758"/>
    <cellStyle name="RowTitles-Detail 3 2 7 2 2 3" xfId="33759"/>
    <cellStyle name="RowTitles-Detail 3 2 7 2 3" xfId="33760"/>
    <cellStyle name="RowTitles-Detail 3 2 7 2 3 2" xfId="33761"/>
    <cellStyle name="RowTitles-Detail 3 2 7 2 3 2 2" xfId="33762"/>
    <cellStyle name="RowTitles-Detail 3 2 7 2 4" xfId="33763"/>
    <cellStyle name="RowTitles-Detail 3 2 7 2 4 2" xfId="33764"/>
    <cellStyle name="RowTitles-Detail 3 2 7 2 5" xfId="33765"/>
    <cellStyle name="RowTitles-Detail 3 2 7 3" xfId="33766"/>
    <cellStyle name="RowTitles-Detail 3 2 7 3 2" xfId="33767"/>
    <cellStyle name="RowTitles-Detail 3 2 7 3 2 2" xfId="33768"/>
    <cellStyle name="RowTitles-Detail 3 2 7 3 2 2 2" xfId="33769"/>
    <cellStyle name="RowTitles-Detail 3 2 7 3 2 3" xfId="33770"/>
    <cellStyle name="RowTitles-Detail 3 2 7 3 3" xfId="33771"/>
    <cellStyle name="RowTitles-Detail 3 2 7 3 3 2" xfId="33772"/>
    <cellStyle name="RowTitles-Detail 3 2 7 3 3 2 2" xfId="33773"/>
    <cellStyle name="RowTitles-Detail 3 2 7 3 4" xfId="33774"/>
    <cellStyle name="RowTitles-Detail 3 2 7 3 4 2" xfId="33775"/>
    <cellStyle name="RowTitles-Detail 3 2 7 3 5" xfId="33776"/>
    <cellStyle name="RowTitles-Detail 3 2 7 4" xfId="33777"/>
    <cellStyle name="RowTitles-Detail 3 2 7 4 2" xfId="33778"/>
    <cellStyle name="RowTitles-Detail 3 2 7 5" xfId="33779"/>
    <cellStyle name="RowTitles-Detail 3 2 7 5 2" xfId="33780"/>
    <cellStyle name="RowTitles-Detail 3 2 7 5 2 2" xfId="33781"/>
    <cellStyle name="RowTitles-Detail 3 2 7 6" xfId="33782"/>
    <cellStyle name="RowTitles-Detail 3 2 7 6 2" xfId="33783"/>
    <cellStyle name="RowTitles-Detail 3 2 7 7" xfId="33784"/>
    <cellStyle name="RowTitles-Detail 3 2 8" xfId="33785"/>
    <cellStyle name="RowTitles-Detail 3 2 8 2" xfId="33786"/>
    <cellStyle name="RowTitles-Detail 3 2 8 2 2" xfId="33787"/>
    <cellStyle name="RowTitles-Detail 3 2 8 2 2 2" xfId="33788"/>
    <cellStyle name="RowTitles-Detail 3 2 8 2 2 2 2" xfId="33789"/>
    <cellStyle name="RowTitles-Detail 3 2 8 2 2 3" xfId="33790"/>
    <cellStyle name="RowTitles-Detail 3 2 8 2 3" xfId="33791"/>
    <cellStyle name="RowTitles-Detail 3 2 8 2 3 2" xfId="33792"/>
    <cellStyle name="RowTitles-Detail 3 2 8 2 3 2 2" xfId="33793"/>
    <cellStyle name="RowTitles-Detail 3 2 8 2 4" xfId="33794"/>
    <cellStyle name="RowTitles-Detail 3 2 8 2 4 2" xfId="33795"/>
    <cellStyle name="RowTitles-Detail 3 2 8 2 5" xfId="33796"/>
    <cellStyle name="RowTitles-Detail 3 2 8 3" xfId="33797"/>
    <cellStyle name="RowTitles-Detail 3 2 8 3 2" xfId="33798"/>
    <cellStyle name="RowTitles-Detail 3 2 8 3 2 2" xfId="33799"/>
    <cellStyle name="RowTitles-Detail 3 2 8 3 2 2 2" xfId="33800"/>
    <cellStyle name="RowTitles-Detail 3 2 8 3 2 3" xfId="33801"/>
    <cellStyle name="RowTitles-Detail 3 2 8 3 3" xfId="33802"/>
    <cellStyle name="RowTitles-Detail 3 2 8 3 3 2" xfId="33803"/>
    <cellStyle name="RowTitles-Detail 3 2 8 3 3 2 2" xfId="33804"/>
    <cellStyle name="RowTitles-Detail 3 2 8 3 4" xfId="33805"/>
    <cellStyle name="RowTitles-Detail 3 2 8 3 4 2" xfId="33806"/>
    <cellStyle name="RowTitles-Detail 3 2 8 3 5" xfId="33807"/>
    <cellStyle name="RowTitles-Detail 3 2 8 4" xfId="33808"/>
    <cellStyle name="RowTitles-Detail 3 2 8 4 2" xfId="33809"/>
    <cellStyle name="RowTitles-Detail 3 2 8 5" xfId="33810"/>
    <cellStyle name="RowTitles-Detail 3 2 8 5 2" xfId="33811"/>
    <cellStyle name="RowTitles-Detail 3 2 8 5 2 2" xfId="33812"/>
    <cellStyle name="RowTitles-Detail 3 2 8 5 3" xfId="33813"/>
    <cellStyle name="RowTitles-Detail 3 2 8 6" xfId="33814"/>
    <cellStyle name="RowTitles-Detail 3 2 8 6 2" xfId="33815"/>
    <cellStyle name="RowTitles-Detail 3 2 8 6 2 2" xfId="33816"/>
    <cellStyle name="RowTitles-Detail 3 2 8 7" xfId="33817"/>
    <cellStyle name="RowTitles-Detail 3 2 8 7 2" xfId="33818"/>
    <cellStyle name="RowTitles-Detail 3 2 8 8" xfId="33819"/>
    <cellStyle name="RowTitles-Detail 3 2 9" xfId="33820"/>
    <cellStyle name="RowTitles-Detail 3 2 9 2" xfId="33821"/>
    <cellStyle name="RowTitles-Detail 3 2 9 2 2" xfId="33822"/>
    <cellStyle name="RowTitles-Detail 3 2 9 2 2 2" xfId="33823"/>
    <cellStyle name="RowTitles-Detail 3 2 9 2 2 2 2" xfId="33824"/>
    <cellStyle name="RowTitles-Detail 3 2 9 2 2 3" xfId="33825"/>
    <cellStyle name="RowTitles-Detail 3 2 9 2 3" xfId="33826"/>
    <cellStyle name="RowTitles-Detail 3 2 9 2 3 2" xfId="33827"/>
    <cellStyle name="RowTitles-Detail 3 2 9 2 3 2 2" xfId="33828"/>
    <cellStyle name="RowTitles-Detail 3 2 9 2 4" xfId="33829"/>
    <cellStyle name="RowTitles-Detail 3 2 9 2 4 2" xfId="33830"/>
    <cellStyle name="RowTitles-Detail 3 2 9 2 5" xfId="33831"/>
    <cellStyle name="RowTitles-Detail 3 2 9 3" xfId="33832"/>
    <cellStyle name="RowTitles-Detail 3 2 9 3 2" xfId="33833"/>
    <cellStyle name="RowTitles-Detail 3 2 9 3 2 2" xfId="33834"/>
    <cellStyle name="RowTitles-Detail 3 2 9 3 2 2 2" xfId="33835"/>
    <cellStyle name="RowTitles-Detail 3 2 9 3 2 3" xfId="33836"/>
    <cellStyle name="RowTitles-Detail 3 2 9 3 3" xfId="33837"/>
    <cellStyle name="RowTitles-Detail 3 2 9 3 3 2" xfId="33838"/>
    <cellStyle name="RowTitles-Detail 3 2 9 3 3 2 2" xfId="33839"/>
    <cellStyle name="RowTitles-Detail 3 2 9 3 4" xfId="33840"/>
    <cellStyle name="RowTitles-Detail 3 2 9 3 4 2" xfId="33841"/>
    <cellStyle name="RowTitles-Detail 3 2 9 3 5" xfId="33842"/>
    <cellStyle name="RowTitles-Detail 3 2 9 4" xfId="33843"/>
    <cellStyle name="RowTitles-Detail 3 2 9 4 2" xfId="33844"/>
    <cellStyle name="RowTitles-Detail 3 2 9 4 2 2" xfId="33845"/>
    <cellStyle name="RowTitles-Detail 3 2 9 4 3" xfId="33846"/>
    <cellStyle name="RowTitles-Detail 3 2 9 5" xfId="33847"/>
    <cellStyle name="RowTitles-Detail 3 2 9 5 2" xfId="33848"/>
    <cellStyle name="RowTitles-Detail 3 2 9 5 2 2" xfId="33849"/>
    <cellStyle name="RowTitles-Detail 3 2 9 6" xfId="33850"/>
    <cellStyle name="RowTitles-Detail 3 2 9 6 2" xfId="33851"/>
    <cellStyle name="RowTitles-Detail 3 2 9 7" xfId="33852"/>
    <cellStyle name="RowTitles-Detail 3 2_STUD aligned by INSTIT" xfId="33853"/>
    <cellStyle name="RowTitles-Detail 3 3" xfId="33854"/>
    <cellStyle name="RowTitles-Detail 3 3 10" xfId="33855"/>
    <cellStyle name="RowTitles-Detail 3 3 10 2" xfId="33856"/>
    <cellStyle name="RowTitles-Detail 3 3 10 2 2" xfId="33857"/>
    <cellStyle name="RowTitles-Detail 3 3 10 2 2 2" xfId="33858"/>
    <cellStyle name="RowTitles-Detail 3 3 10 2 3" xfId="33859"/>
    <cellStyle name="RowTitles-Detail 3 3 10 3" xfId="33860"/>
    <cellStyle name="RowTitles-Detail 3 3 10 3 2" xfId="33861"/>
    <cellStyle name="RowTitles-Detail 3 3 10 3 2 2" xfId="33862"/>
    <cellStyle name="RowTitles-Detail 3 3 10 4" xfId="33863"/>
    <cellStyle name="RowTitles-Detail 3 3 10 4 2" xfId="33864"/>
    <cellStyle name="RowTitles-Detail 3 3 10 5" xfId="33865"/>
    <cellStyle name="RowTitles-Detail 3 3 11" xfId="33866"/>
    <cellStyle name="RowTitles-Detail 3 3 11 2" xfId="33867"/>
    <cellStyle name="RowTitles-Detail 3 3 12" xfId="33868"/>
    <cellStyle name="RowTitles-Detail 3 3 12 2" xfId="33869"/>
    <cellStyle name="RowTitles-Detail 3 3 12 2 2" xfId="33870"/>
    <cellStyle name="RowTitles-Detail 3 3 2" xfId="33871"/>
    <cellStyle name="RowTitles-Detail 3 3 2 2" xfId="33872"/>
    <cellStyle name="RowTitles-Detail 3 3 2 2 2" xfId="33873"/>
    <cellStyle name="RowTitles-Detail 3 3 2 2 2 2" xfId="33874"/>
    <cellStyle name="RowTitles-Detail 3 3 2 2 2 2 2" xfId="33875"/>
    <cellStyle name="RowTitles-Detail 3 3 2 2 2 2 2 2" xfId="33876"/>
    <cellStyle name="RowTitles-Detail 3 3 2 2 2 2 3" xfId="33877"/>
    <cellStyle name="RowTitles-Detail 3 3 2 2 2 3" xfId="33878"/>
    <cellStyle name="RowTitles-Detail 3 3 2 2 2 3 2" xfId="33879"/>
    <cellStyle name="RowTitles-Detail 3 3 2 2 2 3 2 2" xfId="33880"/>
    <cellStyle name="RowTitles-Detail 3 3 2 2 2 4" xfId="33881"/>
    <cellStyle name="RowTitles-Detail 3 3 2 2 2 4 2" xfId="33882"/>
    <cellStyle name="RowTitles-Detail 3 3 2 2 2 5" xfId="33883"/>
    <cellStyle name="RowTitles-Detail 3 3 2 2 3" xfId="33884"/>
    <cellStyle name="RowTitles-Detail 3 3 2 2 3 2" xfId="33885"/>
    <cellStyle name="RowTitles-Detail 3 3 2 2 3 2 2" xfId="33886"/>
    <cellStyle name="RowTitles-Detail 3 3 2 2 3 2 2 2" xfId="33887"/>
    <cellStyle name="RowTitles-Detail 3 3 2 2 3 2 3" xfId="33888"/>
    <cellStyle name="RowTitles-Detail 3 3 2 2 3 3" xfId="33889"/>
    <cellStyle name="RowTitles-Detail 3 3 2 2 3 3 2" xfId="33890"/>
    <cellStyle name="RowTitles-Detail 3 3 2 2 3 3 2 2" xfId="33891"/>
    <cellStyle name="RowTitles-Detail 3 3 2 2 3 4" xfId="33892"/>
    <cellStyle name="RowTitles-Detail 3 3 2 2 3 4 2" xfId="33893"/>
    <cellStyle name="RowTitles-Detail 3 3 2 2 3 5" xfId="33894"/>
    <cellStyle name="RowTitles-Detail 3 3 2 2 4" xfId="33895"/>
    <cellStyle name="RowTitles-Detail 3 3 2 2 4 2" xfId="33896"/>
    <cellStyle name="RowTitles-Detail 3 3 2 2 5" xfId="33897"/>
    <cellStyle name="RowTitles-Detail 3 3 2 2 5 2" xfId="33898"/>
    <cellStyle name="RowTitles-Detail 3 3 2 2 5 2 2" xfId="33899"/>
    <cellStyle name="RowTitles-Detail 3 3 2 3" xfId="33900"/>
    <cellStyle name="RowTitles-Detail 3 3 2 3 2" xfId="33901"/>
    <cellStyle name="RowTitles-Detail 3 3 2 3 2 2" xfId="33902"/>
    <cellStyle name="RowTitles-Detail 3 3 2 3 2 2 2" xfId="33903"/>
    <cellStyle name="RowTitles-Detail 3 3 2 3 2 2 2 2" xfId="33904"/>
    <cellStyle name="RowTitles-Detail 3 3 2 3 2 2 3" xfId="33905"/>
    <cellStyle name="RowTitles-Detail 3 3 2 3 2 3" xfId="33906"/>
    <cellStyle name="RowTitles-Detail 3 3 2 3 2 3 2" xfId="33907"/>
    <cellStyle name="RowTitles-Detail 3 3 2 3 2 3 2 2" xfId="33908"/>
    <cellStyle name="RowTitles-Detail 3 3 2 3 2 4" xfId="33909"/>
    <cellStyle name="RowTitles-Detail 3 3 2 3 2 4 2" xfId="33910"/>
    <cellStyle name="RowTitles-Detail 3 3 2 3 2 5" xfId="33911"/>
    <cellStyle name="RowTitles-Detail 3 3 2 3 3" xfId="33912"/>
    <cellStyle name="RowTitles-Detail 3 3 2 3 3 2" xfId="33913"/>
    <cellStyle name="RowTitles-Detail 3 3 2 3 3 2 2" xfId="33914"/>
    <cellStyle name="RowTitles-Detail 3 3 2 3 3 2 2 2" xfId="33915"/>
    <cellStyle name="RowTitles-Detail 3 3 2 3 3 2 3" xfId="33916"/>
    <cellStyle name="RowTitles-Detail 3 3 2 3 3 3" xfId="33917"/>
    <cellStyle name="RowTitles-Detail 3 3 2 3 3 3 2" xfId="33918"/>
    <cellStyle name="RowTitles-Detail 3 3 2 3 3 3 2 2" xfId="33919"/>
    <cellStyle name="RowTitles-Detail 3 3 2 3 3 4" xfId="33920"/>
    <cellStyle name="RowTitles-Detail 3 3 2 3 3 4 2" xfId="33921"/>
    <cellStyle name="RowTitles-Detail 3 3 2 3 3 5" xfId="33922"/>
    <cellStyle name="RowTitles-Detail 3 3 2 3 4" xfId="33923"/>
    <cellStyle name="RowTitles-Detail 3 3 2 3 4 2" xfId="33924"/>
    <cellStyle name="RowTitles-Detail 3 3 2 3 5" xfId="33925"/>
    <cellStyle name="RowTitles-Detail 3 3 2 3 5 2" xfId="33926"/>
    <cellStyle name="RowTitles-Detail 3 3 2 3 5 2 2" xfId="33927"/>
    <cellStyle name="RowTitles-Detail 3 3 2 3 5 3" xfId="33928"/>
    <cellStyle name="RowTitles-Detail 3 3 2 3 6" xfId="33929"/>
    <cellStyle name="RowTitles-Detail 3 3 2 3 6 2" xfId="33930"/>
    <cellStyle name="RowTitles-Detail 3 3 2 3 6 2 2" xfId="33931"/>
    <cellStyle name="RowTitles-Detail 3 3 2 3 7" xfId="33932"/>
    <cellStyle name="RowTitles-Detail 3 3 2 3 7 2" xfId="33933"/>
    <cellStyle name="RowTitles-Detail 3 3 2 3 8" xfId="33934"/>
    <cellStyle name="RowTitles-Detail 3 3 2 4" xfId="33935"/>
    <cellStyle name="RowTitles-Detail 3 3 2 4 2" xfId="33936"/>
    <cellStyle name="RowTitles-Detail 3 3 2 4 2 2" xfId="33937"/>
    <cellStyle name="RowTitles-Detail 3 3 2 4 2 2 2" xfId="33938"/>
    <cellStyle name="RowTitles-Detail 3 3 2 4 2 2 2 2" xfId="33939"/>
    <cellStyle name="RowTitles-Detail 3 3 2 4 2 2 3" xfId="33940"/>
    <cellStyle name="RowTitles-Detail 3 3 2 4 2 3" xfId="33941"/>
    <cellStyle name="RowTitles-Detail 3 3 2 4 2 3 2" xfId="33942"/>
    <cellStyle name="RowTitles-Detail 3 3 2 4 2 3 2 2" xfId="33943"/>
    <cellStyle name="RowTitles-Detail 3 3 2 4 2 4" xfId="33944"/>
    <cellStyle name="RowTitles-Detail 3 3 2 4 2 4 2" xfId="33945"/>
    <cellStyle name="RowTitles-Detail 3 3 2 4 2 5" xfId="33946"/>
    <cellStyle name="RowTitles-Detail 3 3 2 4 3" xfId="33947"/>
    <cellStyle name="RowTitles-Detail 3 3 2 4 3 2" xfId="33948"/>
    <cellStyle name="RowTitles-Detail 3 3 2 4 3 2 2" xfId="33949"/>
    <cellStyle name="RowTitles-Detail 3 3 2 4 3 2 2 2" xfId="33950"/>
    <cellStyle name="RowTitles-Detail 3 3 2 4 3 2 3" xfId="33951"/>
    <cellStyle name="RowTitles-Detail 3 3 2 4 3 3" xfId="33952"/>
    <cellStyle name="RowTitles-Detail 3 3 2 4 3 3 2" xfId="33953"/>
    <cellStyle name="RowTitles-Detail 3 3 2 4 3 3 2 2" xfId="33954"/>
    <cellStyle name="RowTitles-Detail 3 3 2 4 3 4" xfId="33955"/>
    <cellStyle name="RowTitles-Detail 3 3 2 4 3 4 2" xfId="33956"/>
    <cellStyle name="RowTitles-Detail 3 3 2 4 3 5" xfId="33957"/>
    <cellStyle name="RowTitles-Detail 3 3 2 4 4" xfId="33958"/>
    <cellStyle name="RowTitles-Detail 3 3 2 4 4 2" xfId="33959"/>
    <cellStyle name="RowTitles-Detail 3 3 2 4 4 2 2" xfId="33960"/>
    <cellStyle name="RowTitles-Detail 3 3 2 4 4 3" xfId="33961"/>
    <cellStyle name="RowTitles-Detail 3 3 2 4 5" xfId="33962"/>
    <cellStyle name="RowTitles-Detail 3 3 2 4 5 2" xfId="33963"/>
    <cellStyle name="RowTitles-Detail 3 3 2 4 5 2 2" xfId="33964"/>
    <cellStyle name="RowTitles-Detail 3 3 2 4 6" xfId="33965"/>
    <cellStyle name="RowTitles-Detail 3 3 2 4 6 2" xfId="33966"/>
    <cellStyle name="RowTitles-Detail 3 3 2 4 7" xfId="33967"/>
    <cellStyle name="RowTitles-Detail 3 3 2 5" xfId="33968"/>
    <cellStyle name="RowTitles-Detail 3 3 2 5 2" xfId="33969"/>
    <cellStyle name="RowTitles-Detail 3 3 2 5 2 2" xfId="33970"/>
    <cellStyle name="RowTitles-Detail 3 3 2 5 2 2 2" xfId="33971"/>
    <cellStyle name="RowTitles-Detail 3 3 2 5 2 2 2 2" xfId="33972"/>
    <cellStyle name="RowTitles-Detail 3 3 2 5 2 2 3" xfId="33973"/>
    <cellStyle name="RowTitles-Detail 3 3 2 5 2 3" xfId="33974"/>
    <cellStyle name="RowTitles-Detail 3 3 2 5 2 3 2" xfId="33975"/>
    <cellStyle name="RowTitles-Detail 3 3 2 5 2 3 2 2" xfId="33976"/>
    <cellStyle name="RowTitles-Detail 3 3 2 5 2 4" xfId="33977"/>
    <cellStyle name="RowTitles-Detail 3 3 2 5 2 4 2" xfId="33978"/>
    <cellStyle name="RowTitles-Detail 3 3 2 5 2 5" xfId="33979"/>
    <cellStyle name="RowTitles-Detail 3 3 2 5 3" xfId="33980"/>
    <cellStyle name="RowTitles-Detail 3 3 2 5 3 2" xfId="33981"/>
    <cellStyle name="RowTitles-Detail 3 3 2 5 3 2 2" xfId="33982"/>
    <cellStyle name="RowTitles-Detail 3 3 2 5 3 2 2 2" xfId="33983"/>
    <cellStyle name="RowTitles-Detail 3 3 2 5 3 2 3" xfId="33984"/>
    <cellStyle name="RowTitles-Detail 3 3 2 5 3 3" xfId="33985"/>
    <cellStyle name="RowTitles-Detail 3 3 2 5 3 3 2" xfId="33986"/>
    <cellStyle name="RowTitles-Detail 3 3 2 5 3 3 2 2" xfId="33987"/>
    <cellStyle name="RowTitles-Detail 3 3 2 5 3 4" xfId="33988"/>
    <cellStyle name="RowTitles-Detail 3 3 2 5 3 4 2" xfId="33989"/>
    <cellStyle name="RowTitles-Detail 3 3 2 5 3 5" xfId="33990"/>
    <cellStyle name="RowTitles-Detail 3 3 2 5 4" xfId="33991"/>
    <cellStyle name="RowTitles-Detail 3 3 2 5 4 2" xfId="33992"/>
    <cellStyle name="RowTitles-Detail 3 3 2 5 4 2 2" xfId="33993"/>
    <cellStyle name="RowTitles-Detail 3 3 2 5 4 3" xfId="33994"/>
    <cellStyle name="RowTitles-Detail 3 3 2 5 5" xfId="33995"/>
    <cellStyle name="RowTitles-Detail 3 3 2 5 5 2" xfId="33996"/>
    <cellStyle name="RowTitles-Detail 3 3 2 5 5 2 2" xfId="33997"/>
    <cellStyle name="RowTitles-Detail 3 3 2 5 6" xfId="33998"/>
    <cellStyle name="RowTitles-Detail 3 3 2 5 6 2" xfId="33999"/>
    <cellStyle name="RowTitles-Detail 3 3 2 5 7" xfId="34000"/>
    <cellStyle name="RowTitles-Detail 3 3 2 6" xfId="34001"/>
    <cellStyle name="RowTitles-Detail 3 3 2 6 2" xfId="34002"/>
    <cellStyle name="RowTitles-Detail 3 3 2 6 2 2" xfId="34003"/>
    <cellStyle name="RowTitles-Detail 3 3 2 6 2 2 2" xfId="34004"/>
    <cellStyle name="RowTitles-Detail 3 3 2 6 2 2 2 2" xfId="34005"/>
    <cellStyle name="RowTitles-Detail 3 3 2 6 2 2 3" xfId="34006"/>
    <cellStyle name="RowTitles-Detail 3 3 2 6 2 3" xfId="34007"/>
    <cellStyle name="RowTitles-Detail 3 3 2 6 2 3 2" xfId="34008"/>
    <cellStyle name="RowTitles-Detail 3 3 2 6 2 3 2 2" xfId="34009"/>
    <cellStyle name="RowTitles-Detail 3 3 2 6 2 4" xfId="34010"/>
    <cellStyle name="RowTitles-Detail 3 3 2 6 2 4 2" xfId="34011"/>
    <cellStyle name="RowTitles-Detail 3 3 2 6 2 5" xfId="34012"/>
    <cellStyle name="RowTitles-Detail 3 3 2 6 3" xfId="34013"/>
    <cellStyle name="RowTitles-Detail 3 3 2 6 3 2" xfId="34014"/>
    <cellStyle name="RowTitles-Detail 3 3 2 6 3 2 2" xfId="34015"/>
    <cellStyle name="RowTitles-Detail 3 3 2 6 3 2 2 2" xfId="34016"/>
    <cellStyle name="RowTitles-Detail 3 3 2 6 3 2 3" xfId="34017"/>
    <cellStyle name="RowTitles-Detail 3 3 2 6 3 3" xfId="34018"/>
    <cellStyle name="RowTitles-Detail 3 3 2 6 3 3 2" xfId="34019"/>
    <cellStyle name="RowTitles-Detail 3 3 2 6 3 3 2 2" xfId="34020"/>
    <cellStyle name="RowTitles-Detail 3 3 2 6 3 4" xfId="34021"/>
    <cellStyle name="RowTitles-Detail 3 3 2 6 3 4 2" xfId="34022"/>
    <cellStyle name="RowTitles-Detail 3 3 2 6 3 5" xfId="34023"/>
    <cellStyle name="RowTitles-Detail 3 3 2 6 4" xfId="34024"/>
    <cellStyle name="RowTitles-Detail 3 3 2 6 4 2" xfId="34025"/>
    <cellStyle name="RowTitles-Detail 3 3 2 6 4 2 2" xfId="34026"/>
    <cellStyle name="RowTitles-Detail 3 3 2 6 4 3" xfId="34027"/>
    <cellStyle name="RowTitles-Detail 3 3 2 6 5" xfId="34028"/>
    <cellStyle name="RowTitles-Detail 3 3 2 6 5 2" xfId="34029"/>
    <cellStyle name="RowTitles-Detail 3 3 2 6 5 2 2" xfId="34030"/>
    <cellStyle name="RowTitles-Detail 3 3 2 6 6" xfId="34031"/>
    <cellStyle name="RowTitles-Detail 3 3 2 6 6 2" xfId="34032"/>
    <cellStyle name="RowTitles-Detail 3 3 2 6 7" xfId="34033"/>
    <cellStyle name="RowTitles-Detail 3 3 2 7" xfId="34034"/>
    <cellStyle name="RowTitles-Detail 3 3 2 7 2" xfId="34035"/>
    <cellStyle name="RowTitles-Detail 3 3 2 7 2 2" xfId="34036"/>
    <cellStyle name="RowTitles-Detail 3 3 2 7 2 2 2" xfId="34037"/>
    <cellStyle name="RowTitles-Detail 3 3 2 7 2 3" xfId="34038"/>
    <cellStyle name="RowTitles-Detail 3 3 2 7 3" xfId="34039"/>
    <cellStyle name="RowTitles-Detail 3 3 2 7 3 2" xfId="34040"/>
    <cellStyle name="RowTitles-Detail 3 3 2 7 3 2 2" xfId="34041"/>
    <cellStyle name="RowTitles-Detail 3 3 2 7 4" xfId="34042"/>
    <cellStyle name="RowTitles-Detail 3 3 2 7 4 2" xfId="34043"/>
    <cellStyle name="RowTitles-Detail 3 3 2 7 5" xfId="34044"/>
    <cellStyle name="RowTitles-Detail 3 3 2 8" xfId="34045"/>
    <cellStyle name="RowTitles-Detail 3 3 2 8 2" xfId="34046"/>
    <cellStyle name="RowTitles-Detail 3 3 2 9" xfId="34047"/>
    <cellStyle name="RowTitles-Detail 3 3 2 9 2" xfId="34048"/>
    <cellStyle name="RowTitles-Detail 3 3 2 9 2 2" xfId="34049"/>
    <cellStyle name="RowTitles-Detail 3 3 2_STUD aligned by INSTIT" xfId="34050"/>
    <cellStyle name="RowTitles-Detail 3 3 3" xfId="34051"/>
    <cellStyle name="RowTitles-Detail 3 3 3 2" xfId="34052"/>
    <cellStyle name="RowTitles-Detail 3 3 3 2 2" xfId="34053"/>
    <cellStyle name="RowTitles-Detail 3 3 3 2 2 2" xfId="34054"/>
    <cellStyle name="RowTitles-Detail 3 3 3 2 2 2 2" xfId="34055"/>
    <cellStyle name="RowTitles-Detail 3 3 3 2 2 2 2 2" xfId="34056"/>
    <cellStyle name="RowTitles-Detail 3 3 3 2 2 2 3" xfId="34057"/>
    <cellStyle name="RowTitles-Detail 3 3 3 2 2 3" xfId="34058"/>
    <cellStyle name="RowTitles-Detail 3 3 3 2 2 3 2" xfId="34059"/>
    <cellStyle name="RowTitles-Detail 3 3 3 2 2 3 2 2" xfId="34060"/>
    <cellStyle name="RowTitles-Detail 3 3 3 2 2 4" xfId="34061"/>
    <cellStyle name="RowTitles-Detail 3 3 3 2 2 4 2" xfId="34062"/>
    <cellStyle name="RowTitles-Detail 3 3 3 2 2 5" xfId="34063"/>
    <cellStyle name="RowTitles-Detail 3 3 3 2 3" xfId="34064"/>
    <cellStyle name="RowTitles-Detail 3 3 3 2 3 2" xfId="34065"/>
    <cellStyle name="RowTitles-Detail 3 3 3 2 3 2 2" xfId="34066"/>
    <cellStyle name="RowTitles-Detail 3 3 3 2 3 2 2 2" xfId="34067"/>
    <cellStyle name="RowTitles-Detail 3 3 3 2 3 2 3" xfId="34068"/>
    <cellStyle name="RowTitles-Detail 3 3 3 2 3 3" xfId="34069"/>
    <cellStyle name="RowTitles-Detail 3 3 3 2 3 3 2" xfId="34070"/>
    <cellStyle name="RowTitles-Detail 3 3 3 2 3 3 2 2" xfId="34071"/>
    <cellStyle name="RowTitles-Detail 3 3 3 2 3 4" xfId="34072"/>
    <cellStyle name="RowTitles-Detail 3 3 3 2 3 4 2" xfId="34073"/>
    <cellStyle name="RowTitles-Detail 3 3 3 2 3 5" xfId="34074"/>
    <cellStyle name="RowTitles-Detail 3 3 3 2 4" xfId="34075"/>
    <cellStyle name="RowTitles-Detail 3 3 3 2 4 2" xfId="34076"/>
    <cellStyle name="RowTitles-Detail 3 3 3 2 5" xfId="34077"/>
    <cellStyle name="RowTitles-Detail 3 3 3 2 5 2" xfId="34078"/>
    <cellStyle name="RowTitles-Detail 3 3 3 2 5 2 2" xfId="34079"/>
    <cellStyle name="RowTitles-Detail 3 3 3 2 5 3" xfId="34080"/>
    <cellStyle name="RowTitles-Detail 3 3 3 2 6" xfId="34081"/>
    <cellStyle name="RowTitles-Detail 3 3 3 2 6 2" xfId="34082"/>
    <cellStyle name="RowTitles-Detail 3 3 3 2 6 2 2" xfId="34083"/>
    <cellStyle name="RowTitles-Detail 3 3 3 2 7" xfId="34084"/>
    <cellStyle name="RowTitles-Detail 3 3 3 2 7 2" xfId="34085"/>
    <cellStyle name="RowTitles-Detail 3 3 3 2 8" xfId="34086"/>
    <cellStyle name="RowTitles-Detail 3 3 3 3" xfId="34087"/>
    <cellStyle name="RowTitles-Detail 3 3 3 3 2" xfId="34088"/>
    <cellStyle name="RowTitles-Detail 3 3 3 3 2 2" xfId="34089"/>
    <cellStyle name="RowTitles-Detail 3 3 3 3 2 2 2" xfId="34090"/>
    <cellStyle name="RowTitles-Detail 3 3 3 3 2 2 2 2" xfId="34091"/>
    <cellStyle name="RowTitles-Detail 3 3 3 3 2 2 3" xfId="34092"/>
    <cellStyle name="RowTitles-Detail 3 3 3 3 2 3" xfId="34093"/>
    <cellStyle name="RowTitles-Detail 3 3 3 3 2 3 2" xfId="34094"/>
    <cellStyle name="RowTitles-Detail 3 3 3 3 2 3 2 2" xfId="34095"/>
    <cellStyle name="RowTitles-Detail 3 3 3 3 2 4" xfId="34096"/>
    <cellStyle name="RowTitles-Detail 3 3 3 3 2 4 2" xfId="34097"/>
    <cellStyle name="RowTitles-Detail 3 3 3 3 2 5" xfId="34098"/>
    <cellStyle name="RowTitles-Detail 3 3 3 3 3" xfId="34099"/>
    <cellStyle name="RowTitles-Detail 3 3 3 3 3 2" xfId="34100"/>
    <cellStyle name="RowTitles-Detail 3 3 3 3 3 2 2" xfId="34101"/>
    <cellStyle name="RowTitles-Detail 3 3 3 3 3 2 2 2" xfId="34102"/>
    <cellStyle name="RowTitles-Detail 3 3 3 3 3 2 3" xfId="34103"/>
    <cellStyle name="RowTitles-Detail 3 3 3 3 3 3" xfId="34104"/>
    <cellStyle name="RowTitles-Detail 3 3 3 3 3 3 2" xfId="34105"/>
    <cellStyle name="RowTitles-Detail 3 3 3 3 3 3 2 2" xfId="34106"/>
    <cellStyle name="RowTitles-Detail 3 3 3 3 3 4" xfId="34107"/>
    <cellStyle name="RowTitles-Detail 3 3 3 3 3 4 2" xfId="34108"/>
    <cellStyle name="RowTitles-Detail 3 3 3 3 3 5" xfId="34109"/>
    <cellStyle name="RowTitles-Detail 3 3 3 3 4" xfId="34110"/>
    <cellStyle name="RowTitles-Detail 3 3 3 3 4 2" xfId="34111"/>
    <cellStyle name="RowTitles-Detail 3 3 3 3 5" xfId="34112"/>
    <cellStyle name="RowTitles-Detail 3 3 3 3 5 2" xfId="34113"/>
    <cellStyle name="RowTitles-Detail 3 3 3 3 5 2 2" xfId="34114"/>
    <cellStyle name="RowTitles-Detail 3 3 3 4" xfId="34115"/>
    <cellStyle name="RowTitles-Detail 3 3 3 4 2" xfId="34116"/>
    <cellStyle name="RowTitles-Detail 3 3 3 4 2 2" xfId="34117"/>
    <cellStyle name="RowTitles-Detail 3 3 3 4 2 2 2" xfId="34118"/>
    <cellStyle name="RowTitles-Detail 3 3 3 4 2 2 2 2" xfId="34119"/>
    <cellStyle name="RowTitles-Detail 3 3 3 4 2 2 3" xfId="34120"/>
    <cellStyle name="RowTitles-Detail 3 3 3 4 2 3" xfId="34121"/>
    <cellStyle name="RowTitles-Detail 3 3 3 4 2 3 2" xfId="34122"/>
    <cellStyle name="RowTitles-Detail 3 3 3 4 2 3 2 2" xfId="34123"/>
    <cellStyle name="RowTitles-Detail 3 3 3 4 2 4" xfId="34124"/>
    <cellStyle name="RowTitles-Detail 3 3 3 4 2 4 2" xfId="34125"/>
    <cellStyle name="RowTitles-Detail 3 3 3 4 2 5" xfId="34126"/>
    <cellStyle name="RowTitles-Detail 3 3 3 4 3" xfId="34127"/>
    <cellStyle name="RowTitles-Detail 3 3 3 4 3 2" xfId="34128"/>
    <cellStyle name="RowTitles-Detail 3 3 3 4 3 2 2" xfId="34129"/>
    <cellStyle name="RowTitles-Detail 3 3 3 4 3 2 2 2" xfId="34130"/>
    <cellStyle name="RowTitles-Detail 3 3 3 4 3 2 3" xfId="34131"/>
    <cellStyle name="RowTitles-Detail 3 3 3 4 3 3" xfId="34132"/>
    <cellStyle name="RowTitles-Detail 3 3 3 4 3 3 2" xfId="34133"/>
    <cellStyle name="RowTitles-Detail 3 3 3 4 3 3 2 2" xfId="34134"/>
    <cellStyle name="RowTitles-Detail 3 3 3 4 3 4" xfId="34135"/>
    <cellStyle name="RowTitles-Detail 3 3 3 4 3 4 2" xfId="34136"/>
    <cellStyle name="RowTitles-Detail 3 3 3 4 3 5" xfId="34137"/>
    <cellStyle name="RowTitles-Detail 3 3 3 4 4" xfId="34138"/>
    <cellStyle name="RowTitles-Detail 3 3 3 4 4 2" xfId="34139"/>
    <cellStyle name="RowTitles-Detail 3 3 3 4 4 2 2" xfId="34140"/>
    <cellStyle name="RowTitles-Detail 3 3 3 4 4 3" xfId="34141"/>
    <cellStyle name="RowTitles-Detail 3 3 3 4 5" xfId="34142"/>
    <cellStyle name="RowTitles-Detail 3 3 3 4 5 2" xfId="34143"/>
    <cellStyle name="RowTitles-Detail 3 3 3 4 5 2 2" xfId="34144"/>
    <cellStyle name="RowTitles-Detail 3 3 3 4 6" xfId="34145"/>
    <cellStyle name="RowTitles-Detail 3 3 3 4 6 2" xfId="34146"/>
    <cellStyle name="RowTitles-Detail 3 3 3 4 7" xfId="34147"/>
    <cellStyle name="RowTitles-Detail 3 3 3 5" xfId="34148"/>
    <cellStyle name="RowTitles-Detail 3 3 3 5 2" xfId="34149"/>
    <cellStyle name="RowTitles-Detail 3 3 3 5 2 2" xfId="34150"/>
    <cellStyle name="RowTitles-Detail 3 3 3 5 2 2 2" xfId="34151"/>
    <cellStyle name="RowTitles-Detail 3 3 3 5 2 2 2 2" xfId="34152"/>
    <cellStyle name="RowTitles-Detail 3 3 3 5 2 2 3" xfId="34153"/>
    <cellStyle name="RowTitles-Detail 3 3 3 5 2 3" xfId="34154"/>
    <cellStyle name="RowTitles-Detail 3 3 3 5 2 3 2" xfId="34155"/>
    <cellStyle name="RowTitles-Detail 3 3 3 5 2 3 2 2" xfId="34156"/>
    <cellStyle name="RowTitles-Detail 3 3 3 5 2 4" xfId="34157"/>
    <cellStyle name="RowTitles-Detail 3 3 3 5 2 4 2" xfId="34158"/>
    <cellStyle name="RowTitles-Detail 3 3 3 5 2 5" xfId="34159"/>
    <cellStyle name="RowTitles-Detail 3 3 3 5 3" xfId="34160"/>
    <cellStyle name="RowTitles-Detail 3 3 3 5 3 2" xfId="34161"/>
    <cellStyle name="RowTitles-Detail 3 3 3 5 3 2 2" xfId="34162"/>
    <cellStyle name="RowTitles-Detail 3 3 3 5 3 2 2 2" xfId="34163"/>
    <cellStyle name="RowTitles-Detail 3 3 3 5 3 2 3" xfId="34164"/>
    <cellStyle name="RowTitles-Detail 3 3 3 5 3 3" xfId="34165"/>
    <cellStyle name="RowTitles-Detail 3 3 3 5 3 3 2" xfId="34166"/>
    <cellStyle name="RowTitles-Detail 3 3 3 5 3 3 2 2" xfId="34167"/>
    <cellStyle name="RowTitles-Detail 3 3 3 5 3 4" xfId="34168"/>
    <cellStyle name="RowTitles-Detail 3 3 3 5 3 4 2" xfId="34169"/>
    <cellStyle name="RowTitles-Detail 3 3 3 5 3 5" xfId="34170"/>
    <cellStyle name="RowTitles-Detail 3 3 3 5 4" xfId="34171"/>
    <cellStyle name="RowTitles-Detail 3 3 3 5 4 2" xfId="34172"/>
    <cellStyle name="RowTitles-Detail 3 3 3 5 4 2 2" xfId="34173"/>
    <cellStyle name="RowTitles-Detail 3 3 3 5 4 3" xfId="34174"/>
    <cellStyle name="RowTitles-Detail 3 3 3 5 5" xfId="34175"/>
    <cellStyle name="RowTitles-Detail 3 3 3 5 5 2" xfId="34176"/>
    <cellStyle name="RowTitles-Detail 3 3 3 5 5 2 2" xfId="34177"/>
    <cellStyle name="RowTitles-Detail 3 3 3 5 6" xfId="34178"/>
    <cellStyle name="RowTitles-Detail 3 3 3 5 6 2" xfId="34179"/>
    <cellStyle name="RowTitles-Detail 3 3 3 5 7" xfId="34180"/>
    <cellStyle name="RowTitles-Detail 3 3 3 6" xfId="34181"/>
    <cellStyle name="RowTitles-Detail 3 3 3 6 2" xfId="34182"/>
    <cellStyle name="RowTitles-Detail 3 3 3 6 2 2" xfId="34183"/>
    <cellStyle name="RowTitles-Detail 3 3 3 6 2 2 2" xfId="34184"/>
    <cellStyle name="RowTitles-Detail 3 3 3 6 2 2 2 2" xfId="34185"/>
    <cellStyle name="RowTitles-Detail 3 3 3 6 2 2 3" xfId="34186"/>
    <cellStyle name="RowTitles-Detail 3 3 3 6 2 3" xfId="34187"/>
    <cellStyle name="RowTitles-Detail 3 3 3 6 2 3 2" xfId="34188"/>
    <cellStyle name="RowTitles-Detail 3 3 3 6 2 3 2 2" xfId="34189"/>
    <cellStyle name="RowTitles-Detail 3 3 3 6 2 4" xfId="34190"/>
    <cellStyle name="RowTitles-Detail 3 3 3 6 2 4 2" xfId="34191"/>
    <cellStyle name="RowTitles-Detail 3 3 3 6 2 5" xfId="34192"/>
    <cellStyle name="RowTitles-Detail 3 3 3 6 3" xfId="34193"/>
    <cellStyle name="RowTitles-Detail 3 3 3 6 3 2" xfId="34194"/>
    <cellStyle name="RowTitles-Detail 3 3 3 6 3 2 2" xfId="34195"/>
    <cellStyle name="RowTitles-Detail 3 3 3 6 3 2 2 2" xfId="34196"/>
    <cellStyle name="RowTitles-Detail 3 3 3 6 3 2 3" xfId="34197"/>
    <cellStyle name="RowTitles-Detail 3 3 3 6 3 3" xfId="34198"/>
    <cellStyle name="RowTitles-Detail 3 3 3 6 3 3 2" xfId="34199"/>
    <cellStyle name="RowTitles-Detail 3 3 3 6 3 3 2 2" xfId="34200"/>
    <cellStyle name="RowTitles-Detail 3 3 3 6 3 4" xfId="34201"/>
    <cellStyle name="RowTitles-Detail 3 3 3 6 3 4 2" xfId="34202"/>
    <cellStyle name="RowTitles-Detail 3 3 3 6 3 5" xfId="34203"/>
    <cellStyle name="RowTitles-Detail 3 3 3 6 4" xfId="34204"/>
    <cellStyle name="RowTitles-Detail 3 3 3 6 4 2" xfId="34205"/>
    <cellStyle name="RowTitles-Detail 3 3 3 6 4 2 2" xfId="34206"/>
    <cellStyle name="RowTitles-Detail 3 3 3 6 4 3" xfId="34207"/>
    <cellStyle name="RowTitles-Detail 3 3 3 6 5" xfId="34208"/>
    <cellStyle name="RowTitles-Detail 3 3 3 6 5 2" xfId="34209"/>
    <cellStyle name="RowTitles-Detail 3 3 3 6 5 2 2" xfId="34210"/>
    <cellStyle name="RowTitles-Detail 3 3 3 6 6" xfId="34211"/>
    <cellStyle name="RowTitles-Detail 3 3 3 6 6 2" xfId="34212"/>
    <cellStyle name="RowTitles-Detail 3 3 3 6 7" xfId="34213"/>
    <cellStyle name="RowTitles-Detail 3 3 3 7" xfId="34214"/>
    <cellStyle name="RowTitles-Detail 3 3 3 7 2" xfId="34215"/>
    <cellStyle name="RowTitles-Detail 3 3 3 7 2 2" xfId="34216"/>
    <cellStyle name="RowTitles-Detail 3 3 3 7 2 2 2" xfId="34217"/>
    <cellStyle name="RowTitles-Detail 3 3 3 7 2 3" xfId="34218"/>
    <cellStyle name="RowTitles-Detail 3 3 3 7 3" xfId="34219"/>
    <cellStyle name="RowTitles-Detail 3 3 3 7 3 2" xfId="34220"/>
    <cellStyle name="RowTitles-Detail 3 3 3 7 3 2 2" xfId="34221"/>
    <cellStyle name="RowTitles-Detail 3 3 3 7 4" xfId="34222"/>
    <cellStyle name="RowTitles-Detail 3 3 3 7 4 2" xfId="34223"/>
    <cellStyle name="RowTitles-Detail 3 3 3 7 5" xfId="34224"/>
    <cellStyle name="RowTitles-Detail 3 3 3 8" xfId="34225"/>
    <cellStyle name="RowTitles-Detail 3 3 3 8 2" xfId="34226"/>
    <cellStyle name="RowTitles-Detail 3 3 3 8 2 2" xfId="34227"/>
    <cellStyle name="RowTitles-Detail 3 3 3 8 2 2 2" xfId="34228"/>
    <cellStyle name="RowTitles-Detail 3 3 3 8 2 3" xfId="34229"/>
    <cellStyle name="RowTitles-Detail 3 3 3 8 3" xfId="34230"/>
    <cellStyle name="RowTitles-Detail 3 3 3 8 3 2" xfId="34231"/>
    <cellStyle name="RowTitles-Detail 3 3 3 8 3 2 2" xfId="34232"/>
    <cellStyle name="RowTitles-Detail 3 3 3 8 4" xfId="34233"/>
    <cellStyle name="RowTitles-Detail 3 3 3 8 4 2" xfId="34234"/>
    <cellStyle name="RowTitles-Detail 3 3 3 8 5" xfId="34235"/>
    <cellStyle name="RowTitles-Detail 3 3 3 9" xfId="34236"/>
    <cellStyle name="RowTitles-Detail 3 3 3 9 2" xfId="34237"/>
    <cellStyle name="RowTitles-Detail 3 3 3 9 2 2" xfId="34238"/>
    <cellStyle name="RowTitles-Detail 3 3 3_STUD aligned by INSTIT" xfId="34239"/>
    <cellStyle name="RowTitles-Detail 3 3 4" xfId="34240"/>
    <cellStyle name="RowTitles-Detail 3 3 4 2" xfId="34241"/>
    <cellStyle name="RowTitles-Detail 3 3 4 2 2" xfId="34242"/>
    <cellStyle name="RowTitles-Detail 3 3 4 2 2 2" xfId="34243"/>
    <cellStyle name="RowTitles-Detail 3 3 4 2 2 2 2" xfId="34244"/>
    <cellStyle name="RowTitles-Detail 3 3 4 2 2 2 2 2" xfId="34245"/>
    <cellStyle name="RowTitles-Detail 3 3 4 2 2 2 3" xfId="34246"/>
    <cellStyle name="RowTitles-Detail 3 3 4 2 2 3" xfId="34247"/>
    <cellStyle name="RowTitles-Detail 3 3 4 2 2 3 2" xfId="34248"/>
    <cellStyle name="RowTitles-Detail 3 3 4 2 2 3 2 2" xfId="34249"/>
    <cellStyle name="RowTitles-Detail 3 3 4 2 2 4" xfId="34250"/>
    <cellStyle name="RowTitles-Detail 3 3 4 2 2 4 2" xfId="34251"/>
    <cellStyle name="RowTitles-Detail 3 3 4 2 2 5" xfId="34252"/>
    <cellStyle name="RowTitles-Detail 3 3 4 2 3" xfId="34253"/>
    <cellStyle name="RowTitles-Detail 3 3 4 2 3 2" xfId="34254"/>
    <cellStyle name="RowTitles-Detail 3 3 4 2 3 2 2" xfId="34255"/>
    <cellStyle name="RowTitles-Detail 3 3 4 2 3 2 2 2" xfId="34256"/>
    <cellStyle name="RowTitles-Detail 3 3 4 2 3 2 3" xfId="34257"/>
    <cellStyle name="RowTitles-Detail 3 3 4 2 3 3" xfId="34258"/>
    <cellStyle name="RowTitles-Detail 3 3 4 2 3 3 2" xfId="34259"/>
    <cellStyle name="RowTitles-Detail 3 3 4 2 3 3 2 2" xfId="34260"/>
    <cellStyle name="RowTitles-Detail 3 3 4 2 3 4" xfId="34261"/>
    <cellStyle name="RowTitles-Detail 3 3 4 2 3 4 2" xfId="34262"/>
    <cellStyle name="RowTitles-Detail 3 3 4 2 3 5" xfId="34263"/>
    <cellStyle name="RowTitles-Detail 3 3 4 2 4" xfId="34264"/>
    <cellStyle name="RowTitles-Detail 3 3 4 2 4 2" xfId="34265"/>
    <cellStyle name="RowTitles-Detail 3 3 4 2 5" xfId="34266"/>
    <cellStyle name="RowTitles-Detail 3 3 4 2 5 2" xfId="34267"/>
    <cellStyle name="RowTitles-Detail 3 3 4 2 5 2 2" xfId="34268"/>
    <cellStyle name="RowTitles-Detail 3 3 4 2 5 3" xfId="34269"/>
    <cellStyle name="RowTitles-Detail 3 3 4 2 6" xfId="34270"/>
    <cellStyle name="RowTitles-Detail 3 3 4 2 6 2" xfId="34271"/>
    <cellStyle name="RowTitles-Detail 3 3 4 2 6 2 2" xfId="34272"/>
    <cellStyle name="RowTitles-Detail 3 3 4 3" xfId="34273"/>
    <cellStyle name="RowTitles-Detail 3 3 4 3 2" xfId="34274"/>
    <cellStyle name="RowTitles-Detail 3 3 4 3 2 2" xfId="34275"/>
    <cellStyle name="RowTitles-Detail 3 3 4 3 2 2 2" xfId="34276"/>
    <cellStyle name="RowTitles-Detail 3 3 4 3 2 2 2 2" xfId="34277"/>
    <cellStyle name="RowTitles-Detail 3 3 4 3 2 2 3" xfId="34278"/>
    <cellStyle name="RowTitles-Detail 3 3 4 3 2 3" xfId="34279"/>
    <cellStyle name="RowTitles-Detail 3 3 4 3 2 3 2" xfId="34280"/>
    <cellStyle name="RowTitles-Detail 3 3 4 3 2 3 2 2" xfId="34281"/>
    <cellStyle name="RowTitles-Detail 3 3 4 3 2 4" xfId="34282"/>
    <cellStyle name="RowTitles-Detail 3 3 4 3 2 4 2" xfId="34283"/>
    <cellStyle name="RowTitles-Detail 3 3 4 3 2 5" xfId="34284"/>
    <cellStyle name="RowTitles-Detail 3 3 4 3 3" xfId="34285"/>
    <cellStyle name="RowTitles-Detail 3 3 4 3 3 2" xfId="34286"/>
    <cellStyle name="RowTitles-Detail 3 3 4 3 3 2 2" xfId="34287"/>
    <cellStyle name="RowTitles-Detail 3 3 4 3 3 2 2 2" xfId="34288"/>
    <cellStyle name="RowTitles-Detail 3 3 4 3 3 2 3" xfId="34289"/>
    <cellStyle name="RowTitles-Detail 3 3 4 3 3 3" xfId="34290"/>
    <cellStyle name="RowTitles-Detail 3 3 4 3 3 3 2" xfId="34291"/>
    <cellStyle name="RowTitles-Detail 3 3 4 3 3 3 2 2" xfId="34292"/>
    <cellStyle name="RowTitles-Detail 3 3 4 3 3 4" xfId="34293"/>
    <cellStyle name="RowTitles-Detail 3 3 4 3 3 4 2" xfId="34294"/>
    <cellStyle name="RowTitles-Detail 3 3 4 3 3 5" xfId="34295"/>
    <cellStyle name="RowTitles-Detail 3 3 4 3 4" xfId="34296"/>
    <cellStyle name="RowTitles-Detail 3 3 4 3 4 2" xfId="34297"/>
    <cellStyle name="RowTitles-Detail 3 3 4 3 5" xfId="34298"/>
    <cellStyle name="RowTitles-Detail 3 3 4 3 5 2" xfId="34299"/>
    <cellStyle name="RowTitles-Detail 3 3 4 3 5 2 2" xfId="34300"/>
    <cellStyle name="RowTitles-Detail 3 3 4 3 6" xfId="34301"/>
    <cellStyle name="RowTitles-Detail 3 3 4 3 6 2" xfId="34302"/>
    <cellStyle name="RowTitles-Detail 3 3 4 3 7" xfId="34303"/>
    <cellStyle name="RowTitles-Detail 3 3 4 4" xfId="34304"/>
    <cellStyle name="RowTitles-Detail 3 3 4 4 2" xfId="34305"/>
    <cellStyle name="RowTitles-Detail 3 3 4 4 2 2" xfId="34306"/>
    <cellStyle name="RowTitles-Detail 3 3 4 4 2 2 2" xfId="34307"/>
    <cellStyle name="RowTitles-Detail 3 3 4 4 2 2 2 2" xfId="34308"/>
    <cellStyle name="RowTitles-Detail 3 3 4 4 2 2 3" xfId="34309"/>
    <cellStyle name="RowTitles-Detail 3 3 4 4 2 3" xfId="34310"/>
    <cellStyle name="RowTitles-Detail 3 3 4 4 2 3 2" xfId="34311"/>
    <cellStyle name="RowTitles-Detail 3 3 4 4 2 3 2 2" xfId="34312"/>
    <cellStyle name="RowTitles-Detail 3 3 4 4 2 4" xfId="34313"/>
    <cellStyle name="RowTitles-Detail 3 3 4 4 2 4 2" xfId="34314"/>
    <cellStyle name="RowTitles-Detail 3 3 4 4 2 5" xfId="34315"/>
    <cellStyle name="RowTitles-Detail 3 3 4 4 3" xfId="34316"/>
    <cellStyle name="RowTitles-Detail 3 3 4 4 3 2" xfId="34317"/>
    <cellStyle name="RowTitles-Detail 3 3 4 4 3 2 2" xfId="34318"/>
    <cellStyle name="RowTitles-Detail 3 3 4 4 3 2 2 2" xfId="34319"/>
    <cellStyle name="RowTitles-Detail 3 3 4 4 3 2 3" xfId="34320"/>
    <cellStyle name="RowTitles-Detail 3 3 4 4 3 3" xfId="34321"/>
    <cellStyle name="RowTitles-Detail 3 3 4 4 3 3 2" xfId="34322"/>
    <cellStyle name="RowTitles-Detail 3 3 4 4 3 3 2 2" xfId="34323"/>
    <cellStyle name="RowTitles-Detail 3 3 4 4 3 4" xfId="34324"/>
    <cellStyle name="RowTitles-Detail 3 3 4 4 3 4 2" xfId="34325"/>
    <cellStyle name="RowTitles-Detail 3 3 4 4 3 5" xfId="34326"/>
    <cellStyle name="RowTitles-Detail 3 3 4 4 4" xfId="34327"/>
    <cellStyle name="RowTitles-Detail 3 3 4 4 4 2" xfId="34328"/>
    <cellStyle name="RowTitles-Detail 3 3 4 4 5" xfId="34329"/>
    <cellStyle name="RowTitles-Detail 3 3 4 4 5 2" xfId="34330"/>
    <cellStyle name="RowTitles-Detail 3 3 4 4 5 2 2" xfId="34331"/>
    <cellStyle name="RowTitles-Detail 3 3 4 4 5 3" xfId="34332"/>
    <cellStyle name="RowTitles-Detail 3 3 4 4 6" xfId="34333"/>
    <cellStyle name="RowTitles-Detail 3 3 4 4 6 2" xfId="34334"/>
    <cellStyle name="RowTitles-Detail 3 3 4 4 6 2 2" xfId="34335"/>
    <cellStyle name="RowTitles-Detail 3 3 4 4 7" xfId="34336"/>
    <cellStyle name="RowTitles-Detail 3 3 4 4 7 2" xfId="34337"/>
    <cellStyle name="RowTitles-Detail 3 3 4 4 8" xfId="34338"/>
    <cellStyle name="RowTitles-Detail 3 3 4 5" xfId="34339"/>
    <cellStyle name="RowTitles-Detail 3 3 4 5 2" xfId="34340"/>
    <cellStyle name="RowTitles-Detail 3 3 4 5 2 2" xfId="34341"/>
    <cellStyle name="RowTitles-Detail 3 3 4 5 2 2 2" xfId="34342"/>
    <cellStyle name="RowTitles-Detail 3 3 4 5 2 2 2 2" xfId="34343"/>
    <cellStyle name="RowTitles-Detail 3 3 4 5 2 2 3" xfId="34344"/>
    <cellStyle name="RowTitles-Detail 3 3 4 5 2 3" xfId="34345"/>
    <cellStyle name="RowTitles-Detail 3 3 4 5 2 3 2" xfId="34346"/>
    <cellStyle name="RowTitles-Detail 3 3 4 5 2 3 2 2" xfId="34347"/>
    <cellStyle name="RowTitles-Detail 3 3 4 5 2 4" xfId="34348"/>
    <cellStyle name="RowTitles-Detail 3 3 4 5 2 4 2" xfId="34349"/>
    <cellStyle name="RowTitles-Detail 3 3 4 5 2 5" xfId="34350"/>
    <cellStyle name="RowTitles-Detail 3 3 4 5 3" xfId="34351"/>
    <cellStyle name="RowTitles-Detail 3 3 4 5 3 2" xfId="34352"/>
    <cellStyle name="RowTitles-Detail 3 3 4 5 3 2 2" xfId="34353"/>
    <cellStyle name="RowTitles-Detail 3 3 4 5 3 2 2 2" xfId="34354"/>
    <cellStyle name="RowTitles-Detail 3 3 4 5 3 2 3" xfId="34355"/>
    <cellStyle name="RowTitles-Detail 3 3 4 5 3 3" xfId="34356"/>
    <cellStyle name="RowTitles-Detail 3 3 4 5 3 3 2" xfId="34357"/>
    <cellStyle name="RowTitles-Detail 3 3 4 5 3 3 2 2" xfId="34358"/>
    <cellStyle name="RowTitles-Detail 3 3 4 5 3 4" xfId="34359"/>
    <cellStyle name="RowTitles-Detail 3 3 4 5 3 4 2" xfId="34360"/>
    <cellStyle name="RowTitles-Detail 3 3 4 5 3 5" xfId="34361"/>
    <cellStyle name="RowTitles-Detail 3 3 4 5 4" xfId="34362"/>
    <cellStyle name="RowTitles-Detail 3 3 4 5 4 2" xfId="34363"/>
    <cellStyle name="RowTitles-Detail 3 3 4 5 4 2 2" xfId="34364"/>
    <cellStyle name="RowTitles-Detail 3 3 4 5 4 3" xfId="34365"/>
    <cellStyle name="RowTitles-Detail 3 3 4 5 5" xfId="34366"/>
    <cellStyle name="RowTitles-Detail 3 3 4 5 5 2" xfId="34367"/>
    <cellStyle name="RowTitles-Detail 3 3 4 5 5 2 2" xfId="34368"/>
    <cellStyle name="RowTitles-Detail 3 3 4 5 6" xfId="34369"/>
    <cellStyle name="RowTitles-Detail 3 3 4 5 6 2" xfId="34370"/>
    <cellStyle name="RowTitles-Detail 3 3 4 5 7" xfId="34371"/>
    <cellStyle name="RowTitles-Detail 3 3 4 6" xfId="34372"/>
    <cellStyle name="RowTitles-Detail 3 3 4 6 2" xfId="34373"/>
    <cellStyle name="RowTitles-Detail 3 3 4 6 2 2" xfId="34374"/>
    <cellStyle name="RowTitles-Detail 3 3 4 6 2 2 2" xfId="34375"/>
    <cellStyle name="RowTitles-Detail 3 3 4 6 2 2 2 2" xfId="34376"/>
    <cellStyle name="RowTitles-Detail 3 3 4 6 2 2 3" xfId="34377"/>
    <cellStyle name="RowTitles-Detail 3 3 4 6 2 3" xfId="34378"/>
    <cellStyle name="RowTitles-Detail 3 3 4 6 2 3 2" xfId="34379"/>
    <cellStyle name="RowTitles-Detail 3 3 4 6 2 3 2 2" xfId="34380"/>
    <cellStyle name="RowTitles-Detail 3 3 4 6 2 4" xfId="34381"/>
    <cellStyle name="RowTitles-Detail 3 3 4 6 2 4 2" xfId="34382"/>
    <cellStyle name="RowTitles-Detail 3 3 4 6 2 5" xfId="34383"/>
    <cellStyle name="RowTitles-Detail 3 3 4 6 3" xfId="34384"/>
    <cellStyle name="RowTitles-Detail 3 3 4 6 3 2" xfId="34385"/>
    <cellStyle name="RowTitles-Detail 3 3 4 6 3 2 2" xfId="34386"/>
    <cellStyle name="RowTitles-Detail 3 3 4 6 3 2 2 2" xfId="34387"/>
    <cellStyle name="RowTitles-Detail 3 3 4 6 3 2 3" xfId="34388"/>
    <cellStyle name="RowTitles-Detail 3 3 4 6 3 3" xfId="34389"/>
    <cellStyle name="RowTitles-Detail 3 3 4 6 3 3 2" xfId="34390"/>
    <cellStyle name="RowTitles-Detail 3 3 4 6 3 3 2 2" xfId="34391"/>
    <cellStyle name="RowTitles-Detail 3 3 4 6 3 4" xfId="34392"/>
    <cellStyle name="RowTitles-Detail 3 3 4 6 3 4 2" xfId="34393"/>
    <cellStyle name="RowTitles-Detail 3 3 4 6 3 5" xfId="34394"/>
    <cellStyle name="RowTitles-Detail 3 3 4 6 4" xfId="34395"/>
    <cellStyle name="RowTitles-Detail 3 3 4 6 4 2" xfId="34396"/>
    <cellStyle name="RowTitles-Detail 3 3 4 6 4 2 2" xfId="34397"/>
    <cellStyle name="RowTitles-Detail 3 3 4 6 4 3" xfId="34398"/>
    <cellStyle name="RowTitles-Detail 3 3 4 6 5" xfId="34399"/>
    <cellStyle name="RowTitles-Detail 3 3 4 6 5 2" xfId="34400"/>
    <cellStyle name="RowTitles-Detail 3 3 4 6 5 2 2" xfId="34401"/>
    <cellStyle name="RowTitles-Detail 3 3 4 6 6" xfId="34402"/>
    <cellStyle name="RowTitles-Detail 3 3 4 6 6 2" xfId="34403"/>
    <cellStyle name="RowTitles-Detail 3 3 4 6 7" xfId="34404"/>
    <cellStyle name="RowTitles-Detail 3 3 4 7" xfId="34405"/>
    <cellStyle name="RowTitles-Detail 3 3 4 7 2" xfId="34406"/>
    <cellStyle name="RowTitles-Detail 3 3 4 7 2 2" xfId="34407"/>
    <cellStyle name="RowTitles-Detail 3 3 4 7 2 2 2" xfId="34408"/>
    <cellStyle name="RowTitles-Detail 3 3 4 7 2 3" xfId="34409"/>
    <cellStyle name="RowTitles-Detail 3 3 4 7 3" xfId="34410"/>
    <cellStyle name="RowTitles-Detail 3 3 4 7 3 2" xfId="34411"/>
    <cellStyle name="RowTitles-Detail 3 3 4 7 3 2 2" xfId="34412"/>
    <cellStyle name="RowTitles-Detail 3 3 4 7 4" xfId="34413"/>
    <cellStyle name="RowTitles-Detail 3 3 4 7 4 2" xfId="34414"/>
    <cellStyle name="RowTitles-Detail 3 3 4 7 5" xfId="34415"/>
    <cellStyle name="RowTitles-Detail 3 3 4 8" xfId="34416"/>
    <cellStyle name="RowTitles-Detail 3 3 4 8 2" xfId="34417"/>
    <cellStyle name="RowTitles-Detail 3 3 4 9" xfId="34418"/>
    <cellStyle name="RowTitles-Detail 3 3 4 9 2" xfId="34419"/>
    <cellStyle name="RowTitles-Detail 3 3 4 9 2 2" xfId="34420"/>
    <cellStyle name="RowTitles-Detail 3 3 4_STUD aligned by INSTIT" xfId="34421"/>
    <cellStyle name="RowTitles-Detail 3 3 5" xfId="34422"/>
    <cellStyle name="RowTitles-Detail 3 3 5 2" xfId="34423"/>
    <cellStyle name="RowTitles-Detail 3 3 5 2 2" xfId="34424"/>
    <cellStyle name="RowTitles-Detail 3 3 5 2 2 2" xfId="34425"/>
    <cellStyle name="RowTitles-Detail 3 3 5 2 2 2 2" xfId="34426"/>
    <cellStyle name="RowTitles-Detail 3 3 5 2 2 3" xfId="34427"/>
    <cellStyle name="RowTitles-Detail 3 3 5 2 3" xfId="34428"/>
    <cellStyle name="RowTitles-Detail 3 3 5 2 3 2" xfId="34429"/>
    <cellStyle name="RowTitles-Detail 3 3 5 2 3 2 2" xfId="34430"/>
    <cellStyle name="RowTitles-Detail 3 3 5 2 4" xfId="34431"/>
    <cellStyle name="RowTitles-Detail 3 3 5 2 4 2" xfId="34432"/>
    <cellStyle name="RowTitles-Detail 3 3 5 2 5" xfId="34433"/>
    <cellStyle name="RowTitles-Detail 3 3 5 3" xfId="34434"/>
    <cellStyle name="RowTitles-Detail 3 3 5 3 2" xfId="34435"/>
    <cellStyle name="RowTitles-Detail 3 3 5 3 2 2" xfId="34436"/>
    <cellStyle name="RowTitles-Detail 3 3 5 3 2 2 2" xfId="34437"/>
    <cellStyle name="RowTitles-Detail 3 3 5 3 2 3" xfId="34438"/>
    <cellStyle name="RowTitles-Detail 3 3 5 3 3" xfId="34439"/>
    <cellStyle name="RowTitles-Detail 3 3 5 3 3 2" xfId="34440"/>
    <cellStyle name="RowTitles-Detail 3 3 5 3 3 2 2" xfId="34441"/>
    <cellStyle name="RowTitles-Detail 3 3 5 3 4" xfId="34442"/>
    <cellStyle name="RowTitles-Detail 3 3 5 3 4 2" xfId="34443"/>
    <cellStyle name="RowTitles-Detail 3 3 5 3 5" xfId="34444"/>
    <cellStyle name="RowTitles-Detail 3 3 5 4" xfId="34445"/>
    <cellStyle name="RowTitles-Detail 3 3 5 4 2" xfId="34446"/>
    <cellStyle name="RowTitles-Detail 3 3 5 5" xfId="34447"/>
    <cellStyle name="RowTitles-Detail 3 3 5 5 2" xfId="34448"/>
    <cellStyle name="RowTitles-Detail 3 3 5 5 2 2" xfId="34449"/>
    <cellStyle name="RowTitles-Detail 3 3 5 5 3" xfId="34450"/>
    <cellStyle name="RowTitles-Detail 3 3 5 6" xfId="34451"/>
    <cellStyle name="RowTitles-Detail 3 3 5 6 2" xfId="34452"/>
    <cellStyle name="RowTitles-Detail 3 3 5 6 2 2" xfId="34453"/>
    <cellStyle name="RowTitles-Detail 3 3 6" xfId="34454"/>
    <cellStyle name="RowTitles-Detail 3 3 6 2" xfId="34455"/>
    <cellStyle name="RowTitles-Detail 3 3 6 2 2" xfId="34456"/>
    <cellStyle name="RowTitles-Detail 3 3 6 2 2 2" xfId="34457"/>
    <cellStyle name="RowTitles-Detail 3 3 6 2 2 2 2" xfId="34458"/>
    <cellStyle name="RowTitles-Detail 3 3 6 2 2 3" xfId="34459"/>
    <cellStyle name="RowTitles-Detail 3 3 6 2 3" xfId="34460"/>
    <cellStyle name="RowTitles-Detail 3 3 6 2 3 2" xfId="34461"/>
    <cellStyle name="RowTitles-Detail 3 3 6 2 3 2 2" xfId="34462"/>
    <cellStyle name="RowTitles-Detail 3 3 6 2 4" xfId="34463"/>
    <cellStyle name="RowTitles-Detail 3 3 6 2 4 2" xfId="34464"/>
    <cellStyle name="RowTitles-Detail 3 3 6 2 5" xfId="34465"/>
    <cellStyle name="RowTitles-Detail 3 3 6 3" xfId="34466"/>
    <cellStyle name="RowTitles-Detail 3 3 6 3 2" xfId="34467"/>
    <cellStyle name="RowTitles-Detail 3 3 6 3 2 2" xfId="34468"/>
    <cellStyle name="RowTitles-Detail 3 3 6 3 2 2 2" xfId="34469"/>
    <cellStyle name="RowTitles-Detail 3 3 6 3 2 3" xfId="34470"/>
    <cellStyle name="RowTitles-Detail 3 3 6 3 3" xfId="34471"/>
    <cellStyle name="RowTitles-Detail 3 3 6 3 3 2" xfId="34472"/>
    <cellStyle name="RowTitles-Detail 3 3 6 3 3 2 2" xfId="34473"/>
    <cellStyle name="RowTitles-Detail 3 3 6 3 4" xfId="34474"/>
    <cellStyle name="RowTitles-Detail 3 3 6 3 4 2" xfId="34475"/>
    <cellStyle name="RowTitles-Detail 3 3 6 3 5" xfId="34476"/>
    <cellStyle name="RowTitles-Detail 3 3 6 4" xfId="34477"/>
    <cellStyle name="RowTitles-Detail 3 3 6 4 2" xfId="34478"/>
    <cellStyle name="RowTitles-Detail 3 3 6 5" xfId="34479"/>
    <cellStyle name="RowTitles-Detail 3 3 6 5 2" xfId="34480"/>
    <cellStyle name="RowTitles-Detail 3 3 6 5 2 2" xfId="34481"/>
    <cellStyle name="RowTitles-Detail 3 3 6 6" xfId="34482"/>
    <cellStyle name="RowTitles-Detail 3 3 6 6 2" xfId="34483"/>
    <cellStyle name="RowTitles-Detail 3 3 6 7" xfId="34484"/>
    <cellStyle name="RowTitles-Detail 3 3 7" xfId="34485"/>
    <cellStyle name="RowTitles-Detail 3 3 7 2" xfId="34486"/>
    <cellStyle name="RowTitles-Detail 3 3 7 2 2" xfId="34487"/>
    <cellStyle name="RowTitles-Detail 3 3 7 2 2 2" xfId="34488"/>
    <cellStyle name="RowTitles-Detail 3 3 7 2 2 2 2" xfId="34489"/>
    <cellStyle name="RowTitles-Detail 3 3 7 2 2 3" xfId="34490"/>
    <cellStyle name="RowTitles-Detail 3 3 7 2 3" xfId="34491"/>
    <cellStyle name="RowTitles-Detail 3 3 7 2 3 2" xfId="34492"/>
    <cellStyle name="RowTitles-Detail 3 3 7 2 3 2 2" xfId="34493"/>
    <cellStyle name="RowTitles-Detail 3 3 7 2 4" xfId="34494"/>
    <cellStyle name="RowTitles-Detail 3 3 7 2 4 2" xfId="34495"/>
    <cellStyle name="RowTitles-Detail 3 3 7 2 5" xfId="34496"/>
    <cellStyle name="RowTitles-Detail 3 3 7 3" xfId="34497"/>
    <cellStyle name="RowTitles-Detail 3 3 7 3 2" xfId="34498"/>
    <cellStyle name="RowTitles-Detail 3 3 7 3 2 2" xfId="34499"/>
    <cellStyle name="RowTitles-Detail 3 3 7 3 2 2 2" xfId="34500"/>
    <cellStyle name="RowTitles-Detail 3 3 7 3 2 3" xfId="34501"/>
    <cellStyle name="RowTitles-Detail 3 3 7 3 3" xfId="34502"/>
    <cellStyle name="RowTitles-Detail 3 3 7 3 3 2" xfId="34503"/>
    <cellStyle name="RowTitles-Detail 3 3 7 3 3 2 2" xfId="34504"/>
    <cellStyle name="RowTitles-Detail 3 3 7 3 4" xfId="34505"/>
    <cellStyle name="RowTitles-Detail 3 3 7 3 4 2" xfId="34506"/>
    <cellStyle name="RowTitles-Detail 3 3 7 3 5" xfId="34507"/>
    <cellStyle name="RowTitles-Detail 3 3 7 4" xfId="34508"/>
    <cellStyle name="RowTitles-Detail 3 3 7 4 2" xfId="34509"/>
    <cellStyle name="RowTitles-Detail 3 3 7 5" xfId="34510"/>
    <cellStyle name="RowTitles-Detail 3 3 7 5 2" xfId="34511"/>
    <cellStyle name="RowTitles-Detail 3 3 7 5 2 2" xfId="34512"/>
    <cellStyle name="RowTitles-Detail 3 3 7 5 3" xfId="34513"/>
    <cellStyle name="RowTitles-Detail 3 3 7 6" xfId="34514"/>
    <cellStyle name="RowTitles-Detail 3 3 7 6 2" xfId="34515"/>
    <cellStyle name="RowTitles-Detail 3 3 7 6 2 2" xfId="34516"/>
    <cellStyle name="RowTitles-Detail 3 3 7 7" xfId="34517"/>
    <cellStyle name="RowTitles-Detail 3 3 7 7 2" xfId="34518"/>
    <cellStyle name="RowTitles-Detail 3 3 7 8" xfId="34519"/>
    <cellStyle name="RowTitles-Detail 3 3 8" xfId="34520"/>
    <cellStyle name="RowTitles-Detail 3 3 8 2" xfId="34521"/>
    <cellStyle name="RowTitles-Detail 3 3 8 2 2" xfId="34522"/>
    <cellStyle name="RowTitles-Detail 3 3 8 2 2 2" xfId="34523"/>
    <cellStyle name="RowTitles-Detail 3 3 8 2 2 2 2" xfId="34524"/>
    <cellStyle name="RowTitles-Detail 3 3 8 2 2 3" xfId="34525"/>
    <cellStyle name="RowTitles-Detail 3 3 8 2 3" xfId="34526"/>
    <cellStyle name="RowTitles-Detail 3 3 8 2 3 2" xfId="34527"/>
    <cellStyle name="RowTitles-Detail 3 3 8 2 3 2 2" xfId="34528"/>
    <cellStyle name="RowTitles-Detail 3 3 8 2 4" xfId="34529"/>
    <cellStyle name="RowTitles-Detail 3 3 8 2 4 2" xfId="34530"/>
    <cellStyle name="RowTitles-Detail 3 3 8 2 5" xfId="34531"/>
    <cellStyle name="RowTitles-Detail 3 3 8 3" xfId="34532"/>
    <cellStyle name="RowTitles-Detail 3 3 8 3 2" xfId="34533"/>
    <cellStyle name="RowTitles-Detail 3 3 8 3 2 2" xfId="34534"/>
    <cellStyle name="RowTitles-Detail 3 3 8 3 2 2 2" xfId="34535"/>
    <cellStyle name="RowTitles-Detail 3 3 8 3 2 3" xfId="34536"/>
    <cellStyle name="RowTitles-Detail 3 3 8 3 3" xfId="34537"/>
    <cellStyle name="RowTitles-Detail 3 3 8 3 3 2" xfId="34538"/>
    <cellStyle name="RowTitles-Detail 3 3 8 3 3 2 2" xfId="34539"/>
    <cellStyle name="RowTitles-Detail 3 3 8 3 4" xfId="34540"/>
    <cellStyle name="RowTitles-Detail 3 3 8 3 4 2" xfId="34541"/>
    <cellStyle name="RowTitles-Detail 3 3 8 3 5" xfId="34542"/>
    <cellStyle name="RowTitles-Detail 3 3 8 4" xfId="34543"/>
    <cellStyle name="RowTitles-Detail 3 3 8 4 2" xfId="34544"/>
    <cellStyle name="RowTitles-Detail 3 3 8 4 2 2" xfId="34545"/>
    <cellStyle name="RowTitles-Detail 3 3 8 4 3" xfId="34546"/>
    <cellStyle name="RowTitles-Detail 3 3 8 5" xfId="34547"/>
    <cellStyle name="RowTitles-Detail 3 3 8 5 2" xfId="34548"/>
    <cellStyle name="RowTitles-Detail 3 3 8 5 2 2" xfId="34549"/>
    <cellStyle name="RowTitles-Detail 3 3 8 6" xfId="34550"/>
    <cellStyle name="RowTitles-Detail 3 3 8 6 2" xfId="34551"/>
    <cellStyle name="RowTitles-Detail 3 3 8 7" xfId="34552"/>
    <cellStyle name="RowTitles-Detail 3 3 9" xfId="34553"/>
    <cellStyle name="RowTitles-Detail 3 3 9 2" xfId="34554"/>
    <cellStyle name="RowTitles-Detail 3 3 9 2 2" xfId="34555"/>
    <cellStyle name="RowTitles-Detail 3 3 9 2 2 2" xfId="34556"/>
    <cellStyle name="RowTitles-Detail 3 3 9 2 2 2 2" xfId="34557"/>
    <cellStyle name="RowTitles-Detail 3 3 9 2 2 3" xfId="34558"/>
    <cellStyle name="RowTitles-Detail 3 3 9 2 3" xfId="34559"/>
    <cellStyle name="RowTitles-Detail 3 3 9 2 3 2" xfId="34560"/>
    <cellStyle name="RowTitles-Detail 3 3 9 2 3 2 2" xfId="34561"/>
    <cellStyle name="RowTitles-Detail 3 3 9 2 4" xfId="34562"/>
    <cellStyle name="RowTitles-Detail 3 3 9 2 4 2" xfId="34563"/>
    <cellStyle name="RowTitles-Detail 3 3 9 2 5" xfId="34564"/>
    <cellStyle name="RowTitles-Detail 3 3 9 3" xfId="34565"/>
    <cellStyle name="RowTitles-Detail 3 3 9 3 2" xfId="34566"/>
    <cellStyle name="RowTitles-Detail 3 3 9 3 2 2" xfId="34567"/>
    <cellStyle name="RowTitles-Detail 3 3 9 3 2 2 2" xfId="34568"/>
    <cellStyle name="RowTitles-Detail 3 3 9 3 2 3" xfId="34569"/>
    <cellStyle name="RowTitles-Detail 3 3 9 3 3" xfId="34570"/>
    <cellStyle name="RowTitles-Detail 3 3 9 3 3 2" xfId="34571"/>
    <cellStyle name="RowTitles-Detail 3 3 9 3 3 2 2" xfId="34572"/>
    <cellStyle name="RowTitles-Detail 3 3 9 3 4" xfId="34573"/>
    <cellStyle name="RowTitles-Detail 3 3 9 3 4 2" xfId="34574"/>
    <cellStyle name="RowTitles-Detail 3 3 9 3 5" xfId="34575"/>
    <cellStyle name="RowTitles-Detail 3 3 9 4" xfId="34576"/>
    <cellStyle name="RowTitles-Detail 3 3 9 4 2" xfId="34577"/>
    <cellStyle name="RowTitles-Detail 3 3 9 4 2 2" xfId="34578"/>
    <cellStyle name="RowTitles-Detail 3 3 9 4 3" xfId="34579"/>
    <cellStyle name="RowTitles-Detail 3 3 9 5" xfId="34580"/>
    <cellStyle name="RowTitles-Detail 3 3 9 5 2" xfId="34581"/>
    <cellStyle name="RowTitles-Detail 3 3 9 5 2 2" xfId="34582"/>
    <cellStyle name="RowTitles-Detail 3 3 9 6" xfId="34583"/>
    <cellStyle name="RowTitles-Detail 3 3 9 6 2" xfId="34584"/>
    <cellStyle name="RowTitles-Detail 3 3 9 7" xfId="34585"/>
    <cellStyle name="RowTitles-Detail 3 3_STUD aligned by INSTIT" xfId="34586"/>
    <cellStyle name="RowTitles-Detail 3 4" xfId="34587"/>
    <cellStyle name="RowTitles-Detail 3 4 2" xfId="34588"/>
    <cellStyle name="RowTitles-Detail 3 4 2 2" xfId="34589"/>
    <cellStyle name="RowTitles-Detail 3 4 2 2 2" xfId="34590"/>
    <cellStyle name="RowTitles-Detail 3 4 2 2 2 2" xfId="34591"/>
    <cellStyle name="RowTitles-Detail 3 4 2 2 2 2 2" xfId="34592"/>
    <cellStyle name="RowTitles-Detail 3 4 2 2 2 3" xfId="34593"/>
    <cellStyle name="RowTitles-Detail 3 4 2 2 3" xfId="34594"/>
    <cellStyle name="RowTitles-Detail 3 4 2 2 3 2" xfId="34595"/>
    <cellStyle name="RowTitles-Detail 3 4 2 2 3 2 2" xfId="34596"/>
    <cellStyle name="RowTitles-Detail 3 4 2 2 4" xfId="34597"/>
    <cellStyle name="RowTitles-Detail 3 4 2 2 4 2" xfId="34598"/>
    <cellStyle name="RowTitles-Detail 3 4 2 2 5" xfId="34599"/>
    <cellStyle name="RowTitles-Detail 3 4 2 3" xfId="34600"/>
    <cellStyle name="RowTitles-Detail 3 4 2 3 2" xfId="34601"/>
    <cellStyle name="RowTitles-Detail 3 4 2 3 2 2" xfId="34602"/>
    <cellStyle name="RowTitles-Detail 3 4 2 3 2 2 2" xfId="34603"/>
    <cellStyle name="RowTitles-Detail 3 4 2 3 2 3" xfId="34604"/>
    <cellStyle name="RowTitles-Detail 3 4 2 3 3" xfId="34605"/>
    <cellStyle name="RowTitles-Detail 3 4 2 3 3 2" xfId="34606"/>
    <cellStyle name="RowTitles-Detail 3 4 2 3 3 2 2" xfId="34607"/>
    <cellStyle name="RowTitles-Detail 3 4 2 3 4" xfId="34608"/>
    <cellStyle name="RowTitles-Detail 3 4 2 3 4 2" xfId="34609"/>
    <cellStyle name="RowTitles-Detail 3 4 2 3 5" xfId="34610"/>
    <cellStyle name="RowTitles-Detail 3 4 2 4" xfId="34611"/>
    <cellStyle name="RowTitles-Detail 3 4 2 4 2" xfId="34612"/>
    <cellStyle name="RowTitles-Detail 3 4 2 5" xfId="34613"/>
    <cellStyle name="RowTitles-Detail 3 4 2 5 2" xfId="34614"/>
    <cellStyle name="RowTitles-Detail 3 4 2 5 2 2" xfId="34615"/>
    <cellStyle name="RowTitles-Detail 3 4 3" xfId="34616"/>
    <cellStyle name="RowTitles-Detail 3 4 3 2" xfId="34617"/>
    <cellStyle name="RowTitles-Detail 3 4 3 2 2" xfId="34618"/>
    <cellStyle name="RowTitles-Detail 3 4 3 2 2 2" xfId="34619"/>
    <cellStyle name="RowTitles-Detail 3 4 3 2 2 2 2" xfId="34620"/>
    <cellStyle name="RowTitles-Detail 3 4 3 2 2 3" xfId="34621"/>
    <cellStyle name="RowTitles-Detail 3 4 3 2 3" xfId="34622"/>
    <cellStyle name="RowTitles-Detail 3 4 3 2 3 2" xfId="34623"/>
    <cellStyle name="RowTitles-Detail 3 4 3 2 3 2 2" xfId="34624"/>
    <cellStyle name="RowTitles-Detail 3 4 3 2 4" xfId="34625"/>
    <cellStyle name="RowTitles-Detail 3 4 3 2 4 2" xfId="34626"/>
    <cellStyle name="RowTitles-Detail 3 4 3 2 5" xfId="34627"/>
    <cellStyle name="RowTitles-Detail 3 4 3 3" xfId="34628"/>
    <cellStyle name="RowTitles-Detail 3 4 3 3 2" xfId="34629"/>
    <cellStyle name="RowTitles-Detail 3 4 3 3 2 2" xfId="34630"/>
    <cellStyle name="RowTitles-Detail 3 4 3 3 2 2 2" xfId="34631"/>
    <cellStyle name="RowTitles-Detail 3 4 3 3 2 3" xfId="34632"/>
    <cellStyle name="RowTitles-Detail 3 4 3 3 3" xfId="34633"/>
    <cellStyle name="RowTitles-Detail 3 4 3 3 3 2" xfId="34634"/>
    <cellStyle name="RowTitles-Detail 3 4 3 3 3 2 2" xfId="34635"/>
    <cellStyle name="RowTitles-Detail 3 4 3 3 4" xfId="34636"/>
    <cellStyle name="RowTitles-Detail 3 4 3 3 4 2" xfId="34637"/>
    <cellStyle name="RowTitles-Detail 3 4 3 3 5" xfId="34638"/>
    <cellStyle name="RowTitles-Detail 3 4 3 4" xfId="34639"/>
    <cellStyle name="RowTitles-Detail 3 4 3 4 2" xfId="34640"/>
    <cellStyle name="RowTitles-Detail 3 4 3 5" xfId="34641"/>
    <cellStyle name="RowTitles-Detail 3 4 3 5 2" xfId="34642"/>
    <cellStyle name="RowTitles-Detail 3 4 3 5 2 2" xfId="34643"/>
    <cellStyle name="RowTitles-Detail 3 4 3 5 3" xfId="34644"/>
    <cellStyle name="RowTitles-Detail 3 4 3 6" xfId="34645"/>
    <cellStyle name="RowTitles-Detail 3 4 3 6 2" xfId="34646"/>
    <cellStyle name="RowTitles-Detail 3 4 3 6 2 2" xfId="34647"/>
    <cellStyle name="RowTitles-Detail 3 4 3 7" xfId="34648"/>
    <cellStyle name="RowTitles-Detail 3 4 3 7 2" xfId="34649"/>
    <cellStyle name="RowTitles-Detail 3 4 3 8" xfId="34650"/>
    <cellStyle name="RowTitles-Detail 3 4 4" xfId="34651"/>
    <cellStyle name="RowTitles-Detail 3 4 4 2" xfId="34652"/>
    <cellStyle name="RowTitles-Detail 3 4 4 2 2" xfId="34653"/>
    <cellStyle name="RowTitles-Detail 3 4 4 2 2 2" xfId="34654"/>
    <cellStyle name="RowTitles-Detail 3 4 4 2 2 2 2" xfId="34655"/>
    <cellStyle name="RowTitles-Detail 3 4 4 2 2 3" xfId="34656"/>
    <cellStyle name="RowTitles-Detail 3 4 4 2 3" xfId="34657"/>
    <cellStyle name="RowTitles-Detail 3 4 4 2 3 2" xfId="34658"/>
    <cellStyle name="RowTitles-Detail 3 4 4 2 3 2 2" xfId="34659"/>
    <cellStyle name="RowTitles-Detail 3 4 4 2 4" xfId="34660"/>
    <cellStyle name="RowTitles-Detail 3 4 4 2 4 2" xfId="34661"/>
    <cellStyle name="RowTitles-Detail 3 4 4 2 5" xfId="34662"/>
    <cellStyle name="RowTitles-Detail 3 4 4 3" xfId="34663"/>
    <cellStyle name="RowTitles-Detail 3 4 4 3 2" xfId="34664"/>
    <cellStyle name="RowTitles-Detail 3 4 4 3 2 2" xfId="34665"/>
    <cellStyle name="RowTitles-Detail 3 4 4 3 2 2 2" xfId="34666"/>
    <cellStyle name="RowTitles-Detail 3 4 4 3 2 3" xfId="34667"/>
    <cellStyle name="RowTitles-Detail 3 4 4 3 3" xfId="34668"/>
    <cellStyle name="RowTitles-Detail 3 4 4 3 3 2" xfId="34669"/>
    <cellStyle name="RowTitles-Detail 3 4 4 3 3 2 2" xfId="34670"/>
    <cellStyle name="RowTitles-Detail 3 4 4 3 4" xfId="34671"/>
    <cellStyle name="RowTitles-Detail 3 4 4 3 4 2" xfId="34672"/>
    <cellStyle name="RowTitles-Detail 3 4 4 3 5" xfId="34673"/>
    <cellStyle name="RowTitles-Detail 3 4 4 4" xfId="34674"/>
    <cellStyle name="RowTitles-Detail 3 4 4 4 2" xfId="34675"/>
    <cellStyle name="RowTitles-Detail 3 4 4 4 2 2" xfId="34676"/>
    <cellStyle name="RowTitles-Detail 3 4 4 4 3" xfId="34677"/>
    <cellStyle name="RowTitles-Detail 3 4 4 5" xfId="34678"/>
    <cellStyle name="RowTitles-Detail 3 4 4 5 2" xfId="34679"/>
    <cellStyle name="RowTitles-Detail 3 4 4 5 2 2" xfId="34680"/>
    <cellStyle name="RowTitles-Detail 3 4 4 6" xfId="34681"/>
    <cellStyle name="RowTitles-Detail 3 4 4 6 2" xfId="34682"/>
    <cellStyle name="RowTitles-Detail 3 4 4 7" xfId="34683"/>
    <cellStyle name="RowTitles-Detail 3 4 5" xfId="34684"/>
    <cellStyle name="RowTitles-Detail 3 4 5 2" xfId="34685"/>
    <cellStyle name="RowTitles-Detail 3 4 5 2 2" xfId="34686"/>
    <cellStyle name="RowTitles-Detail 3 4 5 2 2 2" xfId="34687"/>
    <cellStyle name="RowTitles-Detail 3 4 5 2 2 2 2" xfId="34688"/>
    <cellStyle name="RowTitles-Detail 3 4 5 2 2 3" xfId="34689"/>
    <cellStyle name="RowTitles-Detail 3 4 5 2 3" xfId="34690"/>
    <cellStyle name="RowTitles-Detail 3 4 5 2 3 2" xfId="34691"/>
    <cellStyle name="RowTitles-Detail 3 4 5 2 3 2 2" xfId="34692"/>
    <cellStyle name="RowTitles-Detail 3 4 5 2 4" xfId="34693"/>
    <cellStyle name="RowTitles-Detail 3 4 5 2 4 2" xfId="34694"/>
    <cellStyle name="RowTitles-Detail 3 4 5 2 5" xfId="34695"/>
    <cellStyle name="RowTitles-Detail 3 4 5 3" xfId="34696"/>
    <cellStyle name="RowTitles-Detail 3 4 5 3 2" xfId="34697"/>
    <cellStyle name="RowTitles-Detail 3 4 5 3 2 2" xfId="34698"/>
    <cellStyle name="RowTitles-Detail 3 4 5 3 2 2 2" xfId="34699"/>
    <cellStyle name="RowTitles-Detail 3 4 5 3 2 3" xfId="34700"/>
    <cellStyle name="RowTitles-Detail 3 4 5 3 3" xfId="34701"/>
    <cellStyle name="RowTitles-Detail 3 4 5 3 3 2" xfId="34702"/>
    <cellStyle name="RowTitles-Detail 3 4 5 3 3 2 2" xfId="34703"/>
    <cellStyle name="RowTitles-Detail 3 4 5 3 4" xfId="34704"/>
    <cellStyle name="RowTitles-Detail 3 4 5 3 4 2" xfId="34705"/>
    <cellStyle name="RowTitles-Detail 3 4 5 3 5" xfId="34706"/>
    <cellStyle name="RowTitles-Detail 3 4 5 4" xfId="34707"/>
    <cellStyle name="RowTitles-Detail 3 4 5 4 2" xfId="34708"/>
    <cellStyle name="RowTitles-Detail 3 4 5 4 2 2" xfId="34709"/>
    <cellStyle name="RowTitles-Detail 3 4 5 4 3" xfId="34710"/>
    <cellStyle name="RowTitles-Detail 3 4 5 5" xfId="34711"/>
    <cellStyle name="RowTitles-Detail 3 4 5 5 2" xfId="34712"/>
    <cellStyle name="RowTitles-Detail 3 4 5 5 2 2" xfId="34713"/>
    <cellStyle name="RowTitles-Detail 3 4 5 6" xfId="34714"/>
    <cellStyle name="RowTitles-Detail 3 4 5 6 2" xfId="34715"/>
    <cellStyle name="RowTitles-Detail 3 4 5 7" xfId="34716"/>
    <cellStyle name="RowTitles-Detail 3 4 6" xfId="34717"/>
    <cellStyle name="RowTitles-Detail 3 4 6 2" xfId="34718"/>
    <cellStyle name="RowTitles-Detail 3 4 6 2 2" xfId="34719"/>
    <cellStyle name="RowTitles-Detail 3 4 6 2 2 2" xfId="34720"/>
    <cellStyle name="RowTitles-Detail 3 4 6 2 2 2 2" xfId="34721"/>
    <cellStyle name="RowTitles-Detail 3 4 6 2 2 3" xfId="34722"/>
    <cellStyle name="RowTitles-Detail 3 4 6 2 3" xfId="34723"/>
    <cellStyle name="RowTitles-Detail 3 4 6 2 3 2" xfId="34724"/>
    <cellStyle name="RowTitles-Detail 3 4 6 2 3 2 2" xfId="34725"/>
    <cellStyle name="RowTitles-Detail 3 4 6 2 4" xfId="34726"/>
    <cellStyle name="RowTitles-Detail 3 4 6 2 4 2" xfId="34727"/>
    <cellStyle name="RowTitles-Detail 3 4 6 2 5" xfId="34728"/>
    <cellStyle name="RowTitles-Detail 3 4 6 3" xfId="34729"/>
    <cellStyle name="RowTitles-Detail 3 4 6 3 2" xfId="34730"/>
    <cellStyle name="RowTitles-Detail 3 4 6 3 2 2" xfId="34731"/>
    <cellStyle name="RowTitles-Detail 3 4 6 3 2 2 2" xfId="34732"/>
    <cellStyle name="RowTitles-Detail 3 4 6 3 2 3" xfId="34733"/>
    <cellStyle name="RowTitles-Detail 3 4 6 3 3" xfId="34734"/>
    <cellStyle name="RowTitles-Detail 3 4 6 3 3 2" xfId="34735"/>
    <cellStyle name="RowTitles-Detail 3 4 6 3 3 2 2" xfId="34736"/>
    <cellStyle name="RowTitles-Detail 3 4 6 3 4" xfId="34737"/>
    <cellStyle name="RowTitles-Detail 3 4 6 3 4 2" xfId="34738"/>
    <cellStyle name="RowTitles-Detail 3 4 6 3 5" xfId="34739"/>
    <cellStyle name="RowTitles-Detail 3 4 6 4" xfId="34740"/>
    <cellStyle name="RowTitles-Detail 3 4 6 4 2" xfId="34741"/>
    <cellStyle name="RowTitles-Detail 3 4 6 4 2 2" xfId="34742"/>
    <cellStyle name="RowTitles-Detail 3 4 6 4 3" xfId="34743"/>
    <cellStyle name="RowTitles-Detail 3 4 6 5" xfId="34744"/>
    <cellStyle name="RowTitles-Detail 3 4 6 5 2" xfId="34745"/>
    <cellStyle name="RowTitles-Detail 3 4 6 5 2 2" xfId="34746"/>
    <cellStyle name="RowTitles-Detail 3 4 6 6" xfId="34747"/>
    <cellStyle name="RowTitles-Detail 3 4 6 6 2" xfId="34748"/>
    <cellStyle name="RowTitles-Detail 3 4 6 7" xfId="34749"/>
    <cellStyle name="RowTitles-Detail 3 4 7" xfId="34750"/>
    <cellStyle name="RowTitles-Detail 3 4 7 2" xfId="34751"/>
    <cellStyle name="RowTitles-Detail 3 4 7 2 2" xfId="34752"/>
    <cellStyle name="RowTitles-Detail 3 4 7 2 2 2" xfId="34753"/>
    <cellStyle name="RowTitles-Detail 3 4 7 2 3" xfId="34754"/>
    <cellStyle name="RowTitles-Detail 3 4 7 3" xfId="34755"/>
    <cellStyle name="RowTitles-Detail 3 4 7 3 2" xfId="34756"/>
    <cellStyle name="RowTitles-Detail 3 4 7 3 2 2" xfId="34757"/>
    <cellStyle name="RowTitles-Detail 3 4 7 4" xfId="34758"/>
    <cellStyle name="RowTitles-Detail 3 4 7 4 2" xfId="34759"/>
    <cellStyle name="RowTitles-Detail 3 4 7 5" xfId="34760"/>
    <cellStyle name="RowTitles-Detail 3 4 8" xfId="34761"/>
    <cellStyle name="RowTitles-Detail 3 4 8 2" xfId="34762"/>
    <cellStyle name="RowTitles-Detail 3 4 9" xfId="34763"/>
    <cellStyle name="RowTitles-Detail 3 4 9 2" xfId="34764"/>
    <cellStyle name="RowTitles-Detail 3 4 9 2 2" xfId="34765"/>
    <cellStyle name="RowTitles-Detail 3 4_STUD aligned by INSTIT" xfId="34766"/>
    <cellStyle name="RowTitles-Detail 3 5" xfId="34767"/>
    <cellStyle name="RowTitles-Detail 3 5 2" xfId="34768"/>
    <cellStyle name="RowTitles-Detail 3 5 2 2" xfId="34769"/>
    <cellStyle name="RowTitles-Detail 3 5 2 2 2" xfId="34770"/>
    <cellStyle name="RowTitles-Detail 3 5 2 2 2 2" xfId="34771"/>
    <cellStyle name="RowTitles-Detail 3 5 2 2 2 2 2" xfId="34772"/>
    <cellStyle name="RowTitles-Detail 3 5 2 2 2 3" xfId="34773"/>
    <cellStyle name="RowTitles-Detail 3 5 2 2 3" xfId="34774"/>
    <cellStyle name="RowTitles-Detail 3 5 2 2 3 2" xfId="34775"/>
    <cellStyle name="RowTitles-Detail 3 5 2 2 3 2 2" xfId="34776"/>
    <cellStyle name="RowTitles-Detail 3 5 2 2 4" xfId="34777"/>
    <cellStyle name="RowTitles-Detail 3 5 2 2 4 2" xfId="34778"/>
    <cellStyle name="RowTitles-Detail 3 5 2 2 5" xfId="34779"/>
    <cellStyle name="RowTitles-Detail 3 5 2 3" xfId="34780"/>
    <cellStyle name="RowTitles-Detail 3 5 2 3 2" xfId="34781"/>
    <cellStyle name="RowTitles-Detail 3 5 2 3 2 2" xfId="34782"/>
    <cellStyle name="RowTitles-Detail 3 5 2 3 2 2 2" xfId="34783"/>
    <cellStyle name="RowTitles-Detail 3 5 2 3 2 3" xfId="34784"/>
    <cellStyle name="RowTitles-Detail 3 5 2 3 3" xfId="34785"/>
    <cellStyle name="RowTitles-Detail 3 5 2 3 3 2" xfId="34786"/>
    <cellStyle name="RowTitles-Detail 3 5 2 3 3 2 2" xfId="34787"/>
    <cellStyle name="RowTitles-Detail 3 5 2 3 4" xfId="34788"/>
    <cellStyle name="RowTitles-Detail 3 5 2 3 4 2" xfId="34789"/>
    <cellStyle name="RowTitles-Detail 3 5 2 3 5" xfId="34790"/>
    <cellStyle name="RowTitles-Detail 3 5 2 4" xfId="34791"/>
    <cellStyle name="RowTitles-Detail 3 5 2 4 2" xfId="34792"/>
    <cellStyle name="RowTitles-Detail 3 5 2 5" xfId="34793"/>
    <cellStyle name="RowTitles-Detail 3 5 2 5 2" xfId="34794"/>
    <cellStyle name="RowTitles-Detail 3 5 2 5 2 2" xfId="34795"/>
    <cellStyle name="RowTitles-Detail 3 5 2 5 3" xfId="34796"/>
    <cellStyle name="RowTitles-Detail 3 5 2 6" xfId="34797"/>
    <cellStyle name="RowTitles-Detail 3 5 2 6 2" xfId="34798"/>
    <cellStyle name="RowTitles-Detail 3 5 2 6 2 2" xfId="34799"/>
    <cellStyle name="RowTitles-Detail 3 5 2 7" xfId="34800"/>
    <cellStyle name="RowTitles-Detail 3 5 2 7 2" xfId="34801"/>
    <cellStyle name="RowTitles-Detail 3 5 2 8" xfId="34802"/>
    <cellStyle name="RowTitles-Detail 3 5 3" xfId="34803"/>
    <cellStyle name="RowTitles-Detail 3 5 3 2" xfId="34804"/>
    <cellStyle name="RowTitles-Detail 3 5 3 2 2" xfId="34805"/>
    <cellStyle name="RowTitles-Detail 3 5 3 2 2 2" xfId="34806"/>
    <cellStyle name="RowTitles-Detail 3 5 3 2 2 2 2" xfId="34807"/>
    <cellStyle name="RowTitles-Detail 3 5 3 2 2 3" xfId="34808"/>
    <cellStyle name="RowTitles-Detail 3 5 3 2 3" xfId="34809"/>
    <cellStyle name="RowTitles-Detail 3 5 3 2 3 2" xfId="34810"/>
    <cellStyle name="RowTitles-Detail 3 5 3 2 3 2 2" xfId="34811"/>
    <cellStyle name="RowTitles-Detail 3 5 3 2 4" xfId="34812"/>
    <cellStyle name="RowTitles-Detail 3 5 3 2 4 2" xfId="34813"/>
    <cellStyle name="RowTitles-Detail 3 5 3 2 5" xfId="34814"/>
    <cellStyle name="RowTitles-Detail 3 5 3 3" xfId="34815"/>
    <cellStyle name="RowTitles-Detail 3 5 3 3 2" xfId="34816"/>
    <cellStyle name="RowTitles-Detail 3 5 3 3 2 2" xfId="34817"/>
    <cellStyle name="RowTitles-Detail 3 5 3 3 2 2 2" xfId="34818"/>
    <cellStyle name="RowTitles-Detail 3 5 3 3 2 3" xfId="34819"/>
    <cellStyle name="RowTitles-Detail 3 5 3 3 3" xfId="34820"/>
    <cellStyle name="RowTitles-Detail 3 5 3 3 3 2" xfId="34821"/>
    <cellStyle name="RowTitles-Detail 3 5 3 3 3 2 2" xfId="34822"/>
    <cellStyle name="RowTitles-Detail 3 5 3 3 4" xfId="34823"/>
    <cellStyle name="RowTitles-Detail 3 5 3 3 4 2" xfId="34824"/>
    <cellStyle name="RowTitles-Detail 3 5 3 3 5" xfId="34825"/>
    <cellStyle name="RowTitles-Detail 3 5 3 4" xfId="34826"/>
    <cellStyle name="RowTitles-Detail 3 5 3 4 2" xfId="34827"/>
    <cellStyle name="RowTitles-Detail 3 5 3 5" xfId="34828"/>
    <cellStyle name="RowTitles-Detail 3 5 3 5 2" xfId="34829"/>
    <cellStyle name="RowTitles-Detail 3 5 3 5 2 2" xfId="34830"/>
    <cellStyle name="RowTitles-Detail 3 5 4" xfId="34831"/>
    <cellStyle name="RowTitles-Detail 3 5 4 2" xfId="34832"/>
    <cellStyle name="RowTitles-Detail 3 5 4 2 2" xfId="34833"/>
    <cellStyle name="RowTitles-Detail 3 5 4 2 2 2" xfId="34834"/>
    <cellStyle name="RowTitles-Detail 3 5 4 2 2 2 2" xfId="34835"/>
    <cellStyle name="RowTitles-Detail 3 5 4 2 2 3" xfId="34836"/>
    <cellStyle name="RowTitles-Detail 3 5 4 2 3" xfId="34837"/>
    <cellStyle name="RowTitles-Detail 3 5 4 2 3 2" xfId="34838"/>
    <cellStyle name="RowTitles-Detail 3 5 4 2 3 2 2" xfId="34839"/>
    <cellStyle name="RowTitles-Detail 3 5 4 2 4" xfId="34840"/>
    <cellStyle name="RowTitles-Detail 3 5 4 2 4 2" xfId="34841"/>
    <cellStyle name="RowTitles-Detail 3 5 4 2 5" xfId="34842"/>
    <cellStyle name="RowTitles-Detail 3 5 4 3" xfId="34843"/>
    <cellStyle name="RowTitles-Detail 3 5 4 3 2" xfId="34844"/>
    <cellStyle name="RowTitles-Detail 3 5 4 3 2 2" xfId="34845"/>
    <cellStyle name="RowTitles-Detail 3 5 4 3 2 2 2" xfId="34846"/>
    <cellStyle name="RowTitles-Detail 3 5 4 3 2 3" xfId="34847"/>
    <cellStyle name="RowTitles-Detail 3 5 4 3 3" xfId="34848"/>
    <cellStyle name="RowTitles-Detail 3 5 4 3 3 2" xfId="34849"/>
    <cellStyle name="RowTitles-Detail 3 5 4 3 3 2 2" xfId="34850"/>
    <cellStyle name="RowTitles-Detail 3 5 4 3 4" xfId="34851"/>
    <cellStyle name="RowTitles-Detail 3 5 4 3 4 2" xfId="34852"/>
    <cellStyle name="RowTitles-Detail 3 5 4 3 5" xfId="34853"/>
    <cellStyle name="RowTitles-Detail 3 5 4 4" xfId="34854"/>
    <cellStyle name="RowTitles-Detail 3 5 4 4 2" xfId="34855"/>
    <cellStyle name="RowTitles-Detail 3 5 4 4 2 2" xfId="34856"/>
    <cellStyle name="RowTitles-Detail 3 5 4 4 3" xfId="34857"/>
    <cellStyle name="RowTitles-Detail 3 5 4 5" xfId="34858"/>
    <cellStyle name="RowTitles-Detail 3 5 4 5 2" xfId="34859"/>
    <cellStyle name="RowTitles-Detail 3 5 4 5 2 2" xfId="34860"/>
    <cellStyle name="RowTitles-Detail 3 5 4 6" xfId="34861"/>
    <cellStyle name="RowTitles-Detail 3 5 4 6 2" xfId="34862"/>
    <cellStyle name="RowTitles-Detail 3 5 4 7" xfId="34863"/>
    <cellStyle name="RowTitles-Detail 3 5 5" xfId="34864"/>
    <cellStyle name="RowTitles-Detail 3 5 5 2" xfId="34865"/>
    <cellStyle name="RowTitles-Detail 3 5 5 2 2" xfId="34866"/>
    <cellStyle name="RowTitles-Detail 3 5 5 2 2 2" xfId="34867"/>
    <cellStyle name="RowTitles-Detail 3 5 5 2 2 2 2" xfId="34868"/>
    <cellStyle name="RowTitles-Detail 3 5 5 2 2 3" xfId="34869"/>
    <cellStyle name="RowTitles-Detail 3 5 5 2 3" xfId="34870"/>
    <cellStyle name="RowTitles-Detail 3 5 5 2 3 2" xfId="34871"/>
    <cellStyle name="RowTitles-Detail 3 5 5 2 3 2 2" xfId="34872"/>
    <cellStyle name="RowTitles-Detail 3 5 5 2 4" xfId="34873"/>
    <cellStyle name="RowTitles-Detail 3 5 5 2 4 2" xfId="34874"/>
    <cellStyle name="RowTitles-Detail 3 5 5 2 5" xfId="34875"/>
    <cellStyle name="RowTitles-Detail 3 5 5 3" xfId="34876"/>
    <cellStyle name="RowTitles-Detail 3 5 5 3 2" xfId="34877"/>
    <cellStyle name="RowTitles-Detail 3 5 5 3 2 2" xfId="34878"/>
    <cellStyle name="RowTitles-Detail 3 5 5 3 2 2 2" xfId="34879"/>
    <cellStyle name="RowTitles-Detail 3 5 5 3 2 3" xfId="34880"/>
    <cellStyle name="RowTitles-Detail 3 5 5 3 3" xfId="34881"/>
    <cellStyle name="RowTitles-Detail 3 5 5 3 3 2" xfId="34882"/>
    <cellStyle name="RowTitles-Detail 3 5 5 3 3 2 2" xfId="34883"/>
    <cellStyle name="RowTitles-Detail 3 5 5 3 4" xfId="34884"/>
    <cellStyle name="RowTitles-Detail 3 5 5 3 4 2" xfId="34885"/>
    <cellStyle name="RowTitles-Detail 3 5 5 3 5" xfId="34886"/>
    <cellStyle name="RowTitles-Detail 3 5 5 4" xfId="34887"/>
    <cellStyle name="RowTitles-Detail 3 5 5 4 2" xfId="34888"/>
    <cellStyle name="RowTitles-Detail 3 5 5 4 2 2" xfId="34889"/>
    <cellStyle name="RowTitles-Detail 3 5 5 4 3" xfId="34890"/>
    <cellStyle name="RowTitles-Detail 3 5 5 5" xfId="34891"/>
    <cellStyle name="RowTitles-Detail 3 5 5 5 2" xfId="34892"/>
    <cellStyle name="RowTitles-Detail 3 5 5 5 2 2" xfId="34893"/>
    <cellStyle name="RowTitles-Detail 3 5 5 6" xfId="34894"/>
    <cellStyle name="RowTitles-Detail 3 5 5 6 2" xfId="34895"/>
    <cellStyle name="RowTitles-Detail 3 5 5 7" xfId="34896"/>
    <cellStyle name="RowTitles-Detail 3 5 6" xfId="34897"/>
    <cellStyle name="RowTitles-Detail 3 5 6 2" xfId="34898"/>
    <cellStyle name="RowTitles-Detail 3 5 6 2 2" xfId="34899"/>
    <cellStyle name="RowTitles-Detail 3 5 6 2 2 2" xfId="34900"/>
    <cellStyle name="RowTitles-Detail 3 5 6 2 2 2 2" xfId="34901"/>
    <cellStyle name="RowTitles-Detail 3 5 6 2 2 3" xfId="34902"/>
    <cellStyle name="RowTitles-Detail 3 5 6 2 3" xfId="34903"/>
    <cellStyle name="RowTitles-Detail 3 5 6 2 3 2" xfId="34904"/>
    <cellStyle name="RowTitles-Detail 3 5 6 2 3 2 2" xfId="34905"/>
    <cellStyle name="RowTitles-Detail 3 5 6 2 4" xfId="34906"/>
    <cellStyle name="RowTitles-Detail 3 5 6 2 4 2" xfId="34907"/>
    <cellStyle name="RowTitles-Detail 3 5 6 2 5" xfId="34908"/>
    <cellStyle name="RowTitles-Detail 3 5 6 3" xfId="34909"/>
    <cellStyle name="RowTitles-Detail 3 5 6 3 2" xfId="34910"/>
    <cellStyle name="RowTitles-Detail 3 5 6 3 2 2" xfId="34911"/>
    <cellStyle name="RowTitles-Detail 3 5 6 3 2 2 2" xfId="34912"/>
    <cellStyle name="RowTitles-Detail 3 5 6 3 2 3" xfId="34913"/>
    <cellStyle name="RowTitles-Detail 3 5 6 3 3" xfId="34914"/>
    <cellStyle name="RowTitles-Detail 3 5 6 3 3 2" xfId="34915"/>
    <cellStyle name="RowTitles-Detail 3 5 6 3 3 2 2" xfId="34916"/>
    <cellStyle name="RowTitles-Detail 3 5 6 3 4" xfId="34917"/>
    <cellStyle name="RowTitles-Detail 3 5 6 3 4 2" xfId="34918"/>
    <cellStyle name="RowTitles-Detail 3 5 6 3 5" xfId="34919"/>
    <cellStyle name="RowTitles-Detail 3 5 6 4" xfId="34920"/>
    <cellStyle name="RowTitles-Detail 3 5 6 4 2" xfId="34921"/>
    <cellStyle name="RowTitles-Detail 3 5 6 4 2 2" xfId="34922"/>
    <cellStyle name="RowTitles-Detail 3 5 6 4 3" xfId="34923"/>
    <cellStyle name="RowTitles-Detail 3 5 6 5" xfId="34924"/>
    <cellStyle name="RowTitles-Detail 3 5 6 5 2" xfId="34925"/>
    <cellStyle name="RowTitles-Detail 3 5 6 5 2 2" xfId="34926"/>
    <cellStyle name="RowTitles-Detail 3 5 6 6" xfId="34927"/>
    <cellStyle name="RowTitles-Detail 3 5 6 6 2" xfId="34928"/>
    <cellStyle name="RowTitles-Detail 3 5 6 7" xfId="34929"/>
    <cellStyle name="RowTitles-Detail 3 5 7" xfId="34930"/>
    <cellStyle name="RowTitles-Detail 3 5 7 2" xfId="34931"/>
    <cellStyle name="RowTitles-Detail 3 5 7 2 2" xfId="34932"/>
    <cellStyle name="RowTitles-Detail 3 5 7 2 2 2" xfId="34933"/>
    <cellStyle name="RowTitles-Detail 3 5 7 2 3" xfId="34934"/>
    <cellStyle name="RowTitles-Detail 3 5 7 3" xfId="34935"/>
    <cellStyle name="RowTitles-Detail 3 5 7 3 2" xfId="34936"/>
    <cellStyle name="RowTitles-Detail 3 5 7 3 2 2" xfId="34937"/>
    <cellStyle name="RowTitles-Detail 3 5 7 4" xfId="34938"/>
    <cellStyle name="RowTitles-Detail 3 5 7 4 2" xfId="34939"/>
    <cellStyle name="RowTitles-Detail 3 5 7 5" xfId="34940"/>
    <cellStyle name="RowTitles-Detail 3 5 8" xfId="34941"/>
    <cellStyle name="RowTitles-Detail 3 5 8 2" xfId="34942"/>
    <cellStyle name="RowTitles-Detail 3 5 8 2 2" xfId="34943"/>
    <cellStyle name="RowTitles-Detail 3 5 8 2 2 2" xfId="34944"/>
    <cellStyle name="RowTitles-Detail 3 5 8 2 3" xfId="34945"/>
    <cellStyle name="RowTitles-Detail 3 5 8 3" xfId="34946"/>
    <cellStyle name="RowTitles-Detail 3 5 8 3 2" xfId="34947"/>
    <cellStyle name="RowTitles-Detail 3 5 8 3 2 2" xfId="34948"/>
    <cellStyle name="RowTitles-Detail 3 5 8 4" xfId="34949"/>
    <cellStyle name="RowTitles-Detail 3 5 8 4 2" xfId="34950"/>
    <cellStyle name="RowTitles-Detail 3 5 8 5" xfId="34951"/>
    <cellStyle name="RowTitles-Detail 3 5 9" xfId="34952"/>
    <cellStyle name="RowTitles-Detail 3 5 9 2" xfId="34953"/>
    <cellStyle name="RowTitles-Detail 3 5 9 2 2" xfId="34954"/>
    <cellStyle name="RowTitles-Detail 3 5_STUD aligned by INSTIT" xfId="34955"/>
    <cellStyle name="RowTitles-Detail 3 6" xfId="34956"/>
    <cellStyle name="RowTitles-Detail 3 6 2" xfId="34957"/>
    <cellStyle name="RowTitles-Detail 3 6 2 2" xfId="34958"/>
    <cellStyle name="RowTitles-Detail 3 6 2 2 2" xfId="34959"/>
    <cellStyle name="RowTitles-Detail 3 6 2 2 2 2" xfId="34960"/>
    <cellStyle name="RowTitles-Detail 3 6 2 2 2 2 2" xfId="34961"/>
    <cellStyle name="RowTitles-Detail 3 6 2 2 2 3" xfId="34962"/>
    <cellStyle name="RowTitles-Detail 3 6 2 2 3" xfId="34963"/>
    <cellStyle name="RowTitles-Detail 3 6 2 2 3 2" xfId="34964"/>
    <cellStyle name="RowTitles-Detail 3 6 2 2 3 2 2" xfId="34965"/>
    <cellStyle name="RowTitles-Detail 3 6 2 2 4" xfId="34966"/>
    <cellStyle name="RowTitles-Detail 3 6 2 2 4 2" xfId="34967"/>
    <cellStyle name="RowTitles-Detail 3 6 2 2 5" xfId="34968"/>
    <cellStyle name="RowTitles-Detail 3 6 2 3" xfId="34969"/>
    <cellStyle name="RowTitles-Detail 3 6 2 3 2" xfId="34970"/>
    <cellStyle name="RowTitles-Detail 3 6 2 3 2 2" xfId="34971"/>
    <cellStyle name="RowTitles-Detail 3 6 2 3 2 2 2" xfId="34972"/>
    <cellStyle name="RowTitles-Detail 3 6 2 3 2 3" xfId="34973"/>
    <cellStyle name="RowTitles-Detail 3 6 2 3 3" xfId="34974"/>
    <cellStyle name="RowTitles-Detail 3 6 2 3 3 2" xfId="34975"/>
    <cellStyle name="RowTitles-Detail 3 6 2 3 3 2 2" xfId="34976"/>
    <cellStyle name="RowTitles-Detail 3 6 2 3 4" xfId="34977"/>
    <cellStyle name="RowTitles-Detail 3 6 2 3 4 2" xfId="34978"/>
    <cellStyle name="RowTitles-Detail 3 6 2 3 5" xfId="34979"/>
    <cellStyle name="RowTitles-Detail 3 6 2 4" xfId="34980"/>
    <cellStyle name="RowTitles-Detail 3 6 2 4 2" xfId="34981"/>
    <cellStyle name="RowTitles-Detail 3 6 2 5" xfId="34982"/>
    <cellStyle name="RowTitles-Detail 3 6 2 5 2" xfId="34983"/>
    <cellStyle name="RowTitles-Detail 3 6 2 5 2 2" xfId="34984"/>
    <cellStyle name="RowTitles-Detail 3 6 2 5 3" xfId="34985"/>
    <cellStyle name="RowTitles-Detail 3 6 2 6" xfId="34986"/>
    <cellStyle name="RowTitles-Detail 3 6 2 6 2" xfId="34987"/>
    <cellStyle name="RowTitles-Detail 3 6 2 6 2 2" xfId="34988"/>
    <cellStyle name="RowTitles-Detail 3 6 3" xfId="34989"/>
    <cellStyle name="RowTitles-Detail 3 6 3 2" xfId="34990"/>
    <cellStyle name="RowTitles-Detail 3 6 3 2 2" xfId="34991"/>
    <cellStyle name="RowTitles-Detail 3 6 3 2 2 2" xfId="34992"/>
    <cellStyle name="RowTitles-Detail 3 6 3 2 2 2 2" xfId="34993"/>
    <cellStyle name="RowTitles-Detail 3 6 3 2 2 3" xfId="34994"/>
    <cellStyle name="RowTitles-Detail 3 6 3 2 3" xfId="34995"/>
    <cellStyle name="RowTitles-Detail 3 6 3 2 3 2" xfId="34996"/>
    <cellStyle name="RowTitles-Detail 3 6 3 2 3 2 2" xfId="34997"/>
    <cellStyle name="RowTitles-Detail 3 6 3 2 4" xfId="34998"/>
    <cellStyle name="RowTitles-Detail 3 6 3 2 4 2" xfId="34999"/>
    <cellStyle name="RowTitles-Detail 3 6 3 2 5" xfId="35000"/>
    <cellStyle name="RowTitles-Detail 3 6 3 3" xfId="35001"/>
    <cellStyle name="RowTitles-Detail 3 6 3 3 2" xfId="35002"/>
    <cellStyle name="RowTitles-Detail 3 6 3 3 2 2" xfId="35003"/>
    <cellStyle name="RowTitles-Detail 3 6 3 3 2 2 2" xfId="35004"/>
    <cellStyle name="RowTitles-Detail 3 6 3 3 2 3" xfId="35005"/>
    <cellStyle name="RowTitles-Detail 3 6 3 3 3" xfId="35006"/>
    <cellStyle name="RowTitles-Detail 3 6 3 3 3 2" xfId="35007"/>
    <cellStyle name="RowTitles-Detail 3 6 3 3 3 2 2" xfId="35008"/>
    <cellStyle name="RowTitles-Detail 3 6 3 3 4" xfId="35009"/>
    <cellStyle name="RowTitles-Detail 3 6 3 3 4 2" xfId="35010"/>
    <cellStyle name="RowTitles-Detail 3 6 3 3 5" xfId="35011"/>
    <cellStyle name="RowTitles-Detail 3 6 3 4" xfId="35012"/>
    <cellStyle name="RowTitles-Detail 3 6 3 4 2" xfId="35013"/>
    <cellStyle name="RowTitles-Detail 3 6 3 5" xfId="35014"/>
    <cellStyle name="RowTitles-Detail 3 6 3 5 2" xfId="35015"/>
    <cellStyle name="RowTitles-Detail 3 6 3 5 2 2" xfId="35016"/>
    <cellStyle name="RowTitles-Detail 3 6 3 6" xfId="35017"/>
    <cellStyle name="RowTitles-Detail 3 6 3 6 2" xfId="35018"/>
    <cellStyle name="RowTitles-Detail 3 6 3 7" xfId="35019"/>
    <cellStyle name="RowTitles-Detail 3 6 4" xfId="35020"/>
    <cellStyle name="RowTitles-Detail 3 6 4 2" xfId="35021"/>
    <cellStyle name="RowTitles-Detail 3 6 4 2 2" xfId="35022"/>
    <cellStyle name="RowTitles-Detail 3 6 4 2 2 2" xfId="35023"/>
    <cellStyle name="RowTitles-Detail 3 6 4 2 2 2 2" xfId="35024"/>
    <cellStyle name="RowTitles-Detail 3 6 4 2 2 3" xfId="35025"/>
    <cellStyle name="RowTitles-Detail 3 6 4 2 3" xfId="35026"/>
    <cellStyle name="RowTitles-Detail 3 6 4 2 3 2" xfId="35027"/>
    <cellStyle name="RowTitles-Detail 3 6 4 2 3 2 2" xfId="35028"/>
    <cellStyle name="RowTitles-Detail 3 6 4 2 4" xfId="35029"/>
    <cellStyle name="RowTitles-Detail 3 6 4 2 4 2" xfId="35030"/>
    <cellStyle name="RowTitles-Detail 3 6 4 2 5" xfId="35031"/>
    <cellStyle name="RowTitles-Detail 3 6 4 3" xfId="35032"/>
    <cellStyle name="RowTitles-Detail 3 6 4 3 2" xfId="35033"/>
    <cellStyle name="RowTitles-Detail 3 6 4 3 2 2" xfId="35034"/>
    <cellStyle name="RowTitles-Detail 3 6 4 3 2 2 2" xfId="35035"/>
    <cellStyle name="RowTitles-Detail 3 6 4 3 2 3" xfId="35036"/>
    <cellStyle name="RowTitles-Detail 3 6 4 3 3" xfId="35037"/>
    <cellStyle name="RowTitles-Detail 3 6 4 3 3 2" xfId="35038"/>
    <cellStyle name="RowTitles-Detail 3 6 4 3 3 2 2" xfId="35039"/>
    <cellStyle name="RowTitles-Detail 3 6 4 3 4" xfId="35040"/>
    <cellStyle name="RowTitles-Detail 3 6 4 3 4 2" xfId="35041"/>
    <cellStyle name="RowTitles-Detail 3 6 4 3 5" xfId="35042"/>
    <cellStyle name="RowTitles-Detail 3 6 4 4" xfId="35043"/>
    <cellStyle name="RowTitles-Detail 3 6 4 4 2" xfId="35044"/>
    <cellStyle name="RowTitles-Detail 3 6 4 5" xfId="35045"/>
    <cellStyle name="RowTitles-Detail 3 6 4 5 2" xfId="35046"/>
    <cellStyle name="RowTitles-Detail 3 6 4 5 2 2" xfId="35047"/>
    <cellStyle name="RowTitles-Detail 3 6 4 5 3" xfId="35048"/>
    <cellStyle name="RowTitles-Detail 3 6 4 6" xfId="35049"/>
    <cellStyle name="RowTitles-Detail 3 6 4 6 2" xfId="35050"/>
    <cellStyle name="RowTitles-Detail 3 6 4 6 2 2" xfId="35051"/>
    <cellStyle name="RowTitles-Detail 3 6 4 7" xfId="35052"/>
    <cellStyle name="RowTitles-Detail 3 6 4 7 2" xfId="35053"/>
    <cellStyle name="RowTitles-Detail 3 6 4 8" xfId="35054"/>
    <cellStyle name="RowTitles-Detail 3 6 5" xfId="35055"/>
    <cellStyle name="RowTitles-Detail 3 6 5 2" xfId="35056"/>
    <cellStyle name="RowTitles-Detail 3 6 5 2 2" xfId="35057"/>
    <cellStyle name="RowTitles-Detail 3 6 5 2 2 2" xfId="35058"/>
    <cellStyle name="RowTitles-Detail 3 6 5 2 2 2 2" xfId="35059"/>
    <cellStyle name="RowTitles-Detail 3 6 5 2 2 3" xfId="35060"/>
    <cellStyle name="RowTitles-Detail 3 6 5 2 3" xfId="35061"/>
    <cellStyle name="RowTitles-Detail 3 6 5 2 3 2" xfId="35062"/>
    <cellStyle name="RowTitles-Detail 3 6 5 2 3 2 2" xfId="35063"/>
    <cellStyle name="RowTitles-Detail 3 6 5 2 4" xfId="35064"/>
    <cellStyle name="RowTitles-Detail 3 6 5 2 4 2" xfId="35065"/>
    <cellStyle name="RowTitles-Detail 3 6 5 2 5" xfId="35066"/>
    <cellStyle name="RowTitles-Detail 3 6 5 3" xfId="35067"/>
    <cellStyle name="RowTitles-Detail 3 6 5 3 2" xfId="35068"/>
    <cellStyle name="RowTitles-Detail 3 6 5 3 2 2" xfId="35069"/>
    <cellStyle name="RowTitles-Detail 3 6 5 3 2 2 2" xfId="35070"/>
    <cellStyle name="RowTitles-Detail 3 6 5 3 2 3" xfId="35071"/>
    <cellStyle name="RowTitles-Detail 3 6 5 3 3" xfId="35072"/>
    <cellStyle name="RowTitles-Detail 3 6 5 3 3 2" xfId="35073"/>
    <cellStyle name="RowTitles-Detail 3 6 5 3 3 2 2" xfId="35074"/>
    <cellStyle name="RowTitles-Detail 3 6 5 3 4" xfId="35075"/>
    <cellStyle name="RowTitles-Detail 3 6 5 3 4 2" xfId="35076"/>
    <cellStyle name="RowTitles-Detail 3 6 5 3 5" xfId="35077"/>
    <cellStyle name="RowTitles-Detail 3 6 5 4" xfId="35078"/>
    <cellStyle name="RowTitles-Detail 3 6 5 4 2" xfId="35079"/>
    <cellStyle name="RowTitles-Detail 3 6 5 4 2 2" xfId="35080"/>
    <cellStyle name="RowTitles-Detail 3 6 5 4 3" xfId="35081"/>
    <cellStyle name="RowTitles-Detail 3 6 5 5" xfId="35082"/>
    <cellStyle name="RowTitles-Detail 3 6 5 5 2" xfId="35083"/>
    <cellStyle name="RowTitles-Detail 3 6 5 5 2 2" xfId="35084"/>
    <cellStyle name="RowTitles-Detail 3 6 5 6" xfId="35085"/>
    <cellStyle name="RowTitles-Detail 3 6 5 6 2" xfId="35086"/>
    <cellStyle name="RowTitles-Detail 3 6 5 7" xfId="35087"/>
    <cellStyle name="RowTitles-Detail 3 6 6" xfId="35088"/>
    <cellStyle name="RowTitles-Detail 3 6 6 2" xfId="35089"/>
    <cellStyle name="RowTitles-Detail 3 6 6 2 2" xfId="35090"/>
    <cellStyle name="RowTitles-Detail 3 6 6 2 2 2" xfId="35091"/>
    <cellStyle name="RowTitles-Detail 3 6 6 2 2 2 2" xfId="35092"/>
    <cellStyle name="RowTitles-Detail 3 6 6 2 2 3" xfId="35093"/>
    <cellStyle name="RowTitles-Detail 3 6 6 2 3" xfId="35094"/>
    <cellStyle name="RowTitles-Detail 3 6 6 2 3 2" xfId="35095"/>
    <cellStyle name="RowTitles-Detail 3 6 6 2 3 2 2" xfId="35096"/>
    <cellStyle name="RowTitles-Detail 3 6 6 2 4" xfId="35097"/>
    <cellStyle name="RowTitles-Detail 3 6 6 2 4 2" xfId="35098"/>
    <cellStyle name="RowTitles-Detail 3 6 6 2 5" xfId="35099"/>
    <cellStyle name="RowTitles-Detail 3 6 6 3" xfId="35100"/>
    <cellStyle name="RowTitles-Detail 3 6 6 3 2" xfId="35101"/>
    <cellStyle name="RowTitles-Detail 3 6 6 3 2 2" xfId="35102"/>
    <cellStyle name="RowTitles-Detail 3 6 6 3 2 2 2" xfId="35103"/>
    <cellStyle name="RowTitles-Detail 3 6 6 3 2 3" xfId="35104"/>
    <cellStyle name="RowTitles-Detail 3 6 6 3 3" xfId="35105"/>
    <cellStyle name="RowTitles-Detail 3 6 6 3 3 2" xfId="35106"/>
    <cellStyle name="RowTitles-Detail 3 6 6 3 3 2 2" xfId="35107"/>
    <cellStyle name="RowTitles-Detail 3 6 6 3 4" xfId="35108"/>
    <cellStyle name="RowTitles-Detail 3 6 6 3 4 2" xfId="35109"/>
    <cellStyle name="RowTitles-Detail 3 6 6 3 5" xfId="35110"/>
    <cellStyle name="RowTitles-Detail 3 6 6 4" xfId="35111"/>
    <cellStyle name="RowTitles-Detail 3 6 6 4 2" xfId="35112"/>
    <cellStyle name="RowTitles-Detail 3 6 6 4 2 2" xfId="35113"/>
    <cellStyle name="RowTitles-Detail 3 6 6 4 3" xfId="35114"/>
    <cellStyle name="RowTitles-Detail 3 6 6 5" xfId="35115"/>
    <cellStyle name="RowTitles-Detail 3 6 6 5 2" xfId="35116"/>
    <cellStyle name="RowTitles-Detail 3 6 6 5 2 2" xfId="35117"/>
    <cellStyle name="RowTitles-Detail 3 6 6 6" xfId="35118"/>
    <cellStyle name="RowTitles-Detail 3 6 6 6 2" xfId="35119"/>
    <cellStyle name="RowTitles-Detail 3 6 6 7" xfId="35120"/>
    <cellStyle name="RowTitles-Detail 3 6 7" xfId="35121"/>
    <cellStyle name="RowTitles-Detail 3 6 7 2" xfId="35122"/>
    <cellStyle name="RowTitles-Detail 3 6 7 2 2" xfId="35123"/>
    <cellStyle name="RowTitles-Detail 3 6 7 2 2 2" xfId="35124"/>
    <cellStyle name="RowTitles-Detail 3 6 7 2 3" xfId="35125"/>
    <cellStyle name="RowTitles-Detail 3 6 7 3" xfId="35126"/>
    <cellStyle name="RowTitles-Detail 3 6 7 3 2" xfId="35127"/>
    <cellStyle name="RowTitles-Detail 3 6 7 3 2 2" xfId="35128"/>
    <cellStyle name="RowTitles-Detail 3 6 7 4" xfId="35129"/>
    <cellStyle name="RowTitles-Detail 3 6 7 4 2" xfId="35130"/>
    <cellStyle name="RowTitles-Detail 3 6 7 5" xfId="35131"/>
    <cellStyle name="RowTitles-Detail 3 6 8" xfId="35132"/>
    <cellStyle name="RowTitles-Detail 3 6 8 2" xfId="35133"/>
    <cellStyle name="RowTitles-Detail 3 6 9" xfId="35134"/>
    <cellStyle name="RowTitles-Detail 3 6 9 2" xfId="35135"/>
    <cellStyle name="RowTitles-Detail 3 6 9 2 2" xfId="35136"/>
    <cellStyle name="RowTitles-Detail 3 6_STUD aligned by INSTIT" xfId="35137"/>
    <cellStyle name="RowTitles-Detail 3 7" xfId="35138"/>
    <cellStyle name="RowTitles-Detail 3 7 2" xfId="35139"/>
    <cellStyle name="RowTitles-Detail 3 7 2 2" xfId="35140"/>
    <cellStyle name="RowTitles-Detail 3 7 2 2 2" xfId="35141"/>
    <cellStyle name="RowTitles-Detail 3 7 2 2 2 2" xfId="35142"/>
    <cellStyle name="RowTitles-Detail 3 7 2 2 3" xfId="35143"/>
    <cellStyle name="RowTitles-Detail 3 7 2 3" xfId="35144"/>
    <cellStyle name="RowTitles-Detail 3 7 2 3 2" xfId="35145"/>
    <cellStyle name="RowTitles-Detail 3 7 2 3 2 2" xfId="35146"/>
    <cellStyle name="RowTitles-Detail 3 7 2 4" xfId="35147"/>
    <cellStyle name="RowTitles-Detail 3 7 2 4 2" xfId="35148"/>
    <cellStyle name="RowTitles-Detail 3 7 2 5" xfId="35149"/>
    <cellStyle name="RowTitles-Detail 3 7 3" xfId="35150"/>
    <cellStyle name="RowTitles-Detail 3 7 3 2" xfId="35151"/>
    <cellStyle name="RowTitles-Detail 3 7 3 2 2" xfId="35152"/>
    <cellStyle name="RowTitles-Detail 3 7 3 2 2 2" xfId="35153"/>
    <cellStyle name="RowTitles-Detail 3 7 3 2 3" xfId="35154"/>
    <cellStyle name="RowTitles-Detail 3 7 3 3" xfId="35155"/>
    <cellStyle name="RowTitles-Detail 3 7 3 3 2" xfId="35156"/>
    <cellStyle name="RowTitles-Detail 3 7 3 3 2 2" xfId="35157"/>
    <cellStyle name="RowTitles-Detail 3 7 3 4" xfId="35158"/>
    <cellStyle name="RowTitles-Detail 3 7 3 4 2" xfId="35159"/>
    <cellStyle name="RowTitles-Detail 3 7 3 5" xfId="35160"/>
    <cellStyle name="RowTitles-Detail 3 7 4" xfId="35161"/>
    <cellStyle name="RowTitles-Detail 3 7 4 2" xfId="35162"/>
    <cellStyle name="RowTitles-Detail 3 7 5" xfId="35163"/>
    <cellStyle name="RowTitles-Detail 3 7 5 2" xfId="35164"/>
    <cellStyle name="RowTitles-Detail 3 7 5 2 2" xfId="35165"/>
    <cellStyle name="RowTitles-Detail 3 7 5 3" xfId="35166"/>
    <cellStyle name="RowTitles-Detail 3 7 6" xfId="35167"/>
    <cellStyle name="RowTitles-Detail 3 7 6 2" xfId="35168"/>
    <cellStyle name="RowTitles-Detail 3 7 6 2 2" xfId="35169"/>
    <cellStyle name="RowTitles-Detail 3 8" xfId="35170"/>
    <cellStyle name="RowTitles-Detail 3 8 2" xfId="35171"/>
    <cellStyle name="RowTitles-Detail 3 8 2 2" xfId="35172"/>
    <cellStyle name="RowTitles-Detail 3 8 2 2 2" xfId="35173"/>
    <cellStyle name="RowTitles-Detail 3 8 2 2 2 2" xfId="35174"/>
    <cellStyle name="RowTitles-Detail 3 8 2 2 3" xfId="35175"/>
    <cellStyle name="RowTitles-Detail 3 8 2 3" xfId="35176"/>
    <cellStyle name="RowTitles-Detail 3 8 2 3 2" xfId="35177"/>
    <cellStyle name="RowTitles-Detail 3 8 2 3 2 2" xfId="35178"/>
    <cellStyle name="RowTitles-Detail 3 8 2 4" xfId="35179"/>
    <cellStyle name="RowTitles-Detail 3 8 2 4 2" xfId="35180"/>
    <cellStyle name="RowTitles-Detail 3 8 2 5" xfId="35181"/>
    <cellStyle name="RowTitles-Detail 3 8 3" xfId="35182"/>
    <cellStyle name="RowTitles-Detail 3 8 3 2" xfId="35183"/>
    <cellStyle name="RowTitles-Detail 3 8 3 2 2" xfId="35184"/>
    <cellStyle name="RowTitles-Detail 3 8 3 2 2 2" xfId="35185"/>
    <cellStyle name="RowTitles-Detail 3 8 3 2 3" xfId="35186"/>
    <cellStyle name="RowTitles-Detail 3 8 3 3" xfId="35187"/>
    <cellStyle name="RowTitles-Detail 3 8 3 3 2" xfId="35188"/>
    <cellStyle name="RowTitles-Detail 3 8 3 3 2 2" xfId="35189"/>
    <cellStyle name="RowTitles-Detail 3 8 3 4" xfId="35190"/>
    <cellStyle name="RowTitles-Detail 3 8 3 4 2" xfId="35191"/>
    <cellStyle name="RowTitles-Detail 3 8 3 5" xfId="35192"/>
    <cellStyle name="RowTitles-Detail 3 8 4" xfId="35193"/>
    <cellStyle name="RowTitles-Detail 3 8 4 2" xfId="35194"/>
    <cellStyle name="RowTitles-Detail 3 8 5" xfId="35195"/>
    <cellStyle name="RowTitles-Detail 3 8 5 2" xfId="35196"/>
    <cellStyle name="RowTitles-Detail 3 8 5 2 2" xfId="35197"/>
    <cellStyle name="RowTitles-Detail 3 8 6" xfId="35198"/>
    <cellStyle name="RowTitles-Detail 3 8 6 2" xfId="35199"/>
    <cellStyle name="RowTitles-Detail 3 8 7" xfId="35200"/>
    <cellStyle name="RowTitles-Detail 3 9" xfId="35201"/>
    <cellStyle name="RowTitles-Detail 3 9 2" xfId="35202"/>
    <cellStyle name="RowTitles-Detail 3 9 2 2" xfId="35203"/>
    <cellStyle name="RowTitles-Detail 3 9 2 2 2" xfId="35204"/>
    <cellStyle name="RowTitles-Detail 3 9 2 2 2 2" xfId="35205"/>
    <cellStyle name="RowTitles-Detail 3 9 2 2 3" xfId="35206"/>
    <cellStyle name="RowTitles-Detail 3 9 2 3" xfId="35207"/>
    <cellStyle name="RowTitles-Detail 3 9 2 3 2" xfId="35208"/>
    <cellStyle name="RowTitles-Detail 3 9 2 3 2 2" xfId="35209"/>
    <cellStyle name="RowTitles-Detail 3 9 2 4" xfId="35210"/>
    <cellStyle name="RowTitles-Detail 3 9 2 4 2" xfId="35211"/>
    <cellStyle name="RowTitles-Detail 3 9 2 5" xfId="35212"/>
    <cellStyle name="RowTitles-Detail 3 9 3" xfId="35213"/>
    <cellStyle name="RowTitles-Detail 3 9 3 2" xfId="35214"/>
    <cellStyle name="RowTitles-Detail 3 9 3 2 2" xfId="35215"/>
    <cellStyle name="RowTitles-Detail 3 9 3 2 2 2" xfId="35216"/>
    <cellStyle name="RowTitles-Detail 3 9 3 2 3" xfId="35217"/>
    <cellStyle name="RowTitles-Detail 3 9 3 3" xfId="35218"/>
    <cellStyle name="RowTitles-Detail 3 9 3 3 2" xfId="35219"/>
    <cellStyle name="RowTitles-Detail 3 9 3 3 2 2" xfId="35220"/>
    <cellStyle name="RowTitles-Detail 3 9 3 4" xfId="35221"/>
    <cellStyle name="RowTitles-Detail 3 9 3 4 2" xfId="35222"/>
    <cellStyle name="RowTitles-Detail 3 9 3 5" xfId="35223"/>
    <cellStyle name="RowTitles-Detail 3 9 4" xfId="35224"/>
    <cellStyle name="RowTitles-Detail 3 9 4 2" xfId="35225"/>
    <cellStyle name="RowTitles-Detail 3 9 5" xfId="35226"/>
    <cellStyle name="RowTitles-Detail 3 9 5 2" xfId="35227"/>
    <cellStyle name="RowTitles-Detail 3 9 5 2 2" xfId="35228"/>
    <cellStyle name="RowTitles-Detail 3 9 5 3" xfId="35229"/>
    <cellStyle name="RowTitles-Detail 3 9 6" xfId="35230"/>
    <cellStyle name="RowTitles-Detail 3 9 6 2" xfId="35231"/>
    <cellStyle name="RowTitles-Detail 3 9 6 2 2" xfId="35232"/>
    <cellStyle name="RowTitles-Detail 3 9 7" xfId="35233"/>
    <cellStyle name="RowTitles-Detail 3 9 7 2" xfId="35234"/>
    <cellStyle name="RowTitles-Detail 3 9 8" xfId="35235"/>
    <cellStyle name="RowTitles-Detail 3_STUD aligned by INSTIT" xfId="35236"/>
    <cellStyle name="RowTitles-Detail 4" xfId="74"/>
    <cellStyle name="RowTitles-Detail 4 10" xfId="35237"/>
    <cellStyle name="RowTitles-Detail 4 10 2" xfId="35238"/>
    <cellStyle name="RowTitles-Detail 4 10 2 2" xfId="35239"/>
    <cellStyle name="RowTitles-Detail 4 10 2 2 2" xfId="35240"/>
    <cellStyle name="RowTitles-Detail 4 10 2 2 2 2" xfId="35241"/>
    <cellStyle name="RowTitles-Detail 4 10 2 2 3" xfId="35242"/>
    <cellStyle name="RowTitles-Detail 4 10 2 3" xfId="35243"/>
    <cellStyle name="RowTitles-Detail 4 10 2 3 2" xfId="35244"/>
    <cellStyle name="RowTitles-Detail 4 10 2 3 2 2" xfId="35245"/>
    <cellStyle name="RowTitles-Detail 4 10 2 4" xfId="35246"/>
    <cellStyle name="RowTitles-Detail 4 10 2 4 2" xfId="35247"/>
    <cellStyle name="RowTitles-Detail 4 10 2 5" xfId="35248"/>
    <cellStyle name="RowTitles-Detail 4 10 3" xfId="35249"/>
    <cellStyle name="RowTitles-Detail 4 10 3 2" xfId="35250"/>
    <cellStyle name="RowTitles-Detail 4 10 3 2 2" xfId="35251"/>
    <cellStyle name="RowTitles-Detail 4 10 3 2 2 2" xfId="35252"/>
    <cellStyle name="RowTitles-Detail 4 10 3 2 3" xfId="35253"/>
    <cellStyle name="RowTitles-Detail 4 10 3 3" xfId="35254"/>
    <cellStyle name="RowTitles-Detail 4 10 3 3 2" xfId="35255"/>
    <cellStyle name="RowTitles-Detail 4 10 3 3 2 2" xfId="35256"/>
    <cellStyle name="RowTitles-Detail 4 10 3 4" xfId="35257"/>
    <cellStyle name="RowTitles-Detail 4 10 3 4 2" xfId="35258"/>
    <cellStyle name="RowTitles-Detail 4 10 3 5" xfId="35259"/>
    <cellStyle name="RowTitles-Detail 4 10 4" xfId="35260"/>
    <cellStyle name="RowTitles-Detail 4 10 4 2" xfId="35261"/>
    <cellStyle name="RowTitles-Detail 4 10 4 2 2" xfId="35262"/>
    <cellStyle name="RowTitles-Detail 4 10 4 3" xfId="35263"/>
    <cellStyle name="RowTitles-Detail 4 10 5" xfId="35264"/>
    <cellStyle name="RowTitles-Detail 4 10 5 2" xfId="35265"/>
    <cellStyle name="RowTitles-Detail 4 10 5 2 2" xfId="35266"/>
    <cellStyle name="RowTitles-Detail 4 10 6" xfId="35267"/>
    <cellStyle name="RowTitles-Detail 4 10 6 2" xfId="35268"/>
    <cellStyle name="RowTitles-Detail 4 10 7" xfId="35269"/>
    <cellStyle name="RowTitles-Detail 4 11" xfId="35270"/>
    <cellStyle name="RowTitles-Detail 4 11 2" xfId="35271"/>
    <cellStyle name="RowTitles-Detail 4 11 2 2" xfId="35272"/>
    <cellStyle name="RowTitles-Detail 4 11 2 2 2" xfId="35273"/>
    <cellStyle name="RowTitles-Detail 4 11 2 2 2 2" xfId="35274"/>
    <cellStyle name="RowTitles-Detail 4 11 2 2 3" xfId="35275"/>
    <cellStyle name="RowTitles-Detail 4 11 2 3" xfId="35276"/>
    <cellStyle name="RowTitles-Detail 4 11 2 3 2" xfId="35277"/>
    <cellStyle name="RowTitles-Detail 4 11 2 3 2 2" xfId="35278"/>
    <cellStyle name="RowTitles-Detail 4 11 2 4" xfId="35279"/>
    <cellStyle name="RowTitles-Detail 4 11 2 4 2" xfId="35280"/>
    <cellStyle name="RowTitles-Detail 4 11 2 5" xfId="35281"/>
    <cellStyle name="RowTitles-Detail 4 11 3" xfId="35282"/>
    <cellStyle name="RowTitles-Detail 4 11 3 2" xfId="35283"/>
    <cellStyle name="RowTitles-Detail 4 11 3 2 2" xfId="35284"/>
    <cellStyle name="RowTitles-Detail 4 11 3 2 2 2" xfId="35285"/>
    <cellStyle name="RowTitles-Detail 4 11 3 2 3" xfId="35286"/>
    <cellStyle name="RowTitles-Detail 4 11 3 3" xfId="35287"/>
    <cellStyle name="RowTitles-Detail 4 11 3 3 2" xfId="35288"/>
    <cellStyle name="RowTitles-Detail 4 11 3 3 2 2" xfId="35289"/>
    <cellStyle name="RowTitles-Detail 4 11 3 4" xfId="35290"/>
    <cellStyle name="RowTitles-Detail 4 11 3 4 2" xfId="35291"/>
    <cellStyle name="RowTitles-Detail 4 11 3 5" xfId="35292"/>
    <cellStyle name="RowTitles-Detail 4 11 4" xfId="35293"/>
    <cellStyle name="RowTitles-Detail 4 11 4 2" xfId="35294"/>
    <cellStyle name="RowTitles-Detail 4 11 4 2 2" xfId="35295"/>
    <cellStyle name="RowTitles-Detail 4 11 4 3" xfId="35296"/>
    <cellStyle name="RowTitles-Detail 4 11 5" xfId="35297"/>
    <cellStyle name="RowTitles-Detail 4 11 5 2" xfId="35298"/>
    <cellStyle name="RowTitles-Detail 4 11 5 2 2" xfId="35299"/>
    <cellStyle name="RowTitles-Detail 4 11 6" xfId="35300"/>
    <cellStyle name="RowTitles-Detail 4 11 6 2" xfId="35301"/>
    <cellStyle name="RowTitles-Detail 4 11 7" xfId="35302"/>
    <cellStyle name="RowTitles-Detail 4 12" xfId="35303"/>
    <cellStyle name="RowTitles-Detail 4 12 2" xfId="35304"/>
    <cellStyle name="RowTitles-Detail 4 12 2 2" xfId="35305"/>
    <cellStyle name="RowTitles-Detail 4 12 2 2 2" xfId="35306"/>
    <cellStyle name="RowTitles-Detail 4 12 2 3" xfId="35307"/>
    <cellStyle name="RowTitles-Detail 4 12 3" xfId="35308"/>
    <cellStyle name="RowTitles-Detail 4 12 3 2" xfId="35309"/>
    <cellStyle name="RowTitles-Detail 4 12 3 2 2" xfId="35310"/>
    <cellStyle name="RowTitles-Detail 4 12 4" xfId="35311"/>
    <cellStyle name="RowTitles-Detail 4 12 4 2" xfId="35312"/>
    <cellStyle name="RowTitles-Detail 4 12 5" xfId="35313"/>
    <cellStyle name="RowTitles-Detail 4 13" xfId="35314"/>
    <cellStyle name="RowTitles-Detail 4 13 2" xfId="35315"/>
    <cellStyle name="RowTitles-Detail 4 13 2 2" xfId="35316"/>
    <cellStyle name="RowTitles-Detail 4 14" xfId="35317"/>
    <cellStyle name="RowTitles-Detail 4 14 2" xfId="35318"/>
    <cellStyle name="RowTitles-Detail 4 15" xfId="35319"/>
    <cellStyle name="RowTitles-Detail 4 15 2" xfId="35320"/>
    <cellStyle name="RowTitles-Detail 4 15 2 2" xfId="35321"/>
    <cellStyle name="RowTitles-Detail 4 16" xfId="35322"/>
    <cellStyle name="RowTitles-Detail 4 2" xfId="35323"/>
    <cellStyle name="RowTitles-Detail 4 2 10" xfId="35324"/>
    <cellStyle name="RowTitles-Detail 4 2 10 2" xfId="35325"/>
    <cellStyle name="RowTitles-Detail 4 2 10 2 2" xfId="35326"/>
    <cellStyle name="RowTitles-Detail 4 2 10 2 2 2" xfId="35327"/>
    <cellStyle name="RowTitles-Detail 4 2 10 2 2 2 2" xfId="35328"/>
    <cellStyle name="RowTitles-Detail 4 2 10 2 2 3" xfId="35329"/>
    <cellStyle name="RowTitles-Detail 4 2 10 2 3" xfId="35330"/>
    <cellStyle name="RowTitles-Detail 4 2 10 2 3 2" xfId="35331"/>
    <cellStyle name="RowTitles-Detail 4 2 10 2 3 2 2" xfId="35332"/>
    <cellStyle name="RowTitles-Detail 4 2 10 2 4" xfId="35333"/>
    <cellStyle name="RowTitles-Detail 4 2 10 2 4 2" xfId="35334"/>
    <cellStyle name="RowTitles-Detail 4 2 10 2 5" xfId="35335"/>
    <cellStyle name="RowTitles-Detail 4 2 10 3" xfId="35336"/>
    <cellStyle name="RowTitles-Detail 4 2 10 3 2" xfId="35337"/>
    <cellStyle name="RowTitles-Detail 4 2 10 3 2 2" xfId="35338"/>
    <cellStyle name="RowTitles-Detail 4 2 10 3 2 2 2" xfId="35339"/>
    <cellStyle name="RowTitles-Detail 4 2 10 3 2 3" xfId="35340"/>
    <cellStyle name="RowTitles-Detail 4 2 10 3 3" xfId="35341"/>
    <cellStyle name="RowTitles-Detail 4 2 10 3 3 2" xfId="35342"/>
    <cellStyle name="RowTitles-Detail 4 2 10 3 3 2 2" xfId="35343"/>
    <cellStyle name="RowTitles-Detail 4 2 10 3 4" xfId="35344"/>
    <cellStyle name="RowTitles-Detail 4 2 10 3 4 2" xfId="35345"/>
    <cellStyle name="RowTitles-Detail 4 2 10 3 5" xfId="35346"/>
    <cellStyle name="RowTitles-Detail 4 2 10 4" xfId="35347"/>
    <cellStyle name="RowTitles-Detail 4 2 10 4 2" xfId="35348"/>
    <cellStyle name="RowTitles-Detail 4 2 10 4 2 2" xfId="35349"/>
    <cellStyle name="RowTitles-Detail 4 2 10 4 3" xfId="35350"/>
    <cellStyle name="RowTitles-Detail 4 2 10 5" xfId="35351"/>
    <cellStyle name="RowTitles-Detail 4 2 10 5 2" xfId="35352"/>
    <cellStyle name="RowTitles-Detail 4 2 10 5 2 2" xfId="35353"/>
    <cellStyle name="RowTitles-Detail 4 2 10 6" xfId="35354"/>
    <cellStyle name="RowTitles-Detail 4 2 10 6 2" xfId="35355"/>
    <cellStyle name="RowTitles-Detail 4 2 10 7" xfId="35356"/>
    <cellStyle name="RowTitles-Detail 4 2 11" xfId="35357"/>
    <cellStyle name="RowTitles-Detail 4 2 11 2" xfId="35358"/>
    <cellStyle name="RowTitles-Detail 4 2 11 2 2" xfId="35359"/>
    <cellStyle name="RowTitles-Detail 4 2 11 2 2 2" xfId="35360"/>
    <cellStyle name="RowTitles-Detail 4 2 11 2 3" xfId="35361"/>
    <cellStyle name="RowTitles-Detail 4 2 11 3" xfId="35362"/>
    <cellStyle name="RowTitles-Detail 4 2 11 3 2" xfId="35363"/>
    <cellStyle name="RowTitles-Detail 4 2 11 3 2 2" xfId="35364"/>
    <cellStyle name="RowTitles-Detail 4 2 11 4" xfId="35365"/>
    <cellStyle name="RowTitles-Detail 4 2 11 4 2" xfId="35366"/>
    <cellStyle name="RowTitles-Detail 4 2 11 5" xfId="35367"/>
    <cellStyle name="RowTitles-Detail 4 2 12" xfId="35368"/>
    <cellStyle name="RowTitles-Detail 4 2 12 2" xfId="35369"/>
    <cellStyle name="RowTitles-Detail 4 2 13" xfId="35370"/>
    <cellStyle name="RowTitles-Detail 4 2 13 2" xfId="35371"/>
    <cellStyle name="RowTitles-Detail 4 2 13 2 2" xfId="35372"/>
    <cellStyle name="RowTitles-Detail 4 2 2" xfId="35373"/>
    <cellStyle name="RowTitles-Detail 4 2 2 10" xfId="35374"/>
    <cellStyle name="RowTitles-Detail 4 2 2 10 2" xfId="35375"/>
    <cellStyle name="RowTitles-Detail 4 2 2 10 2 2" xfId="35376"/>
    <cellStyle name="RowTitles-Detail 4 2 2 10 2 2 2" xfId="35377"/>
    <cellStyle name="RowTitles-Detail 4 2 2 10 2 3" xfId="35378"/>
    <cellStyle name="RowTitles-Detail 4 2 2 10 3" xfId="35379"/>
    <cellStyle name="RowTitles-Detail 4 2 2 10 3 2" xfId="35380"/>
    <cellStyle name="RowTitles-Detail 4 2 2 10 3 2 2" xfId="35381"/>
    <cellStyle name="RowTitles-Detail 4 2 2 10 4" xfId="35382"/>
    <cellStyle name="RowTitles-Detail 4 2 2 10 4 2" xfId="35383"/>
    <cellStyle name="RowTitles-Detail 4 2 2 10 5" xfId="35384"/>
    <cellStyle name="RowTitles-Detail 4 2 2 11" xfId="35385"/>
    <cellStyle name="RowTitles-Detail 4 2 2 11 2" xfId="35386"/>
    <cellStyle name="RowTitles-Detail 4 2 2 12" xfId="35387"/>
    <cellStyle name="RowTitles-Detail 4 2 2 12 2" xfId="35388"/>
    <cellStyle name="RowTitles-Detail 4 2 2 12 2 2" xfId="35389"/>
    <cellStyle name="RowTitles-Detail 4 2 2 2" xfId="35390"/>
    <cellStyle name="RowTitles-Detail 4 2 2 2 2" xfId="35391"/>
    <cellStyle name="RowTitles-Detail 4 2 2 2 2 2" xfId="35392"/>
    <cellStyle name="RowTitles-Detail 4 2 2 2 2 2 2" xfId="35393"/>
    <cellStyle name="RowTitles-Detail 4 2 2 2 2 2 2 2" xfId="35394"/>
    <cellStyle name="RowTitles-Detail 4 2 2 2 2 2 2 2 2" xfId="35395"/>
    <cellStyle name="RowTitles-Detail 4 2 2 2 2 2 2 3" xfId="35396"/>
    <cellStyle name="RowTitles-Detail 4 2 2 2 2 2 3" xfId="35397"/>
    <cellStyle name="RowTitles-Detail 4 2 2 2 2 2 3 2" xfId="35398"/>
    <cellStyle name="RowTitles-Detail 4 2 2 2 2 2 3 2 2" xfId="35399"/>
    <cellStyle name="RowTitles-Detail 4 2 2 2 2 2 4" xfId="35400"/>
    <cellStyle name="RowTitles-Detail 4 2 2 2 2 2 4 2" xfId="35401"/>
    <cellStyle name="RowTitles-Detail 4 2 2 2 2 2 5" xfId="35402"/>
    <cellStyle name="RowTitles-Detail 4 2 2 2 2 3" xfId="35403"/>
    <cellStyle name="RowTitles-Detail 4 2 2 2 2 3 2" xfId="35404"/>
    <cellStyle name="RowTitles-Detail 4 2 2 2 2 3 2 2" xfId="35405"/>
    <cellStyle name="RowTitles-Detail 4 2 2 2 2 3 2 2 2" xfId="35406"/>
    <cellStyle name="RowTitles-Detail 4 2 2 2 2 3 2 3" xfId="35407"/>
    <cellStyle name="RowTitles-Detail 4 2 2 2 2 3 3" xfId="35408"/>
    <cellStyle name="RowTitles-Detail 4 2 2 2 2 3 3 2" xfId="35409"/>
    <cellStyle name="RowTitles-Detail 4 2 2 2 2 3 3 2 2" xfId="35410"/>
    <cellStyle name="RowTitles-Detail 4 2 2 2 2 3 4" xfId="35411"/>
    <cellStyle name="RowTitles-Detail 4 2 2 2 2 3 4 2" xfId="35412"/>
    <cellStyle name="RowTitles-Detail 4 2 2 2 2 3 5" xfId="35413"/>
    <cellStyle name="RowTitles-Detail 4 2 2 2 2 4" xfId="35414"/>
    <cellStyle name="RowTitles-Detail 4 2 2 2 2 4 2" xfId="35415"/>
    <cellStyle name="RowTitles-Detail 4 2 2 2 2 5" xfId="35416"/>
    <cellStyle name="RowTitles-Detail 4 2 2 2 2 5 2" xfId="35417"/>
    <cellStyle name="RowTitles-Detail 4 2 2 2 2 5 2 2" xfId="35418"/>
    <cellStyle name="RowTitles-Detail 4 2 2 2 3" xfId="35419"/>
    <cellStyle name="RowTitles-Detail 4 2 2 2 3 2" xfId="35420"/>
    <cellStyle name="RowTitles-Detail 4 2 2 2 3 2 2" xfId="35421"/>
    <cellStyle name="RowTitles-Detail 4 2 2 2 3 2 2 2" xfId="35422"/>
    <cellStyle name="RowTitles-Detail 4 2 2 2 3 2 2 2 2" xfId="35423"/>
    <cellStyle name="RowTitles-Detail 4 2 2 2 3 2 2 3" xfId="35424"/>
    <cellStyle name="RowTitles-Detail 4 2 2 2 3 2 3" xfId="35425"/>
    <cellStyle name="RowTitles-Detail 4 2 2 2 3 2 3 2" xfId="35426"/>
    <cellStyle name="RowTitles-Detail 4 2 2 2 3 2 3 2 2" xfId="35427"/>
    <cellStyle name="RowTitles-Detail 4 2 2 2 3 2 4" xfId="35428"/>
    <cellStyle name="RowTitles-Detail 4 2 2 2 3 2 4 2" xfId="35429"/>
    <cellStyle name="RowTitles-Detail 4 2 2 2 3 2 5" xfId="35430"/>
    <cellStyle name="RowTitles-Detail 4 2 2 2 3 3" xfId="35431"/>
    <cellStyle name="RowTitles-Detail 4 2 2 2 3 3 2" xfId="35432"/>
    <cellStyle name="RowTitles-Detail 4 2 2 2 3 3 2 2" xfId="35433"/>
    <cellStyle name="RowTitles-Detail 4 2 2 2 3 3 2 2 2" xfId="35434"/>
    <cellStyle name="RowTitles-Detail 4 2 2 2 3 3 2 3" xfId="35435"/>
    <cellStyle name="RowTitles-Detail 4 2 2 2 3 3 3" xfId="35436"/>
    <cellStyle name="RowTitles-Detail 4 2 2 2 3 3 3 2" xfId="35437"/>
    <cellStyle name="RowTitles-Detail 4 2 2 2 3 3 3 2 2" xfId="35438"/>
    <cellStyle name="RowTitles-Detail 4 2 2 2 3 3 4" xfId="35439"/>
    <cellStyle name="RowTitles-Detail 4 2 2 2 3 3 4 2" xfId="35440"/>
    <cellStyle name="RowTitles-Detail 4 2 2 2 3 3 5" xfId="35441"/>
    <cellStyle name="RowTitles-Detail 4 2 2 2 3 4" xfId="35442"/>
    <cellStyle name="RowTitles-Detail 4 2 2 2 3 4 2" xfId="35443"/>
    <cellStyle name="RowTitles-Detail 4 2 2 2 3 5" xfId="35444"/>
    <cellStyle name="RowTitles-Detail 4 2 2 2 3 5 2" xfId="35445"/>
    <cellStyle name="RowTitles-Detail 4 2 2 2 3 5 2 2" xfId="35446"/>
    <cellStyle name="RowTitles-Detail 4 2 2 2 3 5 3" xfId="35447"/>
    <cellStyle name="RowTitles-Detail 4 2 2 2 3 6" xfId="35448"/>
    <cellStyle name="RowTitles-Detail 4 2 2 2 3 6 2" xfId="35449"/>
    <cellStyle name="RowTitles-Detail 4 2 2 2 3 6 2 2" xfId="35450"/>
    <cellStyle name="RowTitles-Detail 4 2 2 2 3 7" xfId="35451"/>
    <cellStyle name="RowTitles-Detail 4 2 2 2 3 7 2" xfId="35452"/>
    <cellStyle name="RowTitles-Detail 4 2 2 2 3 8" xfId="35453"/>
    <cellStyle name="RowTitles-Detail 4 2 2 2 4" xfId="35454"/>
    <cellStyle name="RowTitles-Detail 4 2 2 2 4 2" xfId="35455"/>
    <cellStyle name="RowTitles-Detail 4 2 2 2 4 2 2" xfId="35456"/>
    <cellStyle name="RowTitles-Detail 4 2 2 2 4 2 2 2" xfId="35457"/>
    <cellStyle name="RowTitles-Detail 4 2 2 2 4 2 2 2 2" xfId="35458"/>
    <cellStyle name="RowTitles-Detail 4 2 2 2 4 2 2 3" xfId="35459"/>
    <cellStyle name="RowTitles-Detail 4 2 2 2 4 2 3" xfId="35460"/>
    <cellStyle name="RowTitles-Detail 4 2 2 2 4 2 3 2" xfId="35461"/>
    <cellStyle name="RowTitles-Detail 4 2 2 2 4 2 3 2 2" xfId="35462"/>
    <cellStyle name="RowTitles-Detail 4 2 2 2 4 2 4" xfId="35463"/>
    <cellStyle name="RowTitles-Detail 4 2 2 2 4 2 4 2" xfId="35464"/>
    <cellStyle name="RowTitles-Detail 4 2 2 2 4 2 5" xfId="35465"/>
    <cellStyle name="RowTitles-Detail 4 2 2 2 4 3" xfId="35466"/>
    <cellStyle name="RowTitles-Detail 4 2 2 2 4 3 2" xfId="35467"/>
    <cellStyle name="RowTitles-Detail 4 2 2 2 4 3 2 2" xfId="35468"/>
    <cellStyle name="RowTitles-Detail 4 2 2 2 4 3 2 2 2" xfId="35469"/>
    <cellStyle name="RowTitles-Detail 4 2 2 2 4 3 2 3" xfId="35470"/>
    <cellStyle name="RowTitles-Detail 4 2 2 2 4 3 3" xfId="35471"/>
    <cellStyle name="RowTitles-Detail 4 2 2 2 4 3 3 2" xfId="35472"/>
    <cellStyle name="RowTitles-Detail 4 2 2 2 4 3 3 2 2" xfId="35473"/>
    <cellStyle name="RowTitles-Detail 4 2 2 2 4 3 4" xfId="35474"/>
    <cellStyle name="RowTitles-Detail 4 2 2 2 4 3 4 2" xfId="35475"/>
    <cellStyle name="RowTitles-Detail 4 2 2 2 4 3 5" xfId="35476"/>
    <cellStyle name="RowTitles-Detail 4 2 2 2 4 4" xfId="35477"/>
    <cellStyle name="RowTitles-Detail 4 2 2 2 4 4 2" xfId="35478"/>
    <cellStyle name="RowTitles-Detail 4 2 2 2 4 4 2 2" xfId="35479"/>
    <cellStyle name="RowTitles-Detail 4 2 2 2 4 4 3" xfId="35480"/>
    <cellStyle name="RowTitles-Detail 4 2 2 2 4 5" xfId="35481"/>
    <cellStyle name="RowTitles-Detail 4 2 2 2 4 5 2" xfId="35482"/>
    <cellStyle name="RowTitles-Detail 4 2 2 2 4 5 2 2" xfId="35483"/>
    <cellStyle name="RowTitles-Detail 4 2 2 2 4 6" xfId="35484"/>
    <cellStyle name="RowTitles-Detail 4 2 2 2 4 6 2" xfId="35485"/>
    <cellStyle name="RowTitles-Detail 4 2 2 2 4 7" xfId="35486"/>
    <cellStyle name="RowTitles-Detail 4 2 2 2 5" xfId="35487"/>
    <cellStyle name="RowTitles-Detail 4 2 2 2 5 2" xfId="35488"/>
    <cellStyle name="RowTitles-Detail 4 2 2 2 5 2 2" xfId="35489"/>
    <cellStyle name="RowTitles-Detail 4 2 2 2 5 2 2 2" xfId="35490"/>
    <cellStyle name="RowTitles-Detail 4 2 2 2 5 2 2 2 2" xfId="35491"/>
    <cellStyle name="RowTitles-Detail 4 2 2 2 5 2 2 3" xfId="35492"/>
    <cellStyle name="RowTitles-Detail 4 2 2 2 5 2 3" xfId="35493"/>
    <cellStyle name="RowTitles-Detail 4 2 2 2 5 2 3 2" xfId="35494"/>
    <cellStyle name="RowTitles-Detail 4 2 2 2 5 2 3 2 2" xfId="35495"/>
    <cellStyle name="RowTitles-Detail 4 2 2 2 5 2 4" xfId="35496"/>
    <cellStyle name="RowTitles-Detail 4 2 2 2 5 2 4 2" xfId="35497"/>
    <cellStyle name="RowTitles-Detail 4 2 2 2 5 2 5" xfId="35498"/>
    <cellStyle name="RowTitles-Detail 4 2 2 2 5 3" xfId="35499"/>
    <cellStyle name="RowTitles-Detail 4 2 2 2 5 3 2" xfId="35500"/>
    <cellStyle name="RowTitles-Detail 4 2 2 2 5 3 2 2" xfId="35501"/>
    <cellStyle name="RowTitles-Detail 4 2 2 2 5 3 2 2 2" xfId="35502"/>
    <cellStyle name="RowTitles-Detail 4 2 2 2 5 3 2 3" xfId="35503"/>
    <cellStyle name="RowTitles-Detail 4 2 2 2 5 3 3" xfId="35504"/>
    <cellStyle name="RowTitles-Detail 4 2 2 2 5 3 3 2" xfId="35505"/>
    <cellStyle name="RowTitles-Detail 4 2 2 2 5 3 3 2 2" xfId="35506"/>
    <cellStyle name="RowTitles-Detail 4 2 2 2 5 3 4" xfId="35507"/>
    <cellStyle name="RowTitles-Detail 4 2 2 2 5 3 4 2" xfId="35508"/>
    <cellStyle name="RowTitles-Detail 4 2 2 2 5 3 5" xfId="35509"/>
    <cellStyle name="RowTitles-Detail 4 2 2 2 5 4" xfId="35510"/>
    <cellStyle name="RowTitles-Detail 4 2 2 2 5 4 2" xfId="35511"/>
    <cellStyle name="RowTitles-Detail 4 2 2 2 5 4 2 2" xfId="35512"/>
    <cellStyle name="RowTitles-Detail 4 2 2 2 5 4 3" xfId="35513"/>
    <cellStyle name="RowTitles-Detail 4 2 2 2 5 5" xfId="35514"/>
    <cellStyle name="RowTitles-Detail 4 2 2 2 5 5 2" xfId="35515"/>
    <cellStyle name="RowTitles-Detail 4 2 2 2 5 5 2 2" xfId="35516"/>
    <cellStyle name="RowTitles-Detail 4 2 2 2 5 6" xfId="35517"/>
    <cellStyle name="RowTitles-Detail 4 2 2 2 5 6 2" xfId="35518"/>
    <cellStyle name="RowTitles-Detail 4 2 2 2 5 7" xfId="35519"/>
    <cellStyle name="RowTitles-Detail 4 2 2 2 6" xfId="35520"/>
    <cellStyle name="RowTitles-Detail 4 2 2 2 6 2" xfId="35521"/>
    <cellStyle name="RowTitles-Detail 4 2 2 2 6 2 2" xfId="35522"/>
    <cellStyle name="RowTitles-Detail 4 2 2 2 6 2 2 2" xfId="35523"/>
    <cellStyle name="RowTitles-Detail 4 2 2 2 6 2 2 2 2" xfId="35524"/>
    <cellStyle name="RowTitles-Detail 4 2 2 2 6 2 2 3" xfId="35525"/>
    <cellStyle name="RowTitles-Detail 4 2 2 2 6 2 3" xfId="35526"/>
    <cellStyle name="RowTitles-Detail 4 2 2 2 6 2 3 2" xfId="35527"/>
    <cellStyle name="RowTitles-Detail 4 2 2 2 6 2 3 2 2" xfId="35528"/>
    <cellStyle name="RowTitles-Detail 4 2 2 2 6 2 4" xfId="35529"/>
    <cellStyle name="RowTitles-Detail 4 2 2 2 6 2 4 2" xfId="35530"/>
    <cellStyle name="RowTitles-Detail 4 2 2 2 6 2 5" xfId="35531"/>
    <cellStyle name="RowTitles-Detail 4 2 2 2 6 3" xfId="35532"/>
    <cellStyle name="RowTitles-Detail 4 2 2 2 6 3 2" xfId="35533"/>
    <cellStyle name="RowTitles-Detail 4 2 2 2 6 3 2 2" xfId="35534"/>
    <cellStyle name="RowTitles-Detail 4 2 2 2 6 3 2 2 2" xfId="35535"/>
    <cellStyle name="RowTitles-Detail 4 2 2 2 6 3 2 3" xfId="35536"/>
    <cellStyle name="RowTitles-Detail 4 2 2 2 6 3 3" xfId="35537"/>
    <cellStyle name="RowTitles-Detail 4 2 2 2 6 3 3 2" xfId="35538"/>
    <cellStyle name="RowTitles-Detail 4 2 2 2 6 3 3 2 2" xfId="35539"/>
    <cellStyle name="RowTitles-Detail 4 2 2 2 6 3 4" xfId="35540"/>
    <cellStyle name="RowTitles-Detail 4 2 2 2 6 3 4 2" xfId="35541"/>
    <cellStyle name="RowTitles-Detail 4 2 2 2 6 3 5" xfId="35542"/>
    <cellStyle name="RowTitles-Detail 4 2 2 2 6 4" xfId="35543"/>
    <cellStyle name="RowTitles-Detail 4 2 2 2 6 4 2" xfId="35544"/>
    <cellStyle name="RowTitles-Detail 4 2 2 2 6 4 2 2" xfId="35545"/>
    <cellStyle name="RowTitles-Detail 4 2 2 2 6 4 3" xfId="35546"/>
    <cellStyle name="RowTitles-Detail 4 2 2 2 6 5" xfId="35547"/>
    <cellStyle name="RowTitles-Detail 4 2 2 2 6 5 2" xfId="35548"/>
    <cellStyle name="RowTitles-Detail 4 2 2 2 6 5 2 2" xfId="35549"/>
    <cellStyle name="RowTitles-Detail 4 2 2 2 6 6" xfId="35550"/>
    <cellStyle name="RowTitles-Detail 4 2 2 2 6 6 2" xfId="35551"/>
    <cellStyle name="RowTitles-Detail 4 2 2 2 6 7" xfId="35552"/>
    <cellStyle name="RowTitles-Detail 4 2 2 2 7" xfId="35553"/>
    <cellStyle name="RowTitles-Detail 4 2 2 2 7 2" xfId="35554"/>
    <cellStyle name="RowTitles-Detail 4 2 2 2 7 2 2" xfId="35555"/>
    <cellStyle name="RowTitles-Detail 4 2 2 2 7 2 2 2" xfId="35556"/>
    <cellStyle name="RowTitles-Detail 4 2 2 2 7 2 3" xfId="35557"/>
    <cellStyle name="RowTitles-Detail 4 2 2 2 7 3" xfId="35558"/>
    <cellStyle name="RowTitles-Detail 4 2 2 2 7 3 2" xfId="35559"/>
    <cellStyle name="RowTitles-Detail 4 2 2 2 7 3 2 2" xfId="35560"/>
    <cellStyle name="RowTitles-Detail 4 2 2 2 7 4" xfId="35561"/>
    <cellStyle name="RowTitles-Detail 4 2 2 2 7 4 2" xfId="35562"/>
    <cellStyle name="RowTitles-Detail 4 2 2 2 7 5" xfId="35563"/>
    <cellStyle name="RowTitles-Detail 4 2 2 2 8" xfId="35564"/>
    <cellStyle name="RowTitles-Detail 4 2 2 2 8 2" xfId="35565"/>
    <cellStyle name="RowTitles-Detail 4 2 2 2 9" xfId="35566"/>
    <cellStyle name="RowTitles-Detail 4 2 2 2 9 2" xfId="35567"/>
    <cellStyle name="RowTitles-Detail 4 2 2 2 9 2 2" xfId="35568"/>
    <cellStyle name="RowTitles-Detail 4 2 2 2_STUD aligned by INSTIT" xfId="35569"/>
    <cellStyle name="RowTitles-Detail 4 2 2 3" xfId="35570"/>
    <cellStyle name="RowTitles-Detail 4 2 2 3 2" xfId="35571"/>
    <cellStyle name="RowTitles-Detail 4 2 2 3 2 2" xfId="35572"/>
    <cellStyle name="RowTitles-Detail 4 2 2 3 2 2 2" xfId="35573"/>
    <cellStyle name="RowTitles-Detail 4 2 2 3 2 2 2 2" xfId="35574"/>
    <cellStyle name="RowTitles-Detail 4 2 2 3 2 2 2 2 2" xfId="35575"/>
    <cellStyle name="RowTitles-Detail 4 2 2 3 2 2 2 3" xfId="35576"/>
    <cellStyle name="RowTitles-Detail 4 2 2 3 2 2 3" xfId="35577"/>
    <cellStyle name="RowTitles-Detail 4 2 2 3 2 2 3 2" xfId="35578"/>
    <cellStyle name="RowTitles-Detail 4 2 2 3 2 2 3 2 2" xfId="35579"/>
    <cellStyle name="RowTitles-Detail 4 2 2 3 2 2 4" xfId="35580"/>
    <cellStyle name="RowTitles-Detail 4 2 2 3 2 2 4 2" xfId="35581"/>
    <cellStyle name="RowTitles-Detail 4 2 2 3 2 2 5" xfId="35582"/>
    <cellStyle name="RowTitles-Detail 4 2 2 3 2 3" xfId="35583"/>
    <cellStyle name="RowTitles-Detail 4 2 2 3 2 3 2" xfId="35584"/>
    <cellStyle name="RowTitles-Detail 4 2 2 3 2 3 2 2" xfId="35585"/>
    <cellStyle name="RowTitles-Detail 4 2 2 3 2 3 2 2 2" xfId="35586"/>
    <cellStyle name="RowTitles-Detail 4 2 2 3 2 3 2 3" xfId="35587"/>
    <cellStyle name="RowTitles-Detail 4 2 2 3 2 3 3" xfId="35588"/>
    <cellStyle name="RowTitles-Detail 4 2 2 3 2 3 3 2" xfId="35589"/>
    <cellStyle name="RowTitles-Detail 4 2 2 3 2 3 3 2 2" xfId="35590"/>
    <cellStyle name="RowTitles-Detail 4 2 2 3 2 3 4" xfId="35591"/>
    <cellStyle name="RowTitles-Detail 4 2 2 3 2 3 4 2" xfId="35592"/>
    <cellStyle name="RowTitles-Detail 4 2 2 3 2 3 5" xfId="35593"/>
    <cellStyle name="RowTitles-Detail 4 2 2 3 2 4" xfId="35594"/>
    <cellStyle name="RowTitles-Detail 4 2 2 3 2 4 2" xfId="35595"/>
    <cellStyle name="RowTitles-Detail 4 2 2 3 2 5" xfId="35596"/>
    <cellStyle name="RowTitles-Detail 4 2 2 3 2 5 2" xfId="35597"/>
    <cellStyle name="RowTitles-Detail 4 2 2 3 2 5 2 2" xfId="35598"/>
    <cellStyle name="RowTitles-Detail 4 2 2 3 2 5 3" xfId="35599"/>
    <cellStyle name="RowTitles-Detail 4 2 2 3 2 6" xfId="35600"/>
    <cellStyle name="RowTitles-Detail 4 2 2 3 2 6 2" xfId="35601"/>
    <cellStyle name="RowTitles-Detail 4 2 2 3 2 6 2 2" xfId="35602"/>
    <cellStyle name="RowTitles-Detail 4 2 2 3 2 7" xfId="35603"/>
    <cellStyle name="RowTitles-Detail 4 2 2 3 2 7 2" xfId="35604"/>
    <cellStyle name="RowTitles-Detail 4 2 2 3 2 8" xfId="35605"/>
    <cellStyle name="RowTitles-Detail 4 2 2 3 3" xfId="35606"/>
    <cellStyle name="RowTitles-Detail 4 2 2 3 3 2" xfId="35607"/>
    <cellStyle name="RowTitles-Detail 4 2 2 3 3 2 2" xfId="35608"/>
    <cellStyle name="RowTitles-Detail 4 2 2 3 3 2 2 2" xfId="35609"/>
    <cellStyle name="RowTitles-Detail 4 2 2 3 3 2 2 2 2" xfId="35610"/>
    <cellStyle name="RowTitles-Detail 4 2 2 3 3 2 2 3" xfId="35611"/>
    <cellStyle name="RowTitles-Detail 4 2 2 3 3 2 3" xfId="35612"/>
    <cellStyle name="RowTitles-Detail 4 2 2 3 3 2 3 2" xfId="35613"/>
    <cellStyle name="RowTitles-Detail 4 2 2 3 3 2 3 2 2" xfId="35614"/>
    <cellStyle name="RowTitles-Detail 4 2 2 3 3 2 4" xfId="35615"/>
    <cellStyle name="RowTitles-Detail 4 2 2 3 3 2 4 2" xfId="35616"/>
    <cellStyle name="RowTitles-Detail 4 2 2 3 3 2 5" xfId="35617"/>
    <cellStyle name="RowTitles-Detail 4 2 2 3 3 3" xfId="35618"/>
    <cellStyle name="RowTitles-Detail 4 2 2 3 3 3 2" xfId="35619"/>
    <cellStyle name="RowTitles-Detail 4 2 2 3 3 3 2 2" xfId="35620"/>
    <cellStyle name="RowTitles-Detail 4 2 2 3 3 3 2 2 2" xfId="35621"/>
    <cellStyle name="RowTitles-Detail 4 2 2 3 3 3 2 3" xfId="35622"/>
    <cellStyle name="RowTitles-Detail 4 2 2 3 3 3 3" xfId="35623"/>
    <cellStyle name="RowTitles-Detail 4 2 2 3 3 3 3 2" xfId="35624"/>
    <cellStyle name="RowTitles-Detail 4 2 2 3 3 3 3 2 2" xfId="35625"/>
    <cellStyle name="RowTitles-Detail 4 2 2 3 3 3 4" xfId="35626"/>
    <cellStyle name="RowTitles-Detail 4 2 2 3 3 3 4 2" xfId="35627"/>
    <cellStyle name="RowTitles-Detail 4 2 2 3 3 3 5" xfId="35628"/>
    <cellStyle name="RowTitles-Detail 4 2 2 3 3 4" xfId="35629"/>
    <cellStyle name="RowTitles-Detail 4 2 2 3 3 4 2" xfId="35630"/>
    <cellStyle name="RowTitles-Detail 4 2 2 3 3 5" xfId="35631"/>
    <cellStyle name="RowTitles-Detail 4 2 2 3 3 5 2" xfId="35632"/>
    <cellStyle name="RowTitles-Detail 4 2 2 3 3 5 2 2" xfId="35633"/>
    <cellStyle name="RowTitles-Detail 4 2 2 3 4" xfId="35634"/>
    <cellStyle name="RowTitles-Detail 4 2 2 3 4 2" xfId="35635"/>
    <cellStyle name="RowTitles-Detail 4 2 2 3 4 2 2" xfId="35636"/>
    <cellStyle name="RowTitles-Detail 4 2 2 3 4 2 2 2" xfId="35637"/>
    <cellStyle name="RowTitles-Detail 4 2 2 3 4 2 2 2 2" xfId="35638"/>
    <cellStyle name="RowTitles-Detail 4 2 2 3 4 2 2 3" xfId="35639"/>
    <cellStyle name="RowTitles-Detail 4 2 2 3 4 2 3" xfId="35640"/>
    <cellStyle name="RowTitles-Detail 4 2 2 3 4 2 3 2" xfId="35641"/>
    <cellStyle name="RowTitles-Detail 4 2 2 3 4 2 3 2 2" xfId="35642"/>
    <cellStyle name="RowTitles-Detail 4 2 2 3 4 2 4" xfId="35643"/>
    <cellStyle name="RowTitles-Detail 4 2 2 3 4 2 4 2" xfId="35644"/>
    <cellStyle name="RowTitles-Detail 4 2 2 3 4 2 5" xfId="35645"/>
    <cellStyle name="RowTitles-Detail 4 2 2 3 4 3" xfId="35646"/>
    <cellStyle name="RowTitles-Detail 4 2 2 3 4 3 2" xfId="35647"/>
    <cellStyle name="RowTitles-Detail 4 2 2 3 4 3 2 2" xfId="35648"/>
    <cellStyle name="RowTitles-Detail 4 2 2 3 4 3 2 2 2" xfId="35649"/>
    <cellStyle name="RowTitles-Detail 4 2 2 3 4 3 2 3" xfId="35650"/>
    <cellStyle name="RowTitles-Detail 4 2 2 3 4 3 3" xfId="35651"/>
    <cellStyle name="RowTitles-Detail 4 2 2 3 4 3 3 2" xfId="35652"/>
    <cellStyle name="RowTitles-Detail 4 2 2 3 4 3 3 2 2" xfId="35653"/>
    <cellStyle name="RowTitles-Detail 4 2 2 3 4 3 4" xfId="35654"/>
    <cellStyle name="RowTitles-Detail 4 2 2 3 4 3 4 2" xfId="35655"/>
    <cellStyle name="RowTitles-Detail 4 2 2 3 4 3 5" xfId="35656"/>
    <cellStyle name="RowTitles-Detail 4 2 2 3 4 4" xfId="35657"/>
    <cellStyle name="RowTitles-Detail 4 2 2 3 4 4 2" xfId="35658"/>
    <cellStyle name="RowTitles-Detail 4 2 2 3 4 4 2 2" xfId="35659"/>
    <cellStyle name="RowTitles-Detail 4 2 2 3 4 4 3" xfId="35660"/>
    <cellStyle name="RowTitles-Detail 4 2 2 3 4 5" xfId="35661"/>
    <cellStyle name="RowTitles-Detail 4 2 2 3 4 5 2" xfId="35662"/>
    <cellStyle name="RowTitles-Detail 4 2 2 3 4 5 2 2" xfId="35663"/>
    <cellStyle name="RowTitles-Detail 4 2 2 3 4 6" xfId="35664"/>
    <cellStyle name="RowTitles-Detail 4 2 2 3 4 6 2" xfId="35665"/>
    <cellStyle name="RowTitles-Detail 4 2 2 3 4 7" xfId="35666"/>
    <cellStyle name="RowTitles-Detail 4 2 2 3 5" xfId="35667"/>
    <cellStyle name="RowTitles-Detail 4 2 2 3 5 2" xfId="35668"/>
    <cellStyle name="RowTitles-Detail 4 2 2 3 5 2 2" xfId="35669"/>
    <cellStyle name="RowTitles-Detail 4 2 2 3 5 2 2 2" xfId="35670"/>
    <cellStyle name="RowTitles-Detail 4 2 2 3 5 2 2 2 2" xfId="35671"/>
    <cellStyle name="RowTitles-Detail 4 2 2 3 5 2 2 3" xfId="35672"/>
    <cellStyle name="RowTitles-Detail 4 2 2 3 5 2 3" xfId="35673"/>
    <cellStyle name="RowTitles-Detail 4 2 2 3 5 2 3 2" xfId="35674"/>
    <cellStyle name="RowTitles-Detail 4 2 2 3 5 2 3 2 2" xfId="35675"/>
    <cellStyle name="RowTitles-Detail 4 2 2 3 5 2 4" xfId="35676"/>
    <cellStyle name="RowTitles-Detail 4 2 2 3 5 2 4 2" xfId="35677"/>
    <cellStyle name="RowTitles-Detail 4 2 2 3 5 2 5" xfId="35678"/>
    <cellStyle name="RowTitles-Detail 4 2 2 3 5 3" xfId="35679"/>
    <cellStyle name="RowTitles-Detail 4 2 2 3 5 3 2" xfId="35680"/>
    <cellStyle name="RowTitles-Detail 4 2 2 3 5 3 2 2" xfId="35681"/>
    <cellStyle name="RowTitles-Detail 4 2 2 3 5 3 2 2 2" xfId="35682"/>
    <cellStyle name="RowTitles-Detail 4 2 2 3 5 3 2 3" xfId="35683"/>
    <cellStyle name="RowTitles-Detail 4 2 2 3 5 3 3" xfId="35684"/>
    <cellStyle name="RowTitles-Detail 4 2 2 3 5 3 3 2" xfId="35685"/>
    <cellStyle name="RowTitles-Detail 4 2 2 3 5 3 3 2 2" xfId="35686"/>
    <cellStyle name="RowTitles-Detail 4 2 2 3 5 3 4" xfId="35687"/>
    <cellStyle name="RowTitles-Detail 4 2 2 3 5 3 4 2" xfId="35688"/>
    <cellStyle name="RowTitles-Detail 4 2 2 3 5 3 5" xfId="35689"/>
    <cellStyle name="RowTitles-Detail 4 2 2 3 5 4" xfId="35690"/>
    <cellStyle name="RowTitles-Detail 4 2 2 3 5 4 2" xfId="35691"/>
    <cellStyle name="RowTitles-Detail 4 2 2 3 5 4 2 2" xfId="35692"/>
    <cellStyle name="RowTitles-Detail 4 2 2 3 5 4 3" xfId="35693"/>
    <cellStyle name="RowTitles-Detail 4 2 2 3 5 5" xfId="35694"/>
    <cellStyle name="RowTitles-Detail 4 2 2 3 5 5 2" xfId="35695"/>
    <cellStyle name="RowTitles-Detail 4 2 2 3 5 5 2 2" xfId="35696"/>
    <cellStyle name="RowTitles-Detail 4 2 2 3 5 6" xfId="35697"/>
    <cellStyle name="RowTitles-Detail 4 2 2 3 5 6 2" xfId="35698"/>
    <cellStyle name="RowTitles-Detail 4 2 2 3 5 7" xfId="35699"/>
    <cellStyle name="RowTitles-Detail 4 2 2 3 6" xfId="35700"/>
    <cellStyle name="RowTitles-Detail 4 2 2 3 6 2" xfId="35701"/>
    <cellStyle name="RowTitles-Detail 4 2 2 3 6 2 2" xfId="35702"/>
    <cellStyle name="RowTitles-Detail 4 2 2 3 6 2 2 2" xfId="35703"/>
    <cellStyle name="RowTitles-Detail 4 2 2 3 6 2 2 2 2" xfId="35704"/>
    <cellStyle name="RowTitles-Detail 4 2 2 3 6 2 2 3" xfId="35705"/>
    <cellStyle name="RowTitles-Detail 4 2 2 3 6 2 3" xfId="35706"/>
    <cellStyle name="RowTitles-Detail 4 2 2 3 6 2 3 2" xfId="35707"/>
    <cellStyle name="RowTitles-Detail 4 2 2 3 6 2 3 2 2" xfId="35708"/>
    <cellStyle name="RowTitles-Detail 4 2 2 3 6 2 4" xfId="35709"/>
    <cellStyle name="RowTitles-Detail 4 2 2 3 6 2 4 2" xfId="35710"/>
    <cellStyle name="RowTitles-Detail 4 2 2 3 6 2 5" xfId="35711"/>
    <cellStyle name="RowTitles-Detail 4 2 2 3 6 3" xfId="35712"/>
    <cellStyle name="RowTitles-Detail 4 2 2 3 6 3 2" xfId="35713"/>
    <cellStyle name="RowTitles-Detail 4 2 2 3 6 3 2 2" xfId="35714"/>
    <cellStyle name="RowTitles-Detail 4 2 2 3 6 3 2 2 2" xfId="35715"/>
    <cellStyle name="RowTitles-Detail 4 2 2 3 6 3 2 3" xfId="35716"/>
    <cellStyle name="RowTitles-Detail 4 2 2 3 6 3 3" xfId="35717"/>
    <cellStyle name="RowTitles-Detail 4 2 2 3 6 3 3 2" xfId="35718"/>
    <cellStyle name="RowTitles-Detail 4 2 2 3 6 3 3 2 2" xfId="35719"/>
    <cellStyle name="RowTitles-Detail 4 2 2 3 6 3 4" xfId="35720"/>
    <cellStyle name="RowTitles-Detail 4 2 2 3 6 3 4 2" xfId="35721"/>
    <cellStyle name="RowTitles-Detail 4 2 2 3 6 3 5" xfId="35722"/>
    <cellStyle name="RowTitles-Detail 4 2 2 3 6 4" xfId="35723"/>
    <cellStyle name="RowTitles-Detail 4 2 2 3 6 4 2" xfId="35724"/>
    <cellStyle name="RowTitles-Detail 4 2 2 3 6 4 2 2" xfId="35725"/>
    <cellStyle name="RowTitles-Detail 4 2 2 3 6 4 3" xfId="35726"/>
    <cellStyle name="RowTitles-Detail 4 2 2 3 6 5" xfId="35727"/>
    <cellStyle name="RowTitles-Detail 4 2 2 3 6 5 2" xfId="35728"/>
    <cellStyle name="RowTitles-Detail 4 2 2 3 6 5 2 2" xfId="35729"/>
    <cellStyle name="RowTitles-Detail 4 2 2 3 6 6" xfId="35730"/>
    <cellStyle name="RowTitles-Detail 4 2 2 3 6 6 2" xfId="35731"/>
    <cellStyle name="RowTitles-Detail 4 2 2 3 6 7" xfId="35732"/>
    <cellStyle name="RowTitles-Detail 4 2 2 3 7" xfId="35733"/>
    <cellStyle name="RowTitles-Detail 4 2 2 3 7 2" xfId="35734"/>
    <cellStyle name="RowTitles-Detail 4 2 2 3 7 2 2" xfId="35735"/>
    <cellStyle name="RowTitles-Detail 4 2 2 3 7 2 2 2" xfId="35736"/>
    <cellStyle name="RowTitles-Detail 4 2 2 3 7 2 3" xfId="35737"/>
    <cellStyle name="RowTitles-Detail 4 2 2 3 7 3" xfId="35738"/>
    <cellStyle name="RowTitles-Detail 4 2 2 3 7 3 2" xfId="35739"/>
    <cellStyle name="RowTitles-Detail 4 2 2 3 7 3 2 2" xfId="35740"/>
    <cellStyle name="RowTitles-Detail 4 2 2 3 7 4" xfId="35741"/>
    <cellStyle name="RowTitles-Detail 4 2 2 3 7 4 2" xfId="35742"/>
    <cellStyle name="RowTitles-Detail 4 2 2 3 7 5" xfId="35743"/>
    <cellStyle name="RowTitles-Detail 4 2 2 3 8" xfId="35744"/>
    <cellStyle name="RowTitles-Detail 4 2 2 3 8 2" xfId="35745"/>
    <cellStyle name="RowTitles-Detail 4 2 2 3 8 2 2" xfId="35746"/>
    <cellStyle name="RowTitles-Detail 4 2 2 3 8 2 2 2" xfId="35747"/>
    <cellStyle name="RowTitles-Detail 4 2 2 3 8 2 3" xfId="35748"/>
    <cellStyle name="RowTitles-Detail 4 2 2 3 8 3" xfId="35749"/>
    <cellStyle name="RowTitles-Detail 4 2 2 3 8 3 2" xfId="35750"/>
    <cellStyle name="RowTitles-Detail 4 2 2 3 8 3 2 2" xfId="35751"/>
    <cellStyle name="RowTitles-Detail 4 2 2 3 8 4" xfId="35752"/>
    <cellStyle name="RowTitles-Detail 4 2 2 3 8 4 2" xfId="35753"/>
    <cellStyle name="RowTitles-Detail 4 2 2 3 8 5" xfId="35754"/>
    <cellStyle name="RowTitles-Detail 4 2 2 3 9" xfId="35755"/>
    <cellStyle name="RowTitles-Detail 4 2 2 3 9 2" xfId="35756"/>
    <cellStyle name="RowTitles-Detail 4 2 2 3 9 2 2" xfId="35757"/>
    <cellStyle name="RowTitles-Detail 4 2 2 3_STUD aligned by INSTIT" xfId="35758"/>
    <cellStyle name="RowTitles-Detail 4 2 2 4" xfId="35759"/>
    <cellStyle name="RowTitles-Detail 4 2 2 4 2" xfId="35760"/>
    <cellStyle name="RowTitles-Detail 4 2 2 4 2 2" xfId="35761"/>
    <cellStyle name="RowTitles-Detail 4 2 2 4 2 2 2" xfId="35762"/>
    <cellStyle name="RowTitles-Detail 4 2 2 4 2 2 2 2" xfId="35763"/>
    <cellStyle name="RowTitles-Detail 4 2 2 4 2 2 2 2 2" xfId="35764"/>
    <cellStyle name="RowTitles-Detail 4 2 2 4 2 2 2 3" xfId="35765"/>
    <cellStyle name="RowTitles-Detail 4 2 2 4 2 2 3" xfId="35766"/>
    <cellStyle name="RowTitles-Detail 4 2 2 4 2 2 3 2" xfId="35767"/>
    <cellStyle name="RowTitles-Detail 4 2 2 4 2 2 3 2 2" xfId="35768"/>
    <cellStyle name="RowTitles-Detail 4 2 2 4 2 2 4" xfId="35769"/>
    <cellStyle name="RowTitles-Detail 4 2 2 4 2 2 4 2" xfId="35770"/>
    <cellStyle name="RowTitles-Detail 4 2 2 4 2 2 5" xfId="35771"/>
    <cellStyle name="RowTitles-Detail 4 2 2 4 2 3" xfId="35772"/>
    <cellStyle name="RowTitles-Detail 4 2 2 4 2 3 2" xfId="35773"/>
    <cellStyle name="RowTitles-Detail 4 2 2 4 2 3 2 2" xfId="35774"/>
    <cellStyle name="RowTitles-Detail 4 2 2 4 2 3 2 2 2" xfId="35775"/>
    <cellStyle name="RowTitles-Detail 4 2 2 4 2 3 2 3" xfId="35776"/>
    <cellStyle name="RowTitles-Detail 4 2 2 4 2 3 3" xfId="35777"/>
    <cellStyle name="RowTitles-Detail 4 2 2 4 2 3 3 2" xfId="35778"/>
    <cellStyle name="RowTitles-Detail 4 2 2 4 2 3 3 2 2" xfId="35779"/>
    <cellStyle name="RowTitles-Detail 4 2 2 4 2 3 4" xfId="35780"/>
    <cellStyle name="RowTitles-Detail 4 2 2 4 2 3 4 2" xfId="35781"/>
    <cellStyle name="RowTitles-Detail 4 2 2 4 2 3 5" xfId="35782"/>
    <cellStyle name="RowTitles-Detail 4 2 2 4 2 4" xfId="35783"/>
    <cellStyle name="RowTitles-Detail 4 2 2 4 2 4 2" xfId="35784"/>
    <cellStyle name="RowTitles-Detail 4 2 2 4 2 5" xfId="35785"/>
    <cellStyle name="RowTitles-Detail 4 2 2 4 2 5 2" xfId="35786"/>
    <cellStyle name="RowTitles-Detail 4 2 2 4 2 5 2 2" xfId="35787"/>
    <cellStyle name="RowTitles-Detail 4 2 2 4 2 5 3" xfId="35788"/>
    <cellStyle name="RowTitles-Detail 4 2 2 4 2 6" xfId="35789"/>
    <cellStyle name="RowTitles-Detail 4 2 2 4 2 6 2" xfId="35790"/>
    <cellStyle name="RowTitles-Detail 4 2 2 4 2 6 2 2" xfId="35791"/>
    <cellStyle name="RowTitles-Detail 4 2 2 4 3" xfId="35792"/>
    <cellStyle name="RowTitles-Detail 4 2 2 4 3 2" xfId="35793"/>
    <cellStyle name="RowTitles-Detail 4 2 2 4 3 2 2" xfId="35794"/>
    <cellStyle name="RowTitles-Detail 4 2 2 4 3 2 2 2" xfId="35795"/>
    <cellStyle name="RowTitles-Detail 4 2 2 4 3 2 2 2 2" xfId="35796"/>
    <cellStyle name="RowTitles-Detail 4 2 2 4 3 2 2 3" xfId="35797"/>
    <cellStyle name="RowTitles-Detail 4 2 2 4 3 2 3" xfId="35798"/>
    <cellStyle name="RowTitles-Detail 4 2 2 4 3 2 3 2" xfId="35799"/>
    <cellStyle name="RowTitles-Detail 4 2 2 4 3 2 3 2 2" xfId="35800"/>
    <cellStyle name="RowTitles-Detail 4 2 2 4 3 2 4" xfId="35801"/>
    <cellStyle name="RowTitles-Detail 4 2 2 4 3 2 4 2" xfId="35802"/>
    <cellStyle name="RowTitles-Detail 4 2 2 4 3 2 5" xfId="35803"/>
    <cellStyle name="RowTitles-Detail 4 2 2 4 3 3" xfId="35804"/>
    <cellStyle name="RowTitles-Detail 4 2 2 4 3 3 2" xfId="35805"/>
    <cellStyle name="RowTitles-Detail 4 2 2 4 3 3 2 2" xfId="35806"/>
    <cellStyle name="RowTitles-Detail 4 2 2 4 3 3 2 2 2" xfId="35807"/>
    <cellStyle name="RowTitles-Detail 4 2 2 4 3 3 2 3" xfId="35808"/>
    <cellStyle name="RowTitles-Detail 4 2 2 4 3 3 3" xfId="35809"/>
    <cellStyle name="RowTitles-Detail 4 2 2 4 3 3 3 2" xfId="35810"/>
    <cellStyle name="RowTitles-Detail 4 2 2 4 3 3 3 2 2" xfId="35811"/>
    <cellStyle name="RowTitles-Detail 4 2 2 4 3 3 4" xfId="35812"/>
    <cellStyle name="RowTitles-Detail 4 2 2 4 3 3 4 2" xfId="35813"/>
    <cellStyle name="RowTitles-Detail 4 2 2 4 3 3 5" xfId="35814"/>
    <cellStyle name="RowTitles-Detail 4 2 2 4 3 4" xfId="35815"/>
    <cellStyle name="RowTitles-Detail 4 2 2 4 3 4 2" xfId="35816"/>
    <cellStyle name="RowTitles-Detail 4 2 2 4 3 5" xfId="35817"/>
    <cellStyle name="RowTitles-Detail 4 2 2 4 3 5 2" xfId="35818"/>
    <cellStyle name="RowTitles-Detail 4 2 2 4 3 5 2 2" xfId="35819"/>
    <cellStyle name="RowTitles-Detail 4 2 2 4 3 6" xfId="35820"/>
    <cellStyle name="RowTitles-Detail 4 2 2 4 3 6 2" xfId="35821"/>
    <cellStyle name="RowTitles-Detail 4 2 2 4 3 7" xfId="35822"/>
    <cellStyle name="RowTitles-Detail 4 2 2 4 4" xfId="35823"/>
    <cellStyle name="RowTitles-Detail 4 2 2 4 4 2" xfId="35824"/>
    <cellStyle name="RowTitles-Detail 4 2 2 4 4 2 2" xfId="35825"/>
    <cellStyle name="RowTitles-Detail 4 2 2 4 4 2 2 2" xfId="35826"/>
    <cellStyle name="RowTitles-Detail 4 2 2 4 4 2 2 2 2" xfId="35827"/>
    <cellStyle name="RowTitles-Detail 4 2 2 4 4 2 2 3" xfId="35828"/>
    <cellStyle name="RowTitles-Detail 4 2 2 4 4 2 3" xfId="35829"/>
    <cellStyle name="RowTitles-Detail 4 2 2 4 4 2 3 2" xfId="35830"/>
    <cellStyle name="RowTitles-Detail 4 2 2 4 4 2 3 2 2" xfId="35831"/>
    <cellStyle name="RowTitles-Detail 4 2 2 4 4 2 4" xfId="35832"/>
    <cellStyle name="RowTitles-Detail 4 2 2 4 4 2 4 2" xfId="35833"/>
    <cellStyle name="RowTitles-Detail 4 2 2 4 4 2 5" xfId="35834"/>
    <cellStyle name="RowTitles-Detail 4 2 2 4 4 3" xfId="35835"/>
    <cellStyle name="RowTitles-Detail 4 2 2 4 4 3 2" xfId="35836"/>
    <cellStyle name="RowTitles-Detail 4 2 2 4 4 3 2 2" xfId="35837"/>
    <cellStyle name="RowTitles-Detail 4 2 2 4 4 3 2 2 2" xfId="35838"/>
    <cellStyle name="RowTitles-Detail 4 2 2 4 4 3 2 3" xfId="35839"/>
    <cellStyle name="RowTitles-Detail 4 2 2 4 4 3 3" xfId="35840"/>
    <cellStyle name="RowTitles-Detail 4 2 2 4 4 3 3 2" xfId="35841"/>
    <cellStyle name="RowTitles-Detail 4 2 2 4 4 3 3 2 2" xfId="35842"/>
    <cellStyle name="RowTitles-Detail 4 2 2 4 4 3 4" xfId="35843"/>
    <cellStyle name="RowTitles-Detail 4 2 2 4 4 3 4 2" xfId="35844"/>
    <cellStyle name="RowTitles-Detail 4 2 2 4 4 3 5" xfId="35845"/>
    <cellStyle name="RowTitles-Detail 4 2 2 4 4 4" xfId="35846"/>
    <cellStyle name="RowTitles-Detail 4 2 2 4 4 4 2" xfId="35847"/>
    <cellStyle name="RowTitles-Detail 4 2 2 4 4 5" xfId="35848"/>
    <cellStyle name="RowTitles-Detail 4 2 2 4 4 5 2" xfId="35849"/>
    <cellStyle name="RowTitles-Detail 4 2 2 4 4 5 2 2" xfId="35850"/>
    <cellStyle name="RowTitles-Detail 4 2 2 4 4 5 3" xfId="35851"/>
    <cellStyle name="RowTitles-Detail 4 2 2 4 4 6" xfId="35852"/>
    <cellStyle name="RowTitles-Detail 4 2 2 4 4 6 2" xfId="35853"/>
    <cellStyle name="RowTitles-Detail 4 2 2 4 4 6 2 2" xfId="35854"/>
    <cellStyle name="RowTitles-Detail 4 2 2 4 4 7" xfId="35855"/>
    <cellStyle name="RowTitles-Detail 4 2 2 4 4 7 2" xfId="35856"/>
    <cellStyle name="RowTitles-Detail 4 2 2 4 4 8" xfId="35857"/>
    <cellStyle name="RowTitles-Detail 4 2 2 4 5" xfId="35858"/>
    <cellStyle name="RowTitles-Detail 4 2 2 4 5 2" xfId="35859"/>
    <cellStyle name="RowTitles-Detail 4 2 2 4 5 2 2" xfId="35860"/>
    <cellStyle name="RowTitles-Detail 4 2 2 4 5 2 2 2" xfId="35861"/>
    <cellStyle name="RowTitles-Detail 4 2 2 4 5 2 2 2 2" xfId="35862"/>
    <cellStyle name="RowTitles-Detail 4 2 2 4 5 2 2 3" xfId="35863"/>
    <cellStyle name="RowTitles-Detail 4 2 2 4 5 2 3" xfId="35864"/>
    <cellStyle name="RowTitles-Detail 4 2 2 4 5 2 3 2" xfId="35865"/>
    <cellStyle name="RowTitles-Detail 4 2 2 4 5 2 3 2 2" xfId="35866"/>
    <cellStyle name="RowTitles-Detail 4 2 2 4 5 2 4" xfId="35867"/>
    <cellStyle name="RowTitles-Detail 4 2 2 4 5 2 4 2" xfId="35868"/>
    <cellStyle name="RowTitles-Detail 4 2 2 4 5 2 5" xfId="35869"/>
    <cellStyle name="RowTitles-Detail 4 2 2 4 5 3" xfId="35870"/>
    <cellStyle name="RowTitles-Detail 4 2 2 4 5 3 2" xfId="35871"/>
    <cellStyle name="RowTitles-Detail 4 2 2 4 5 3 2 2" xfId="35872"/>
    <cellStyle name="RowTitles-Detail 4 2 2 4 5 3 2 2 2" xfId="35873"/>
    <cellStyle name="RowTitles-Detail 4 2 2 4 5 3 2 3" xfId="35874"/>
    <cellStyle name="RowTitles-Detail 4 2 2 4 5 3 3" xfId="35875"/>
    <cellStyle name="RowTitles-Detail 4 2 2 4 5 3 3 2" xfId="35876"/>
    <cellStyle name="RowTitles-Detail 4 2 2 4 5 3 3 2 2" xfId="35877"/>
    <cellStyle name="RowTitles-Detail 4 2 2 4 5 3 4" xfId="35878"/>
    <cellStyle name="RowTitles-Detail 4 2 2 4 5 3 4 2" xfId="35879"/>
    <cellStyle name="RowTitles-Detail 4 2 2 4 5 3 5" xfId="35880"/>
    <cellStyle name="RowTitles-Detail 4 2 2 4 5 4" xfId="35881"/>
    <cellStyle name="RowTitles-Detail 4 2 2 4 5 4 2" xfId="35882"/>
    <cellStyle name="RowTitles-Detail 4 2 2 4 5 4 2 2" xfId="35883"/>
    <cellStyle name="RowTitles-Detail 4 2 2 4 5 4 3" xfId="35884"/>
    <cellStyle name="RowTitles-Detail 4 2 2 4 5 5" xfId="35885"/>
    <cellStyle name="RowTitles-Detail 4 2 2 4 5 5 2" xfId="35886"/>
    <cellStyle name="RowTitles-Detail 4 2 2 4 5 5 2 2" xfId="35887"/>
    <cellStyle name="RowTitles-Detail 4 2 2 4 5 6" xfId="35888"/>
    <cellStyle name="RowTitles-Detail 4 2 2 4 5 6 2" xfId="35889"/>
    <cellStyle name="RowTitles-Detail 4 2 2 4 5 7" xfId="35890"/>
    <cellStyle name="RowTitles-Detail 4 2 2 4 6" xfId="35891"/>
    <cellStyle name="RowTitles-Detail 4 2 2 4 6 2" xfId="35892"/>
    <cellStyle name="RowTitles-Detail 4 2 2 4 6 2 2" xfId="35893"/>
    <cellStyle name="RowTitles-Detail 4 2 2 4 6 2 2 2" xfId="35894"/>
    <cellStyle name="RowTitles-Detail 4 2 2 4 6 2 2 2 2" xfId="35895"/>
    <cellStyle name="RowTitles-Detail 4 2 2 4 6 2 2 3" xfId="35896"/>
    <cellStyle name="RowTitles-Detail 4 2 2 4 6 2 3" xfId="35897"/>
    <cellStyle name="RowTitles-Detail 4 2 2 4 6 2 3 2" xfId="35898"/>
    <cellStyle name="RowTitles-Detail 4 2 2 4 6 2 3 2 2" xfId="35899"/>
    <cellStyle name="RowTitles-Detail 4 2 2 4 6 2 4" xfId="35900"/>
    <cellStyle name="RowTitles-Detail 4 2 2 4 6 2 4 2" xfId="35901"/>
    <cellStyle name="RowTitles-Detail 4 2 2 4 6 2 5" xfId="35902"/>
    <cellStyle name="RowTitles-Detail 4 2 2 4 6 3" xfId="35903"/>
    <cellStyle name="RowTitles-Detail 4 2 2 4 6 3 2" xfId="35904"/>
    <cellStyle name="RowTitles-Detail 4 2 2 4 6 3 2 2" xfId="35905"/>
    <cellStyle name="RowTitles-Detail 4 2 2 4 6 3 2 2 2" xfId="35906"/>
    <cellStyle name="RowTitles-Detail 4 2 2 4 6 3 2 3" xfId="35907"/>
    <cellStyle name="RowTitles-Detail 4 2 2 4 6 3 3" xfId="35908"/>
    <cellStyle name="RowTitles-Detail 4 2 2 4 6 3 3 2" xfId="35909"/>
    <cellStyle name="RowTitles-Detail 4 2 2 4 6 3 3 2 2" xfId="35910"/>
    <cellStyle name="RowTitles-Detail 4 2 2 4 6 3 4" xfId="35911"/>
    <cellStyle name="RowTitles-Detail 4 2 2 4 6 3 4 2" xfId="35912"/>
    <cellStyle name="RowTitles-Detail 4 2 2 4 6 3 5" xfId="35913"/>
    <cellStyle name="RowTitles-Detail 4 2 2 4 6 4" xfId="35914"/>
    <cellStyle name="RowTitles-Detail 4 2 2 4 6 4 2" xfId="35915"/>
    <cellStyle name="RowTitles-Detail 4 2 2 4 6 4 2 2" xfId="35916"/>
    <cellStyle name="RowTitles-Detail 4 2 2 4 6 4 3" xfId="35917"/>
    <cellStyle name="RowTitles-Detail 4 2 2 4 6 5" xfId="35918"/>
    <cellStyle name="RowTitles-Detail 4 2 2 4 6 5 2" xfId="35919"/>
    <cellStyle name="RowTitles-Detail 4 2 2 4 6 5 2 2" xfId="35920"/>
    <cellStyle name="RowTitles-Detail 4 2 2 4 6 6" xfId="35921"/>
    <cellStyle name="RowTitles-Detail 4 2 2 4 6 6 2" xfId="35922"/>
    <cellStyle name="RowTitles-Detail 4 2 2 4 6 7" xfId="35923"/>
    <cellStyle name="RowTitles-Detail 4 2 2 4 7" xfId="35924"/>
    <cellStyle name="RowTitles-Detail 4 2 2 4 7 2" xfId="35925"/>
    <cellStyle name="RowTitles-Detail 4 2 2 4 7 2 2" xfId="35926"/>
    <cellStyle name="RowTitles-Detail 4 2 2 4 7 2 2 2" xfId="35927"/>
    <cellStyle name="RowTitles-Detail 4 2 2 4 7 2 3" xfId="35928"/>
    <cellStyle name="RowTitles-Detail 4 2 2 4 7 3" xfId="35929"/>
    <cellStyle name="RowTitles-Detail 4 2 2 4 7 3 2" xfId="35930"/>
    <cellStyle name="RowTitles-Detail 4 2 2 4 7 3 2 2" xfId="35931"/>
    <cellStyle name="RowTitles-Detail 4 2 2 4 7 4" xfId="35932"/>
    <cellStyle name="RowTitles-Detail 4 2 2 4 7 4 2" xfId="35933"/>
    <cellStyle name="RowTitles-Detail 4 2 2 4 7 5" xfId="35934"/>
    <cellStyle name="RowTitles-Detail 4 2 2 4 8" xfId="35935"/>
    <cellStyle name="RowTitles-Detail 4 2 2 4 8 2" xfId="35936"/>
    <cellStyle name="RowTitles-Detail 4 2 2 4 9" xfId="35937"/>
    <cellStyle name="RowTitles-Detail 4 2 2 4 9 2" xfId="35938"/>
    <cellStyle name="RowTitles-Detail 4 2 2 4 9 2 2" xfId="35939"/>
    <cellStyle name="RowTitles-Detail 4 2 2 4_STUD aligned by INSTIT" xfId="35940"/>
    <cellStyle name="RowTitles-Detail 4 2 2 5" xfId="35941"/>
    <cellStyle name="RowTitles-Detail 4 2 2 5 2" xfId="35942"/>
    <cellStyle name="RowTitles-Detail 4 2 2 5 2 2" xfId="35943"/>
    <cellStyle name="RowTitles-Detail 4 2 2 5 2 2 2" xfId="35944"/>
    <cellStyle name="RowTitles-Detail 4 2 2 5 2 2 2 2" xfId="35945"/>
    <cellStyle name="RowTitles-Detail 4 2 2 5 2 2 3" xfId="35946"/>
    <cellStyle name="RowTitles-Detail 4 2 2 5 2 3" xfId="35947"/>
    <cellStyle name="RowTitles-Detail 4 2 2 5 2 3 2" xfId="35948"/>
    <cellStyle name="RowTitles-Detail 4 2 2 5 2 3 2 2" xfId="35949"/>
    <cellStyle name="RowTitles-Detail 4 2 2 5 2 4" xfId="35950"/>
    <cellStyle name="RowTitles-Detail 4 2 2 5 2 4 2" xfId="35951"/>
    <cellStyle name="RowTitles-Detail 4 2 2 5 2 5" xfId="35952"/>
    <cellStyle name="RowTitles-Detail 4 2 2 5 3" xfId="35953"/>
    <cellStyle name="RowTitles-Detail 4 2 2 5 3 2" xfId="35954"/>
    <cellStyle name="RowTitles-Detail 4 2 2 5 3 2 2" xfId="35955"/>
    <cellStyle name="RowTitles-Detail 4 2 2 5 3 2 2 2" xfId="35956"/>
    <cellStyle name="RowTitles-Detail 4 2 2 5 3 2 3" xfId="35957"/>
    <cellStyle name="RowTitles-Detail 4 2 2 5 3 3" xfId="35958"/>
    <cellStyle name="RowTitles-Detail 4 2 2 5 3 3 2" xfId="35959"/>
    <cellStyle name="RowTitles-Detail 4 2 2 5 3 3 2 2" xfId="35960"/>
    <cellStyle name="RowTitles-Detail 4 2 2 5 3 4" xfId="35961"/>
    <cellStyle name="RowTitles-Detail 4 2 2 5 3 4 2" xfId="35962"/>
    <cellStyle name="RowTitles-Detail 4 2 2 5 3 5" xfId="35963"/>
    <cellStyle name="RowTitles-Detail 4 2 2 5 4" xfId="35964"/>
    <cellStyle name="RowTitles-Detail 4 2 2 5 4 2" xfId="35965"/>
    <cellStyle name="RowTitles-Detail 4 2 2 5 5" xfId="35966"/>
    <cellStyle name="RowTitles-Detail 4 2 2 5 5 2" xfId="35967"/>
    <cellStyle name="RowTitles-Detail 4 2 2 5 5 2 2" xfId="35968"/>
    <cellStyle name="RowTitles-Detail 4 2 2 5 5 3" xfId="35969"/>
    <cellStyle name="RowTitles-Detail 4 2 2 5 6" xfId="35970"/>
    <cellStyle name="RowTitles-Detail 4 2 2 5 6 2" xfId="35971"/>
    <cellStyle name="RowTitles-Detail 4 2 2 5 6 2 2" xfId="35972"/>
    <cellStyle name="RowTitles-Detail 4 2 2 6" xfId="35973"/>
    <cellStyle name="RowTitles-Detail 4 2 2 6 2" xfId="35974"/>
    <cellStyle name="RowTitles-Detail 4 2 2 6 2 2" xfId="35975"/>
    <cellStyle name="RowTitles-Detail 4 2 2 6 2 2 2" xfId="35976"/>
    <cellStyle name="RowTitles-Detail 4 2 2 6 2 2 2 2" xfId="35977"/>
    <cellStyle name="RowTitles-Detail 4 2 2 6 2 2 3" xfId="35978"/>
    <cellStyle name="RowTitles-Detail 4 2 2 6 2 3" xfId="35979"/>
    <cellStyle name="RowTitles-Detail 4 2 2 6 2 3 2" xfId="35980"/>
    <cellStyle name="RowTitles-Detail 4 2 2 6 2 3 2 2" xfId="35981"/>
    <cellStyle name="RowTitles-Detail 4 2 2 6 2 4" xfId="35982"/>
    <cellStyle name="RowTitles-Detail 4 2 2 6 2 4 2" xfId="35983"/>
    <cellStyle name="RowTitles-Detail 4 2 2 6 2 5" xfId="35984"/>
    <cellStyle name="RowTitles-Detail 4 2 2 6 3" xfId="35985"/>
    <cellStyle name="RowTitles-Detail 4 2 2 6 3 2" xfId="35986"/>
    <cellStyle name="RowTitles-Detail 4 2 2 6 3 2 2" xfId="35987"/>
    <cellStyle name="RowTitles-Detail 4 2 2 6 3 2 2 2" xfId="35988"/>
    <cellStyle name="RowTitles-Detail 4 2 2 6 3 2 3" xfId="35989"/>
    <cellStyle name="RowTitles-Detail 4 2 2 6 3 3" xfId="35990"/>
    <cellStyle name="RowTitles-Detail 4 2 2 6 3 3 2" xfId="35991"/>
    <cellStyle name="RowTitles-Detail 4 2 2 6 3 3 2 2" xfId="35992"/>
    <cellStyle name="RowTitles-Detail 4 2 2 6 3 4" xfId="35993"/>
    <cellStyle name="RowTitles-Detail 4 2 2 6 3 4 2" xfId="35994"/>
    <cellStyle name="RowTitles-Detail 4 2 2 6 3 5" xfId="35995"/>
    <cellStyle name="RowTitles-Detail 4 2 2 6 4" xfId="35996"/>
    <cellStyle name="RowTitles-Detail 4 2 2 6 4 2" xfId="35997"/>
    <cellStyle name="RowTitles-Detail 4 2 2 6 5" xfId="35998"/>
    <cellStyle name="RowTitles-Detail 4 2 2 6 5 2" xfId="35999"/>
    <cellStyle name="RowTitles-Detail 4 2 2 6 5 2 2" xfId="36000"/>
    <cellStyle name="RowTitles-Detail 4 2 2 6 6" xfId="36001"/>
    <cellStyle name="RowTitles-Detail 4 2 2 6 6 2" xfId="36002"/>
    <cellStyle name="RowTitles-Detail 4 2 2 6 7" xfId="36003"/>
    <cellStyle name="RowTitles-Detail 4 2 2 7" xfId="36004"/>
    <cellStyle name="RowTitles-Detail 4 2 2 7 2" xfId="36005"/>
    <cellStyle name="RowTitles-Detail 4 2 2 7 2 2" xfId="36006"/>
    <cellStyle name="RowTitles-Detail 4 2 2 7 2 2 2" xfId="36007"/>
    <cellStyle name="RowTitles-Detail 4 2 2 7 2 2 2 2" xfId="36008"/>
    <cellStyle name="RowTitles-Detail 4 2 2 7 2 2 3" xfId="36009"/>
    <cellStyle name="RowTitles-Detail 4 2 2 7 2 3" xfId="36010"/>
    <cellStyle name="RowTitles-Detail 4 2 2 7 2 3 2" xfId="36011"/>
    <cellStyle name="RowTitles-Detail 4 2 2 7 2 3 2 2" xfId="36012"/>
    <cellStyle name="RowTitles-Detail 4 2 2 7 2 4" xfId="36013"/>
    <cellStyle name="RowTitles-Detail 4 2 2 7 2 4 2" xfId="36014"/>
    <cellStyle name="RowTitles-Detail 4 2 2 7 2 5" xfId="36015"/>
    <cellStyle name="RowTitles-Detail 4 2 2 7 3" xfId="36016"/>
    <cellStyle name="RowTitles-Detail 4 2 2 7 3 2" xfId="36017"/>
    <cellStyle name="RowTitles-Detail 4 2 2 7 3 2 2" xfId="36018"/>
    <cellStyle name="RowTitles-Detail 4 2 2 7 3 2 2 2" xfId="36019"/>
    <cellStyle name="RowTitles-Detail 4 2 2 7 3 2 3" xfId="36020"/>
    <cellStyle name="RowTitles-Detail 4 2 2 7 3 3" xfId="36021"/>
    <cellStyle name="RowTitles-Detail 4 2 2 7 3 3 2" xfId="36022"/>
    <cellStyle name="RowTitles-Detail 4 2 2 7 3 3 2 2" xfId="36023"/>
    <cellStyle name="RowTitles-Detail 4 2 2 7 3 4" xfId="36024"/>
    <cellStyle name="RowTitles-Detail 4 2 2 7 3 4 2" xfId="36025"/>
    <cellStyle name="RowTitles-Detail 4 2 2 7 3 5" xfId="36026"/>
    <cellStyle name="RowTitles-Detail 4 2 2 7 4" xfId="36027"/>
    <cellStyle name="RowTitles-Detail 4 2 2 7 4 2" xfId="36028"/>
    <cellStyle name="RowTitles-Detail 4 2 2 7 5" xfId="36029"/>
    <cellStyle name="RowTitles-Detail 4 2 2 7 5 2" xfId="36030"/>
    <cellStyle name="RowTitles-Detail 4 2 2 7 5 2 2" xfId="36031"/>
    <cellStyle name="RowTitles-Detail 4 2 2 7 5 3" xfId="36032"/>
    <cellStyle name="RowTitles-Detail 4 2 2 7 6" xfId="36033"/>
    <cellStyle name="RowTitles-Detail 4 2 2 7 6 2" xfId="36034"/>
    <cellStyle name="RowTitles-Detail 4 2 2 7 6 2 2" xfId="36035"/>
    <cellStyle name="RowTitles-Detail 4 2 2 7 7" xfId="36036"/>
    <cellStyle name="RowTitles-Detail 4 2 2 7 7 2" xfId="36037"/>
    <cellStyle name="RowTitles-Detail 4 2 2 7 8" xfId="36038"/>
    <cellStyle name="RowTitles-Detail 4 2 2 8" xfId="36039"/>
    <cellStyle name="RowTitles-Detail 4 2 2 8 2" xfId="36040"/>
    <cellStyle name="RowTitles-Detail 4 2 2 8 2 2" xfId="36041"/>
    <cellStyle name="RowTitles-Detail 4 2 2 8 2 2 2" xfId="36042"/>
    <cellStyle name="RowTitles-Detail 4 2 2 8 2 2 2 2" xfId="36043"/>
    <cellStyle name="RowTitles-Detail 4 2 2 8 2 2 3" xfId="36044"/>
    <cellStyle name="RowTitles-Detail 4 2 2 8 2 3" xfId="36045"/>
    <cellStyle name="RowTitles-Detail 4 2 2 8 2 3 2" xfId="36046"/>
    <cellStyle name="RowTitles-Detail 4 2 2 8 2 3 2 2" xfId="36047"/>
    <cellStyle name="RowTitles-Detail 4 2 2 8 2 4" xfId="36048"/>
    <cellStyle name="RowTitles-Detail 4 2 2 8 2 4 2" xfId="36049"/>
    <cellStyle name="RowTitles-Detail 4 2 2 8 2 5" xfId="36050"/>
    <cellStyle name="RowTitles-Detail 4 2 2 8 3" xfId="36051"/>
    <cellStyle name="RowTitles-Detail 4 2 2 8 3 2" xfId="36052"/>
    <cellStyle name="RowTitles-Detail 4 2 2 8 3 2 2" xfId="36053"/>
    <cellStyle name="RowTitles-Detail 4 2 2 8 3 2 2 2" xfId="36054"/>
    <cellStyle name="RowTitles-Detail 4 2 2 8 3 2 3" xfId="36055"/>
    <cellStyle name="RowTitles-Detail 4 2 2 8 3 3" xfId="36056"/>
    <cellStyle name="RowTitles-Detail 4 2 2 8 3 3 2" xfId="36057"/>
    <cellStyle name="RowTitles-Detail 4 2 2 8 3 3 2 2" xfId="36058"/>
    <cellStyle name="RowTitles-Detail 4 2 2 8 3 4" xfId="36059"/>
    <cellStyle name="RowTitles-Detail 4 2 2 8 3 4 2" xfId="36060"/>
    <cellStyle name="RowTitles-Detail 4 2 2 8 3 5" xfId="36061"/>
    <cellStyle name="RowTitles-Detail 4 2 2 8 4" xfId="36062"/>
    <cellStyle name="RowTitles-Detail 4 2 2 8 4 2" xfId="36063"/>
    <cellStyle name="RowTitles-Detail 4 2 2 8 4 2 2" xfId="36064"/>
    <cellStyle name="RowTitles-Detail 4 2 2 8 4 3" xfId="36065"/>
    <cellStyle name="RowTitles-Detail 4 2 2 8 5" xfId="36066"/>
    <cellStyle name="RowTitles-Detail 4 2 2 8 5 2" xfId="36067"/>
    <cellStyle name="RowTitles-Detail 4 2 2 8 5 2 2" xfId="36068"/>
    <cellStyle name="RowTitles-Detail 4 2 2 8 6" xfId="36069"/>
    <cellStyle name="RowTitles-Detail 4 2 2 8 6 2" xfId="36070"/>
    <cellStyle name="RowTitles-Detail 4 2 2 8 7" xfId="36071"/>
    <cellStyle name="RowTitles-Detail 4 2 2 9" xfId="36072"/>
    <cellStyle name="RowTitles-Detail 4 2 2 9 2" xfId="36073"/>
    <cellStyle name="RowTitles-Detail 4 2 2 9 2 2" xfId="36074"/>
    <cellStyle name="RowTitles-Detail 4 2 2 9 2 2 2" xfId="36075"/>
    <cellStyle name="RowTitles-Detail 4 2 2 9 2 2 2 2" xfId="36076"/>
    <cellStyle name="RowTitles-Detail 4 2 2 9 2 2 3" xfId="36077"/>
    <cellStyle name="RowTitles-Detail 4 2 2 9 2 3" xfId="36078"/>
    <cellStyle name="RowTitles-Detail 4 2 2 9 2 3 2" xfId="36079"/>
    <cellStyle name="RowTitles-Detail 4 2 2 9 2 3 2 2" xfId="36080"/>
    <cellStyle name="RowTitles-Detail 4 2 2 9 2 4" xfId="36081"/>
    <cellStyle name="RowTitles-Detail 4 2 2 9 2 4 2" xfId="36082"/>
    <cellStyle name="RowTitles-Detail 4 2 2 9 2 5" xfId="36083"/>
    <cellStyle name="RowTitles-Detail 4 2 2 9 3" xfId="36084"/>
    <cellStyle name="RowTitles-Detail 4 2 2 9 3 2" xfId="36085"/>
    <cellStyle name="RowTitles-Detail 4 2 2 9 3 2 2" xfId="36086"/>
    <cellStyle name="RowTitles-Detail 4 2 2 9 3 2 2 2" xfId="36087"/>
    <cellStyle name="RowTitles-Detail 4 2 2 9 3 2 3" xfId="36088"/>
    <cellStyle name="RowTitles-Detail 4 2 2 9 3 3" xfId="36089"/>
    <cellStyle name="RowTitles-Detail 4 2 2 9 3 3 2" xfId="36090"/>
    <cellStyle name="RowTitles-Detail 4 2 2 9 3 3 2 2" xfId="36091"/>
    <cellStyle name="RowTitles-Detail 4 2 2 9 3 4" xfId="36092"/>
    <cellStyle name="RowTitles-Detail 4 2 2 9 3 4 2" xfId="36093"/>
    <cellStyle name="RowTitles-Detail 4 2 2 9 3 5" xfId="36094"/>
    <cellStyle name="RowTitles-Detail 4 2 2 9 4" xfId="36095"/>
    <cellStyle name="RowTitles-Detail 4 2 2 9 4 2" xfId="36096"/>
    <cellStyle name="RowTitles-Detail 4 2 2 9 4 2 2" xfId="36097"/>
    <cellStyle name="RowTitles-Detail 4 2 2 9 4 3" xfId="36098"/>
    <cellStyle name="RowTitles-Detail 4 2 2 9 5" xfId="36099"/>
    <cellStyle name="RowTitles-Detail 4 2 2 9 5 2" xfId="36100"/>
    <cellStyle name="RowTitles-Detail 4 2 2 9 5 2 2" xfId="36101"/>
    <cellStyle name="RowTitles-Detail 4 2 2 9 6" xfId="36102"/>
    <cellStyle name="RowTitles-Detail 4 2 2 9 6 2" xfId="36103"/>
    <cellStyle name="RowTitles-Detail 4 2 2 9 7" xfId="36104"/>
    <cellStyle name="RowTitles-Detail 4 2 2_STUD aligned by INSTIT" xfId="36105"/>
    <cellStyle name="RowTitles-Detail 4 2 3" xfId="36106"/>
    <cellStyle name="RowTitles-Detail 4 2 3 2" xfId="36107"/>
    <cellStyle name="RowTitles-Detail 4 2 3 2 2" xfId="36108"/>
    <cellStyle name="RowTitles-Detail 4 2 3 2 2 2" xfId="36109"/>
    <cellStyle name="RowTitles-Detail 4 2 3 2 2 2 2" xfId="36110"/>
    <cellStyle name="RowTitles-Detail 4 2 3 2 2 2 2 2" xfId="36111"/>
    <cellStyle name="RowTitles-Detail 4 2 3 2 2 2 3" xfId="36112"/>
    <cellStyle name="RowTitles-Detail 4 2 3 2 2 3" xfId="36113"/>
    <cellStyle name="RowTitles-Detail 4 2 3 2 2 3 2" xfId="36114"/>
    <cellStyle name="RowTitles-Detail 4 2 3 2 2 3 2 2" xfId="36115"/>
    <cellStyle name="RowTitles-Detail 4 2 3 2 2 4" xfId="36116"/>
    <cellStyle name="RowTitles-Detail 4 2 3 2 2 4 2" xfId="36117"/>
    <cellStyle name="RowTitles-Detail 4 2 3 2 2 5" xfId="36118"/>
    <cellStyle name="RowTitles-Detail 4 2 3 2 3" xfId="36119"/>
    <cellStyle name="RowTitles-Detail 4 2 3 2 3 2" xfId="36120"/>
    <cellStyle name="RowTitles-Detail 4 2 3 2 3 2 2" xfId="36121"/>
    <cellStyle name="RowTitles-Detail 4 2 3 2 3 2 2 2" xfId="36122"/>
    <cellStyle name="RowTitles-Detail 4 2 3 2 3 2 3" xfId="36123"/>
    <cellStyle name="RowTitles-Detail 4 2 3 2 3 3" xfId="36124"/>
    <cellStyle name="RowTitles-Detail 4 2 3 2 3 3 2" xfId="36125"/>
    <cellStyle name="RowTitles-Detail 4 2 3 2 3 3 2 2" xfId="36126"/>
    <cellStyle name="RowTitles-Detail 4 2 3 2 3 4" xfId="36127"/>
    <cellStyle name="RowTitles-Detail 4 2 3 2 3 4 2" xfId="36128"/>
    <cellStyle name="RowTitles-Detail 4 2 3 2 3 5" xfId="36129"/>
    <cellStyle name="RowTitles-Detail 4 2 3 2 4" xfId="36130"/>
    <cellStyle name="RowTitles-Detail 4 2 3 2 4 2" xfId="36131"/>
    <cellStyle name="RowTitles-Detail 4 2 3 2 5" xfId="36132"/>
    <cellStyle name="RowTitles-Detail 4 2 3 2 5 2" xfId="36133"/>
    <cellStyle name="RowTitles-Detail 4 2 3 2 5 2 2" xfId="36134"/>
    <cellStyle name="RowTitles-Detail 4 2 3 3" xfId="36135"/>
    <cellStyle name="RowTitles-Detail 4 2 3 3 2" xfId="36136"/>
    <cellStyle name="RowTitles-Detail 4 2 3 3 2 2" xfId="36137"/>
    <cellStyle name="RowTitles-Detail 4 2 3 3 2 2 2" xfId="36138"/>
    <cellStyle name="RowTitles-Detail 4 2 3 3 2 2 2 2" xfId="36139"/>
    <cellStyle name="RowTitles-Detail 4 2 3 3 2 2 3" xfId="36140"/>
    <cellStyle name="RowTitles-Detail 4 2 3 3 2 3" xfId="36141"/>
    <cellStyle name="RowTitles-Detail 4 2 3 3 2 3 2" xfId="36142"/>
    <cellStyle name="RowTitles-Detail 4 2 3 3 2 3 2 2" xfId="36143"/>
    <cellStyle name="RowTitles-Detail 4 2 3 3 2 4" xfId="36144"/>
    <cellStyle name="RowTitles-Detail 4 2 3 3 2 4 2" xfId="36145"/>
    <cellStyle name="RowTitles-Detail 4 2 3 3 2 5" xfId="36146"/>
    <cellStyle name="RowTitles-Detail 4 2 3 3 3" xfId="36147"/>
    <cellStyle name="RowTitles-Detail 4 2 3 3 3 2" xfId="36148"/>
    <cellStyle name="RowTitles-Detail 4 2 3 3 3 2 2" xfId="36149"/>
    <cellStyle name="RowTitles-Detail 4 2 3 3 3 2 2 2" xfId="36150"/>
    <cellStyle name="RowTitles-Detail 4 2 3 3 3 2 3" xfId="36151"/>
    <cellStyle name="RowTitles-Detail 4 2 3 3 3 3" xfId="36152"/>
    <cellStyle name="RowTitles-Detail 4 2 3 3 3 3 2" xfId="36153"/>
    <cellStyle name="RowTitles-Detail 4 2 3 3 3 3 2 2" xfId="36154"/>
    <cellStyle name="RowTitles-Detail 4 2 3 3 3 4" xfId="36155"/>
    <cellStyle name="RowTitles-Detail 4 2 3 3 3 4 2" xfId="36156"/>
    <cellStyle name="RowTitles-Detail 4 2 3 3 3 5" xfId="36157"/>
    <cellStyle name="RowTitles-Detail 4 2 3 3 4" xfId="36158"/>
    <cellStyle name="RowTitles-Detail 4 2 3 3 4 2" xfId="36159"/>
    <cellStyle name="RowTitles-Detail 4 2 3 3 5" xfId="36160"/>
    <cellStyle name="RowTitles-Detail 4 2 3 3 5 2" xfId="36161"/>
    <cellStyle name="RowTitles-Detail 4 2 3 3 5 2 2" xfId="36162"/>
    <cellStyle name="RowTitles-Detail 4 2 3 3 5 3" xfId="36163"/>
    <cellStyle name="RowTitles-Detail 4 2 3 3 6" xfId="36164"/>
    <cellStyle name="RowTitles-Detail 4 2 3 3 6 2" xfId="36165"/>
    <cellStyle name="RowTitles-Detail 4 2 3 3 6 2 2" xfId="36166"/>
    <cellStyle name="RowTitles-Detail 4 2 3 3 7" xfId="36167"/>
    <cellStyle name="RowTitles-Detail 4 2 3 3 7 2" xfId="36168"/>
    <cellStyle name="RowTitles-Detail 4 2 3 3 8" xfId="36169"/>
    <cellStyle name="RowTitles-Detail 4 2 3 4" xfId="36170"/>
    <cellStyle name="RowTitles-Detail 4 2 3 4 2" xfId="36171"/>
    <cellStyle name="RowTitles-Detail 4 2 3 4 2 2" xfId="36172"/>
    <cellStyle name="RowTitles-Detail 4 2 3 4 2 2 2" xfId="36173"/>
    <cellStyle name="RowTitles-Detail 4 2 3 4 2 2 2 2" xfId="36174"/>
    <cellStyle name="RowTitles-Detail 4 2 3 4 2 2 3" xfId="36175"/>
    <cellStyle name="RowTitles-Detail 4 2 3 4 2 3" xfId="36176"/>
    <cellStyle name="RowTitles-Detail 4 2 3 4 2 3 2" xfId="36177"/>
    <cellStyle name="RowTitles-Detail 4 2 3 4 2 3 2 2" xfId="36178"/>
    <cellStyle name="RowTitles-Detail 4 2 3 4 2 4" xfId="36179"/>
    <cellStyle name="RowTitles-Detail 4 2 3 4 2 4 2" xfId="36180"/>
    <cellStyle name="RowTitles-Detail 4 2 3 4 2 5" xfId="36181"/>
    <cellStyle name="RowTitles-Detail 4 2 3 4 3" xfId="36182"/>
    <cellStyle name="RowTitles-Detail 4 2 3 4 3 2" xfId="36183"/>
    <cellStyle name="RowTitles-Detail 4 2 3 4 3 2 2" xfId="36184"/>
    <cellStyle name="RowTitles-Detail 4 2 3 4 3 2 2 2" xfId="36185"/>
    <cellStyle name="RowTitles-Detail 4 2 3 4 3 2 3" xfId="36186"/>
    <cellStyle name="RowTitles-Detail 4 2 3 4 3 3" xfId="36187"/>
    <cellStyle name="RowTitles-Detail 4 2 3 4 3 3 2" xfId="36188"/>
    <cellStyle name="RowTitles-Detail 4 2 3 4 3 3 2 2" xfId="36189"/>
    <cellStyle name="RowTitles-Detail 4 2 3 4 3 4" xfId="36190"/>
    <cellStyle name="RowTitles-Detail 4 2 3 4 3 4 2" xfId="36191"/>
    <cellStyle name="RowTitles-Detail 4 2 3 4 3 5" xfId="36192"/>
    <cellStyle name="RowTitles-Detail 4 2 3 4 4" xfId="36193"/>
    <cellStyle name="RowTitles-Detail 4 2 3 4 4 2" xfId="36194"/>
    <cellStyle name="RowTitles-Detail 4 2 3 4 4 2 2" xfId="36195"/>
    <cellStyle name="RowTitles-Detail 4 2 3 4 4 3" xfId="36196"/>
    <cellStyle name="RowTitles-Detail 4 2 3 4 5" xfId="36197"/>
    <cellStyle name="RowTitles-Detail 4 2 3 4 5 2" xfId="36198"/>
    <cellStyle name="RowTitles-Detail 4 2 3 4 5 2 2" xfId="36199"/>
    <cellStyle name="RowTitles-Detail 4 2 3 4 6" xfId="36200"/>
    <cellStyle name="RowTitles-Detail 4 2 3 4 6 2" xfId="36201"/>
    <cellStyle name="RowTitles-Detail 4 2 3 4 7" xfId="36202"/>
    <cellStyle name="RowTitles-Detail 4 2 3 5" xfId="36203"/>
    <cellStyle name="RowTitles-Detail 4 2 3 5 2" xfId="36204"/>
    <cellStyle name="RowTitles-Detail 4 2 3 5 2 2" xfId="36205"/>
    <cellStyle name="RowTitles-Detail 4 2 3 5 2 2 2" xfId="36206"/>
    <cellStyle name="RowTitles-Detail 4 2 3 5 2 2 2 2" xfId="36207"/>
    <cellStyle name="RowTitles-Detail 4 2 3 5 2 2 3" xfId="36208"/>
    <cellStyle name="RowTitles-Detail 4 2 3 5 2 3" xfId="36209"/>
    <cellStyle name="RowTitles-Detail 4 2 3 5 2 3 2" xfId="36210"/>
    <cellStyle name="RowTitles-Detail 4 2 3 5 2 3 2 2" xfId="36211"/>
    <cellStyle name="RowTitles-Detail 4 2 3 5 2 4" xfId="36212"/>
    <cellStyle name="RowTitles-Detail 4 2 3 5 2 4 2" xfId="36213"/>
    <cellStyle name="RowTitles-Detail 4 2 3 5 2 5" xfId="36214"/>
    <cellStyle name="RowTitles-Detail 4 2 3 5 3" xfId="36215"/>
    <cellStyle name="RowTitles-Detail 4 2 3 5 3 2" xfId="36216"/>
    <cellStyle name="RowTitles-Detail 4 2 3 5 3 2 2" xfId="36217"/>
    <cellStyle name="RowTitles-Detail 4 2 3 5 3 2 2 2" xfId="36218"/>
    <cellStyle name="RowTitles-Detail 4 2 3 5 3 2 3" xfId="36219"/>
    <cellStyle name="RowTitles-Detail 4 2 3 5 3 3" xfId="36220"/>
    <cellStyle name="RowTitles-Detail 4 2 3 5 3 3 2" xfId="36221"/>
    <cellStyle name="RowTitles-Detail 4 2 3 5 3 3 2 2" xfId="36222"/>
    <cellStyle name="RowTitles-Detail 4 2 3 5 3 4" xfId="36223"/>
    <cellStyle name="RowTitles-Detail 4 2 3 5 3 4 2" xfId="36224"/>
    <cellStyle name="RowTitles-Detail 4 2 3 5 3 5" xfId="36225"/>
    <cellStyle name="RowTitles-Detail 4 2 3 5 4" xfId="36226"/>
    <cellStyle name="RowTitles-Detail 4 2 3 5 4 2" xfId="36227"/>
    <cellStyle name="RowTitles-Detail 4 2 3 5 4 2 2" xfId="36228"/>
    <cellStyle name="RowTitles-Detail 4 2 3 5 4 3" xfId="36229"/>
    <cellStyle name="RowTitles-Detail 4 2 3 5 5" xfId="36230"/>
    <cellStyle name="RowTitles-Detail 4 2 3 5 5 2" xfId="36231"/>
    <cellStyle name="RowTitles-Detail 4 2 3 5 5 2 2" xfId="36232"/>
    <cellStyle name="RowTitles-Detail 4 2 3 5 6" xfId="36233"/>
    <cellStyle name="RowTitles-Detail 4 2 3 5 6 2" xfId="36234"/>
    <cellStyle name="RowTitles-Detail 4 2 3 5 7" xfId="36235"/>
    <cellStyle name="RowTitles-Detail 4 2 3 6" xfId="36236"/>
    <cellStyle name="RowTitles-Detail 4 2 3 6 2" xfId="36237"/>
    <cellStyle name="RowTitles-Detail 4 2 3 6 2 2" xfId="36238"/>
    <cellStyle name="RowTitles-Detail 4 2 3 6 2 2 2" xfId="36239"/>
    <cellStyle name="RowTitles-Detail 4 2 3 6 2 2 2 2" xfId="36240"/>
    <cellStyle name="RowTitles-Detail 4 2 3 6 2 2 3" xfId="36241"/>
    <cellStyle name="RowTitles-Detail 4 2 3 6 2 3" xfId="36242"/>
    <cellStyle name="RowTitles-Detail 4 2 3 6 2 3 2" xfId="36243"/>
    <cellStyle name="RowTitles-Detail 4 2 3 6 2 3 2 2" xfId="36244"/>
    <cellStyle name="RowTitles-Detail 4 2 3 6 2 4" xfId="36245"/>
    <cellStyle name="RowTitles-Detail 4 2 3 6 2 4 2" xfId="36246"/>
    <cellStyle name="RowTitles-Detail 4 2 3 6 2 5" xfId="36247"/>
    <cellStyle name="RowTitles-Detail 4 2 3 6 3" xfId="36248"/>
    <cellStyle name="RowTitles-Detail 4 2 3 6 3 2" xfId="36249"/>
    <cellStyle name="RowTitles-Detail 4 2 3 6 3 2 2" xfId="36250"/>
    <cellStyle name="RowTitles-Detail 4 2 3 6 3 2 2 2" xfId="36251"/>
    <cellStyle name="RowTitles-Detail 4 2 3 6 3 2 3" xfId="36252"/>
    <cellStyle name="RowTitles-Detail 4 2 3 6 3 3" xfId="36253"/>
    <cellStyle name="RowTitles-Detail 4 2 3 6 3 3 2" xfId="36254"/>
    <cellStyle name="RowTitles-Detail 4 2 3 6 3 3 2 2" xfId="36255"/>
    <cellStyle name="RowTitles-Detail 4 2 3 6 3 4" xfId="36256"/>
    <cellStyle name="RowTitles-Detail 4 2 3 6 3 4 2" xfId="36257"/>
    <cellStyle name="RowTitles-Detail 4 2 3 6 3 5" xfId="36258"/>
    <cellStyle name="RowTitles-Detail 4 2 3 6 4" xfId="36259"/>
    <cellStyle name="RowTitles-Detail 4 2 3 6 4 2" xfId="36260"/>
    <cellStyle name="RowTitles-Detail 4 2 3 6 4 2 2" xfId="36261"/>
    <cellStyle name="RowTitles-Detail 4 2 3 6 4 3" xfId="36262"/>
    <cellStyle name="RowTitles-Detail 4 2 3 6 5" xfId="36263"/>
    <cellStyle name="RowTitles-Detail 4 2 3 6 5 2" xfId="36264"/>
    <cellStyle name="RowTitles-Detail 4 2 3 6 5 2 2" xfId="36265"/>
    <cellStyle name="RowTitles-Detail 4 2 3 6 6" xfId="36266"/>
    <cellStyle name="RowTitles-Detail 4 2 3 6 6 2" xfId="36267"/>
    <cellStyle name="RowTitles-Detail 4 2 3 6 7" xfId="36268"/>
    <cellStyle name="RowTitles-Detail 4 2 3 7" xfId="36269"/>
    <cellStyle name="RowTitles-Detail 4 2 3 7 2" xfId="36270"/>
    <cellStyle name="RowTitles-Detail 4 2 3 7 2 2" xfId="36271"/>
    <cellStyle name="RowTitles-Detail 4 2 3 7 2 2 2" xfId="36272"/>
    <cellStyle name="RowTitles-Detail 4 2 3 7 2 3" xfId="36273"/>
    <cellStyle name="RowTitles-Detail 4 2 3 7 3" xfId="36274"/>
    <cellStyle name="RowTitles-Detail 4 2 3 7 3 2" xfId="36275"/>
    <cellStyle name="RowTitles-Detail 4 2 3 7 3 2 2" xfId="36276"/>
    <cellStyle name="RowTitles-Detail 4 2 3 7 4" xfId="36277"/>
    <cellStyle name="RowTitles-Detail 4 2 3 7 4 2" xfId="36278"/>
    <cellStyle name="RowTitles-Detail 4 2 3 7 5" xfId="36279"/>
    <cellStyle name="RowTitles-Detail 4 2 3 8" xfId="36280"/>
    <cellStyle name="RowTitles-Detail 4 2 3 8 2" xfId="36281"/>
    <cellStyle name="RowTitles-Detail 4 2 3 9" xfId="36282"/>
    <cellStyle name="RowTitles-Detail 4 2 3 9 2" xfId="36283"/>
    <cellStyle name="RowTitles-Detail 4 2 3 9 2 2" xfId="36284"/>
    <cellStyle name="RowTitles-Detail 4 2 3_STUD aligned by INSTIT" xfId="36285"/>
    <cellStyle name="RowTitles-Detail 4 2 4" xfId="36286"/>
    <cellStyle name="RowTitles-Detail 4 2 4 2" xfId="36287"/>
    <cellStyle name="RowTitles-Detail 4 2 4 2 2" xfId="36288"/>
    <cellStyle name="RowTitles-Detail 4 2 4 2 2 2" xfId="36289"/>
    <cellStyle name="RowTitles-Detail 4 2 4 2 2 2 2" xfId="36290"/>
    <cellStyle name="RowTitles-Detail 4 2 4 2 2 2 2 2" xfId="36291"/>
    <cellStyle name="RowTitles-Detail 4 2 4 2 2 2 3" xfId="36292"/>
    <cellStyle name="RowTitles-Detail 4 2 4 2 2 3" xfId="36293"/>
    <cellStyle name="RowTitles-Detail 4 2 4 2 2 3 2" xfId="36294"/>
    <cellStyle name="RowTitles-Detail 4 2 4 2 2 3 2 2" xfId="36295"/>
    <cellStyle name="RowTitles-Detail 4 2 4 2 2 4" xfId="36296"/>
    <cellStyle name="RowTitles-Detail 4 2 4 2 2 4 2" xfId="36297"/>
    <cellStyle name="RowTitles-Detail 4 2 4 2 2 5" xfId="36298"/>
    <cellStyle name="RowTitles-Detail 4 2 4 2 3" xfId="36299"/>
    <cellStyle name="RowTitles-Detail 4 2 4 2 3 2" xfId="36300"/>
    <cellStyle name="RowTitles-Detail 4 2 4 2 3 2 2" xfId="36301"/>
    <cellStyle name="RowTitles-Detail 4 2 4 2 3 2 2 2" xfId="36302"/>
    <cellStyle name="RowTitles-Detail 4 2 4 2 3 2 3" xfId="36303"/>
    <cellStyle name="RowTitles-Detail 4 2 4 2 3 3" xfId="36304"/>
    <cellStyle name="RowTitles-Detail 4 2 4 2 3 3 2" xfId="36305"/>
    <cellStyle name="RowTitles-Detail 4 2 4 2 3 3 2 2" xfId="36306"/>
    <cellStyle name="RowTitles-Detail 4 2 4 2 3 4" xfId="36307"/>
    <cellStyle name="RowTitles-Detail 4 2 4 2 3 4 2" xfId="36308"/>
    <cellStyle name="RowTitles-Detail 4 2 4 2 3 5" xfId="36309"/>
    <cellStyle name="RowTitles-Detail 4 2 4 2 4" xfId="36310"/>
    <cellStyle name="RowTitles-Detail 4 2 4 2 4 2" xfId="36311"/>
    <cellStyle name="RowTitles-Detail 4 2 4 2 5" xfId="36312"/>
    <cellStyle name="RowTitles-Detail 4 2 4 2 5 2" xfId="36313"/>
    <cellStyle name="RowTitles-Detail 4 2 4 2 5 2 2" xfId="36314"/>
    <cellStyle name="RowTitles-Detail 4 2 4 2 5 3" xfId="36315"/>
    <cellStyle name="RowTitles-Detail 4 2 4 2 6" xfId="36316"/>
    <cellStyle name="RowTitles-Detail 4 2 4 2 6 2" xfId="36317"/>
    <cellStyle name="RowTitles-Detail 4 2 4 2 6 2 2" xfId="36318"/>
    <cellStyle name="RowTitles-Detail 4 2 4 2 7" xfId="36319"/>
    <cellStyle name="RowTitles-Detail 4 2 4 2 7 2" xfId="36320"/>
    <cellStyle name="RowTitles-Detail 4 2 4 2 8" xfId="36321"/>
    <cellStyle name="RowTitles-Detail 4 2 4 3" xfId="36322"/>
    <cellStyle name="RowTitles-Detail 4 2 4 3 2" xfId="36323"/>
    <cellStyle name="RowTitles-Detail 4 2 4 3 2 2" xfId="36324"/>
    <cellStyle name="RowTitles-Detail 4 2 4 3 2 2 2" xfId="36325"/>
    <cellStyle name="RowTitles-Detail 4 2 4 3 2 2 2 2" xfId="36326"/>
    <cellStyle name="RowTitles-Detail 4 2 4 3 2 2 3" xfId="36327"/>
    <cellStyle name="RowTitles-Detail 4 2 4 3 2 3" xfId="36328"/>
    <cellStyle name="RowTitles-Detail 4 2 4 3 2 3 2" xfId="36329"/>
    <cellStyle name="RowTitles-Detail 4 2 4 3 2 3 2 2" xfId="36330"/>
    <cellStyle name="RowTitles-Detail 4 2 4 3 2 4" xfId="36331"/>
    <cellStyle name="RowTitles-Detail 4 2 4 3 2 4 2" xfId="36332"/>
    <cellStyle name="RowTitles-Detail 4 2 4 3 2 5" xfId="36333"/>
    <cellStyle name="RowTitles-Detail 4 2 4 3 3" xfId="36334"/>
    <cellStyle name="RowTitles-Detail 4 2 4 3 3 2" xfId="36335"/>
    <cellStyle name="RowTitles-Detail 4 2 4 3 3 2 2" xfId="36336"/>
    <cellStyle name="RowTitles-Detail 4 2 4 3 3 2 2 2" xfId="36337"/>
    <cellStyle name="RowTitles-Detail 4 2 4 3 3 2 3" xfId="36338"/>
    <cellStyle name="RowTitles-Detail 4 2 4 3 3 3" xfId="36339"/>
    <cellStyle name="RowTitles-Detail 4 2 4 3 3 3 2" xfId="36340"/>
    <cellStyle name="RowTitles-Detail 4 2 4 3 3 3 2 2" xfId="36341"/>
    <cellStyle name="RowTitles-Detail 4 2 4 3 3 4" xfId="36342"/>
    <cellStyle name="RowTitles-Detail 4 2 4 3 3 4 2" xfId="36343"/>
    <cellStyle name="RowTitles-Detail 4 2 4 3 3 5" xfId="36344"/>
    <cellStyle name="RowTitles-Detail 4 2 4 3 4" xfId="36345"/>
    <cellStyle name="RowTitles-Detail 4 2 4 3 4 2" xfId="36346"/>
    <cellStyle name="RowTitles-Detail 4 2 4 3 5" xfId="36347"/>
    <cellStyle name="RowTitles-Detail 4 2 4 3 5 2" xfId="36348"/>
    <cellStyle name="RowTitles-Detail 4 2 4 3 5 2 2" xfId="36349"/>
    <cellStyle name="RowTitles-Detail 4 2 4 4" xfId="36350"/>
    <cellStyle name="RowTitles-Detail 4 2 4 4 2" xfId="36351"/>
    <cellStyle name="RowTitles-Detail 4 2 4 4 2 2" xfId="36352"/>
    <cellStyle name="RowTitles-Detail 4 2 4 4 2 2 2" xfId="36353"/>
    <cellStyle name="RowTitles-Detail 4 2 4 4 2 2 2 2" xfId="36354"/>
    <cellStyle name="RowTitles-Detail 4 2 4 4 2 2 3" xfId="36355"/>
    <cellStyle name="RowTitles-Detail 4 2 4 4 2 3" xfId="36356"/>
    <cellStyle name="RowTitles-Detail 4 2 4 4 2 3 2" xfId="36357"/>
    <cellStyle name="RowTitles-Detail 4 2 4 4 2 3 2 2" xfId="36358"/>
    <cellStyle name="RowTitles-Detail 4 2 4 4 2 4" xfId="36359"/>
    <cellStyle name="RowTitles-Detail 4 2 4 4 2 4 2" xfId="36360"/>
    <cellStyle name="RowTitles-Detail 4 2 4 4 2 5" xfId="36361"/>
    <cellStyle name="RowTitles-Detail 4 2 4 4 3" xfId="36362"/>
    <cellStyle name="RowTitles-Detail 4 2 4 4 3 2" xfId="36363"/>
    <cellStyle name="RowTitles-Detail 4 2 4 4 3 2 2" xfId="36364"/>
    <cellStyle name="RowTitles-Detail 4 2 4 4 3 2 2 2" xfId="36365"/>
    <cellStyle name="RowTitles-Detail 4 2 4 4 3 2 3" xfId="36366"/>
    <cellStyle name="RowTitles-Detail 4 2 4 4 3 3" xfId="36367"/>
    <cellStyle name="RowTitles-Detail 4 2 4 4 3 3 2" xfId="36368"/>
    <cellStyle name="RowTitles-Detail 4 2 4 4 3 3 2 2" xfId="36369"/>
    <cellStyle name="RowTitles-Detail 4 2 4 4 3 4" xfId="36370"/>
    <cellStyle name="RowTitles-Detail 4 2 4 4 3 4 2" xfId="36371"/>
    <cellStyle name="RowTitles-Detail 4 2 4 4 3 5" xfId="36372"/>
    <cellStyle name="RowTitles-Detail 4 2 4 4 4" xfId="36373"/>
    <cellStyle name="RowTitles-Detail 4 2 4 4 4 2" xfId="36374"/>
    <cellStyle name="RowTitles-Detail 4 2 4 4 4 2 2" xfId="36375"/>
    <cellStyle name="RowTitles-Detail 4 2 4 4 4 3" xfId="36376"/>
    <cellStyle name="RowTitles-Detail 4 2 4 4 5" xfId="36377"/>
    <cellStyle name="RowTitles-Detail 4 2 4 4 5 2" xfId="36378"/>
    <cellStyle name="RowTitles-Detail 4 2 4 4 5 2 2" xfId="36379"/>
    <cellStyle name="RowTitles-Detail 4 2 4 4 6" xfId="36380"/>
    <cellStyle name="RowTitles-Detail 4 2 4 4 6 2" xfId="36381"/>
    <cellStyle name="RowTitles-Detail 4 2 4 4 7" xfId="36382"/>
    <cellStyle name="RowTitles-Detail 4 2 4 5" xfId="36383"/>
    <cellStyle name="RowTitles-Detail 4 2 4 5 2" xfId="36384"/>
    <cellStyle name="RowTitles-Detail 4 2 4 5 2 2" xfId="36385"/>
    <cellStyle name="RowTitles-Detail 4 2 4 5 2 2 2" xfId="36386"/>
    <cellStyle name="RowTitles-Detail 4 2 4 5 2 2 2 2" xfId="36387"/>
    <cellStyle name="RowTitles-Detail 4 2 4 5 2 2 3" xfId="36388"/>
    <cellStyle name="RowTitles-Detail 4 2 4 5 2 3" xfId="36389"/>
    <cellStyle name="RowTitles-Detail 4 2 4 5 2 3 2" xfId="36390"/>
    <cellStyle name="RowTitles-Detail 4 2 4 5 2 3 2 2" xfId="36391"/>
    <cellStyle name="RowTitles-Detail 4 2 4 5 2 4" xfId="36392"/>
    <cellStyle name="RowTitles-Detail 4 2 4 5 2 4 2" xfId="36393"/>
    <cellStyle name="RowTitles-Detail 4 2 4 5 2 5" xfId="36394"/>
    <cellStyle name="RowTitles-Detail 4 2 4 5 3" xfId="36395"/>
    <cellStyle name="RowTitles-Detail 4 2 4 5 3 2" xfId="36396"/>
    <cellStyle name="RowTitles-Detail 4 2 4 5 3 2 2" xfId="36397"/>
    <cellStyle name="RowTitles-Detail 4 2 4 5 3 2 2 2" xfId="36398"/>
    <cellStyle name="RowTitles-Detail 4 2 4 5 3 2 3" xfId="36399"/>
    <cellStyle name="RowTitles-Detail 4 2 4 5 3 3" xfId="36400"/>
    <cellStyle name="RowTitles-Detail 4 2 4 5 3 3 2" xfId="36401"/>
    <cellStyle name="RowTitles-Detail 4 2 4 5 3 3 2 2" xfId="36402"/>
    <cellStyle name="RowTitles-Detail 4 2 4 5 3 4" xfId="36403"/>
    <cellStyle name="RowTitles-Detail 4 2 4 5 3 4 2" xfId="36404"/>
    <cellStyle name="RowTitles-Detail 4 2 4 5 3 5" xfId="36405"/>
    <cellStyle name="RowTitles-Detail 4 2 4 5 4" xfId="36406"/>
    <cellStyle name="RowTitles-Detail 4 2 4 5 4 2" xfId="36407"/>
    <cellStyle name="RowTitles-Detail 4 2 4 5 4 2 2" xfId="36408"/>
    <cellStyle name="RowTitles-Detail 4 2 4 5 4 3" xfId="36409"/>
    <cellStyle name="RowTitles-Detail 4 2 4 5 5" xfId="36410"/>
    <cellStyle name="RowTitles-Detail 4 2 4 5 5 2" xfId="36411"/>
    <cellStyle name="RowTitles-Detail 4 2 4 5 5 2 2" xfId="36412"/>
    <cellStyle name="RowTitles-Detail 4 2 4 5 6" xfId="36413"/>
    <cellStyle name="RowTitles-Detail 4 2 4 5 6 2" xfId="36414"/>
    <cellStyle name="RowTitles-Detail 4 2 4 5 7" xfId="36415"/>
    <cellStyle name="RowTitles-Detail 4 2 4 6" xfId="36416"/>
    <cellStyle name="RowTitles-Detail 4 2 4 6 2" xfId="36417"/>
    <cellStyle name="RowTitles-Detail 4 2 4 6 2 2" xfId="36418"/>
    <cellStyle name="RowTitles-Detail 4 2 4 6 2 2 2" xfId="36419"/>
    <cellStyle name="RowTitles-Detail 4 2 4 6 2 2 2 2" xfId="36420"/>
    <cellStyle name="RowTitles-Detail 4 2 4 6 2 2 3" xfId="36421"/>
    <cellStyle name="RowTitles-Detail 4 2 4 6 2 3" xfId="36422"/>
    <cellStyle name="RowTitles-Detail 4 2 4 6 2 3 2" xfId="36423"/>
    <cellStyle name="RowTitles-Detail 4 2 4 6 2 3 2 2" xfId="36424"/>
    <cellStyle name="RowTitles-Detail 4 2 4 6 2 4" xfId="36425"/>
    <cellStyle name="RowTitles-Detail 4 2 4 6 2 4 2" xfId="36426"/>
    <cellStyle name="RowTitles-Detail 4 2 4 6 2 5" xfId="36427"/>
    <cellStyle name="RowTitles-Detail 4 2 4 6 3" xfId="36428"/>
    <cellStyle name="RowTitles-Detail 4 2 4 6 3 2" xfId="36429"/>
    <cellStyle name="RowTitles-Detail 4 2 4 6 3 2 2" xfId="36430"/>
    <cellStyle name="RowTitles-Detail 4 2 4 6 3 2 2 2" xfId="36431"/>
    <cellStyle name="RowTitles-Detail 4 2 4 6 3 2 3" xfId="36432"/>
    <cellStyle name="RowTitles-Detail 4 2 4 6 3 3" xfId="36433"/>
    <cellStyle name="RowTitles-Detail 4 2 4 6 3 3 2" xfId="36434"/>
    <cellStyle name="RowTitles-Detail 4 2 4 6 3 3 2 2" xfId="36435"/>
    <cellStyle name="RowTitles-Detail 4 2 4 6 3 4" xfId="36436"/>
    <cellStyle name="RowTitles-Detail 4 2 4 6 3 4 2" xfId="36437"/>
    <cellStyle name="RowTitles-Detail 4 2 4 6 3 5" xfId="36438"/>
    <cellStyle name="RowTitles-Detail 4 2 4 6 4" xfId="36439"/>
    <cellStyle name="RowTitles-Detail 4 2 4 6 4 2" xfId="36440"/>
    <cellStyle name="RowTitles-Detail 4 2 4 6 4 2 2" xfId="36441"/>
    <cellStyle name="RowTitles-Detail 4 2 4 6 4 3" xfId="36442"/>
    <cellStyle name="RowTitles-Detail 4 2 4 6 5" xfId="36443"/>
    <cellStyle name="RowTitles-Detail 4 2 4 6 5 2" xfId="36444"/>
    <cellStyle name="RowTitles-Detail 4 2 4 6 5 2 2" xfId="36445"/>
    <cellStyle name="RowTitles-Detail 4 2 4 6 6" xfId="36446"/>
    <cellStyle name="RowTitles-Detail 4 2 4 6 6 2" xfId="36447"/>
    <cellStyle name="RowTitles-Detail 4 2 4 6 7" xfId="36448"/>
    <cellStyle name="RowTitles-Detail 4 2 4 7" xfId="36449"/>
    <cellStyle name="RowTitles-Detail 4 2 4 7 2" xfId="36450"/>
    <cellStyle name="RowTitles-Detail 4 2 4 7 2 2" xfId="36451"/>
    <cellStyle name="RowTitles-Detail 4 2 4 7 2 2 2" xfId="36452"/>
    <cellStyle name="RowTitles-Detail 4 2 4 7 2 3" xfId="36453"/>
    <cellStyle name="RowTitles-Detail 4 2 4 7 3" xfId="36454"/>
    <cellStyle name="RowTitles-Detail 4 2 4 7 3 2" xfId="36455"/>
    <cellStyle name="RowTitles-Detail 4 2 4 7 3 2 2" xfId="36456"/>
    <cellStyle name="RowTitles-Detail 4 2 4 7 4" xfId="36457"/>
    <cellStyle name="RowTitles-Detail 4 2 4 7 4 2" xfId="36458"/>
    <cellStyle name="RowTitles-Detail 4 2 4 7 5" xfId="36459"/>
    <cellStyle name="RowTitles-Detail 4 2 4 8" xfId="36460"/>
    <cellStyle name="RowTitles-Detail 4 2 4 8 2" xfId="36461"/>
    <cellStyle name="RowTitles-Detail 4 2 4 8 2 2" xfId="36462"/>
    <cellStyle name="RowTitles-Detail 4 2 4 8 2 2 2" xfId="36463"/>
    <cellStyle name="RowTitles-Detail 4 2 4 8 2 3" xfId="36464"/>
    <cellStyle name="RowTitles-Detail 4 2 4 8 3" xfId="36465"/>
    <cellStyle name="RowTitles-Detail 4 2 4 8 3 2" xfId="36466"/>
    <cellStyle name="RowTitles-Detail 4 2 4 8 3 2 2" xfId="36467"/>
    <cellStyle name="RowTitles-Detail 4 2 4 8 4" xfId="36468"/>
    <cellStyle name="RowTitles-Detail 4 2 4 8 4 2" xfId="36469"/>
    <cellStyle name="RowTitles-Detail 4 2 4 8 5" xfId="36470"/>
    <cellStyle name="RowTitles-Detail 4 2 4 9" xfId="36471"/>
    <cellStyle name="RowTitles-Detail 4 2 4 9 2" xfId="36472"/>
    <cellStyle name="RowTitles-Detail 4 2 4 9 2 2" xfId="36473"/>
    <cellStyle name="RowTitles-Detail 4 2 4_STUD aligned by INSTIT" xfId="36474"/>
    <cellStyle name="RowTitles-Detail 4 2 5" xfId="36475"/>
    <cellStyle name="RowTitles-Detail 4 2 5 2" xfId="36476"/>
    <cellStyle name="RowTitles-Detail 4 2 5 2 2" xfId="36477"/>
    <cellStyle name="RowTitles-Detail 4 2 5 2 2 2" xfId="36478"/>
    <cellStyle name="RowTitles-Detail 4 2 5 2 2 2 2" xfId="36479"/>
    <cellStyle name="RowTitles-Detail 4 2 5 2 2 2 2 2" xfId="36480"/>
    <cellStyle name="RowTitles-Detail 4 2 5 2 2 2 3" xfId="36481"/>
    <cellStyle name="RowTitles-Detail 4 2 5 2 2 3" xfId="36482"/>
    <cellStyle name="RowTitles-Detail 4 2 5 2 2 3 2" xfId="36483"/>
    <cellStyle name="RowTitles-Detail 4 2 5 2 2 3 2 2" xfId="36484"/>
    <cellStyle name="RowTitles-Detail 4 2 5 2 2 4" xfId="36485"/>
    <cellStyle name="RowTitles-Detail 4 2 5 2 2 4 2" xfId="36486"/>
    <cellStyle name="RowTitles-Detail 4 2 5 2 2 5" xfId="36487"/>
    <cellStyle name="RowTitles-Detail 4 2 5 2 3" xfId="36488"/>
    <cellStyle name="RowTitles-Detail 4 2 5 2 3 2" xfId="36489"/>
    <cellStyle name="RowTitles-Detail 4 2 5 2 3 2 2" xfId="36490"/>
    <cellStyle name="RowTitles-Detail 4 2 5 2 3 2 2 2" xfId="36491"/>
    <cellStyle name="RowTitles-Detail 4 2 5 2 3 2 3" xfId="36492"/>
    <cellStyle name="RowTitles-Detail 4 2 5 2 3 3" xfId="36493"/>
    <cellStyle name="RowTitles-Detail 4 2 5 2 3 3 2" xfId="36494"/>
    <cellStyle name="RowTitles-Detail 4 2 5 2 3 3 2 2" xfId="36495"/>
    <cellStyle name="RowTitles-Detail 4 2 5 2 3 4" xfId="36496"/>
    <cellStyle name="RowTitles-Detail 4 2 5 2 3 4 2" xfId="36497"/>
    <cellStyle name="RowTitles-Detail 4 2 5 2 3 5" xfId="36498"/>
    <cellStyle name="RowTitles-Detail 4 2 5 2 4" xfId="36499"/>
    <cellStyle name="RowTitles-Detail 4 2 5 2 4 2" xfId="36500"/>
    <cellStyle name="RowTitles-Detail 4 2 5 2 5" xfId="36501"/>
    <cellStyle name="RowTitles-Detail 4 2 5 2 5 2" xfId="36502"/>
    <cellStyle name="RowTitles-Detail 4 2 5 2 5 2 2" xfId="36503"/>
    <cellStyle name="RowTitles-Detail 4 2 5 2 5 3" xfId="36504"/>
    <cellStyle name="RowTitles-Detail 4 2 5 2 6" xfId="36505"/>
    <cellStyle name="RowTitles-Detail 4 2 5 2 6 2" xfId="36506"/>
    <cellStyle name="RowTitles-Detail 4 2 5 2 6 2 2" xfId="36507"/>
    <cellStyle name="RowTitles-Detail 4 2 5 3" xfId="36508"/>
    <cellStyle name="RowTitles-Detail 4 2 5 3 2" xfId="36509"/>
    <cellStyle name="RowTitles-Detail 4 2 5 3 2 2" xfId="36510"/>
    <cellStyle name="RowTitles-Detail 4 2 5 3 2 2 2" xfId="36511"/>
    <cellStyle name="RowTitles-Detail 4 2 5 3 2 2 2 2" xfId="36512"/>
    <cellStyle name="RowTitles-Detail 4 2 5 3 2 2 3" xfId="36513"/>
    <cellStyle name="RowTitles-Detail 4 2 5 3 2 3" xfId="36514"/>
    <cellStyle name="RowTitles-Detail 4 2 5 3 2 3 2" xfId="36515"/>
    <cellStyle name="RowTitles-Detail 4 2 5 3 2 3 2 2" xfId="36516"/>
    <cellStyle name="RowTitles-Detail 4 2 5 3 2 4" xfId="36517"/>
    <cellStyle name="RowTitles-Detail 4 2 5 3 2 4 2" xfId="36518"/>
    <cellStyle name="RowTitles-Detail 4 2 5 3 2 5" xfId="36519"/>
    <cellStyle name="RowTitles-Detail 4 2 5 3 3" xfId="36520"/>
    <cellStyle name="RowTitles-Detail 4 2 5 3 3 2" xfId="36521"/>
    <cellStyle name="RowTitles-Detail 4 2 5 3 3 2 2" xfId="36522"/>
    <cellStyle name="RowTitles-Detail 4 2 5 3 3 2 2 2" xfId="36523"/>
    <cellStyle name="RowTitles-Detail 4 2 5 3 3 2 3" xfId="36524"/>
    <cellStyle name="RowTitles-Detail 4 2 5 3 3 3" xfId="36525"/>
    <cellStyle name="RowTitles-Detail 4 2 5 3 3 3 2" xfId="36526"/>
    <cellStyle name="RowTitles-Detail 4 2 5 3 3 3 2 2" xfId="36527"/>
    <cellStyle name="RowTitles-Detail 4 2 5 3 3 4" xfId="36528"/>
    <cellStyle name="RowTitles-Detail 4 2 5 3 3 4 2" xfId="36529"/>
    <cellStyle name="RowTitles-Detail 4 2 5 3 3 5" xfId="36530"/>
    <cellStyle name="RowTitles-Detail 4 2 5 3 4" xfId="36531"/>
    <cellStyle name="RowTitles-Detail 4 2 5 3 4 2" xfId="36532"/>
    <cellStyle name="RowTitles-Detail 4 2 5 3 5" xfId="36533"/>
    <cellStyle name="RowTitles-Detail 4 2 5 3 5 2" xfId="36534"/>
    <cellStyle name="RowTitles-Detail 4 2 5 3 5 2 2" xfId="36535"/>
    <cellStyle name="RowTitles-Detail 4 2 5 3 6" xfId="36536"/>
    <cellStyle name="RowTitles-Detail 4 2 5 3 6 2" xfId="36537"/>
    <cellStyle name="RowTitles-Detail 4 2 5 3 7" xfId="36538"/>
    <cellStyle name="RowTitles-Detail 4 2 5 4" xfId="36539"/>
    <cellStyle name="RowTitles-Detail 4 2 5 4 2" xfId="36540"/>
    <cellStyle name="RowTitles-Detail 4 2 5 4 2 2" xfId="36541"/>
    <cellStyle name="RowTitles-Detail 4 2 5 4 2 2 2" xfId="36542"/>
    <cellStyle name="RowTitles-Detail 4 2 5 4 2 2 2 2" xfId="36543"/>
    <cellStyle name="RowTitles-Detail 4 2 5 4 2 2 3" xfId="36544"/>
    <cellStyle name="RowTitles-Detail 4 2 5 4 2 3" xfId="36545"/>
    <cellStyle name="RowTitles-Detail 4 2 5 4 2 3 2" xfId="36546"/>
    <cellStyle name="RowTitles-Detail 4 2 5 4 2 3 2 2" xfId="36547"/>
    <cellStyle name="RowTitles-Detail 4 2 5 4 2 4" xfId="36548"/>
    <cellStyle name="RowTitles-Detail 4 2 5 4 2 4 2" xfId="36549"/>
    <cellStyle name="RowTitles-Detail 4 2 5 4 2 5" xfId="36550"/>
    <cellStyle name="RowTitles-Detail 4 2 5 4 3" xfId="36551"/>
    <cellStyle name="RowTitles-Detail 4 2 5 4 3 2" xfId="36552"/>
    <cellStyle name="RowTitles-Detail 4 2 5 4 3 2 2" xfId="36553"/>
    <cellStyle name="RowTitles-Detail 4 2 5 4 3 2 2 2" xfId="36554"/>
    <cellStyle name="RowTitles-Detail 4 2 5 4 3 2 3" xfId="36555"/>
    <cellStyle name="RowTitles-Detail 4 2 5 4 3 3" xfId="36556"/>
    <cellStyle name="RowTitles-Detail 4 2 5 4 3 3 2" xfId="36557"/>
    <cellStyle name="RowTitles-Detail 4 2 5 4 3 3 2 2" xfId="36558"/>
    <cellStyle name="RowTitles-Detail 4 2 5 4 3 4" xfId="36559"/>
    <cellStyle name="RowTitles-Detail 4 2 5 4 3 4 2" xfId="36560"/>
    <cellStyle name="RowTitles-Detail 4 2 5 4 3 5" xfId="36561"/>
    <cellStyle name="RowTitles-Detail 4 2 5 4 4" xfId="36562"/>
    <cellStyle name="RowTitles-Detail 4 2 5 4 4 2" xfId="36563"/>
    <cellStyle name="RowTitles-Detail 4 2 5 4 5" xfId="36564"/>
    <cellStyle name="RowTitles-Detail 4 2 5 4 5 2" xfId="36565"/>
    <cellStyle name="RowTitles-Detail 4 2 5 4 5 2 2" xfId="36566"/>
    <cellStyle name="RowTitles-Detail 4 2 5 4 5 3" xfId="36567"/>
    <cellStyle name="RowTitles-Detail 4 2 5 4 6" xfId="36568"/>
    <cellStyle name="RowTitles-Detail 4 2 5 4 6 2" xfId="36569"/>
    <cellStyle name="RowTitles-Detail 4 2 5 4 6 2 2" xfId="36570"/>
    <cellStyle name="RowTitles-Detail 4 2 5 4 7" xfId="36571"/>
    <cellStyle name="RowTitles-Detail 4 2 5 4 7 2" xfId="36572"/>
    <cellStyle name="RowTitles-Detail 4 2 5 4 8" xfId="36573"/>
    <cellStyle name="RowTitles-Detail 4 2 5 5" xfId="36574"/>
    <cellStyle name="RowTitles-Detail 4 2 5 5 2" xfId="36575"/>
    <cellStyle name="RowTitles-Detail 4 2 5 5 2 2" xfId="36576"/>
    <cellStyle name="RowTitles-Detail 4 2 5 5 2 2 2" xfId="36577"/>
    <cellStyle name="RowTitles-Detail 4 2 5 5 2 2 2 2" xfId="36578"/>
    <cellStyle name="RowTitles-Detail 4 2 5 5 2 2 3" xfId="36579"/>
    <cellStyle name="RowTitles-Detail 4 2 5 5 2 3" xfId="36580"/>
    <cellStyle name="RowTitles-Detail 4 2 5 5 2 3 2" xfId="36581"/>
    <cellStyle name="RowTitles-Detail 4 2 5 5 2 3 2 2" xfId="36582"/>
    <cellStyle name="RowTitles-Detail 4 2 5 5 2 4" xfId="36583"/>
    <cellStyle name="RowTitles-Detail 4 2 5 5 2 4 2" xfId="36584"/>
    <cellStyle name="RowTitles-Detail 4 2 5 5 2 5" xfId="36585"/>
    <cellStyle name="RowTitles-Detail 4 2 5 5 3" xfId="36586"/>
    <cellStyle name="RowTitles-Detail 4 2 5 5 3 2" xfId="36587"/>
    <cellStyle name="RowTitles-Detail 4 2 5 5 3 2 2" xfId="36588"/>
    <cellStyle name="RowTitles-Detail 4 2 5 5 3 2 2 2" xfId="36589"/>
    <cellStyle name="RowTitles-Detail 4 2 5 5 3 2 3" xfId="36590"/>
    <cellStyle name="RowTitles-Detail 4 2 5 5 3 3" xfId="36591"/>
    <cellStyle name="RowTitles-Detail 4 2 5 5 3 3 2" xfId="36592"/>
    <cellStyle name="RowTitles-Detail 4 2 5 5 3 3 2 2" xfId="36593"/>
    <cellStyle name="RowTitles-Detail 4 2 5 5 3 4" xfId="36594"/>
    <cellStyle name="RowTitles-Detail 4 2 5 5 3 4 2" xfId="36595"/>
    <cellStyle name="RowTitles-Detail 4 2 5 5 3 5" xfId="36596"/>
    <cellStyle name="RowTitles-Detail 4 2 5 5 4" xfId="36597"/>
    <cellStyle name="RowTitles-Detail 4 2 5 5 4 2" xfId="36598"/>
    <cellStyle name="RowTitles-Detail 4 2 5 5 4 2 2" xfId="36599"/>
    <cellStyle name="RowTitles-Detail 4 2 5 5 4 3" xfId="36600"/>
    <cellStyle name="RowTitles-Detail 4 2 5 5 5" xfId="36601"/>
    <cellStyle name="RowTitles-Detail 4 2 5 5 5 2" xfId="36602"/>
    <cellStyle name="RowTitles-Detail 4 2 5 5 5 2 2" xfId="36603"/>
    <cellStyle name="RowTitles-Detail 4 2 5 5 6" xfId="36604"/>
    <cellStyle name="RowTitles-Detail 4 2 5 5 6 2" xfId="36605"/>
    <cellStyle name="RowTitles-Detail 4 2 5 5 7" xfId="36606"/>
    <cellStyle name="RowTitles-Detail 4 2 5 6" xfId="36607"/>
    <cellStyle name="RowTitles-Detail 4 2 5 6 2" xfId="36608"/>
    <cellStyle name="RowTitles-Detail 4 2 5 6 2 2" xfId="36609"/>
    <cellStyle name="RowTitles-Detail 4 2 5 6 2 2 2" xfId="36610"/>
    <cellStyle name="RowTitles-Detail 4 2 5 6 2 2 2 2" xfId="36611"/>
    <cellStyle name="RowTitles-Detail 4 2 5 6 2 2 3" xfId="36612"/>
    <cellStyle name="RowTitles-Detail 4 2 5 6 2 3" xfId="36613"/>
    <cellStyle name="RowTitles-Detail 4 2 5 6 2 3 2" xfId="36614"/>
    <cellStyle name="RowTitles-Detail 4 2 5 6 2 3 2 2" xfId="36615"/>
    <cellStyle name="RowTitles-Detail 4 2 5 6 2 4" xfId="36616"/>
    <cellStyle name="RowTitles-Detail 4 2 5 6 2 4 2" xfId="36617"/>
    <cellStyle name="RowTitles-Detail 4 2 5 6 2 5" xfId="36618"/>
    <cellStyle name="RowTitles-Detail 4 2 5 6 3" xfId="36619"/>
    <cellStyle name="RowTitles-Detail 4 2 5 6 3 2" xfId="36620"/>
    <cellStyle name="RowTitles-Detail 4 2 5 6 3 2 2" xfId="36621"/>
    <cellStyle name="RowTitles-Detail 4 2 5 6 3 2 2 2" xfId="36622"/>
    <cellStyle name="RowTitles-Detail 4 2 5 6 3 2 3" xfId="36623"/>
    <cellStyle name="RowTitles-Detail 4 2 5 6 3 3" xfId="36624"/>
    <cellStyle name="RowTitles-Detail 4 2 5 6 3 3 2" xfId="36625"/>
    <cellStyle name="RowTitles-Detail 4 2 5 6 3 3 2 2" xfId="36626"/>
    <cellStyle name="RowTitles-Detail 4 2 5 6 3 4" xfId="36627"/>
    <cellStyle name="RowTitles-Detail 4 2 5 6 3 4 2" xfId="36628"/>
    <cellStyle name="RowTitles-Detail 4 2 5 6 3 5" xfId="36629"/>
    <cellStyle name="RowTitles-Detail 4 2 5 6 4" xfId="36630"/>
    <cellStyle name="RowTitles-Detail 4 2 5 6 4 2" xfId="36631"/>
    <cellStyle name="RowTitles-Detail 4 2 5 6 4 2 2" xfId="36632"/>
    <cellStyle name="RowTitles-Detail 4 2 5 6 4 3" xfId="36633"/>
    <cellStyle name="RowTitles-Detail 4 2 5 6 5" xfId="36634"/>
    <cellStyle name="RowTitles-Detail 4 2 5 6 5 2" xfId="36635"/>
    <cellStyle name="RowTitles-Detail 4 2 5 6 5 2 2" xfId="36636"/>
    <cellStyle name="RowTitles-Detail 4 2 5 6 6" xfId="36637"/>
    <cellStyle name="RowTitles-Detail 4 2 5 6 6 2" xfId="36638"/>
    <cellStyle name="RowTitles-Detail 4 2 5 6 7" xfId="36639"/>
    <cellStyle name="RowTitles-Detail 4 2 5 7" xfId="36640"/>
    <cellStyle name="RowTitles-Detail 4 2 5 7 2" xfId="36641"/>
    <cellStyle name="RowTitles-Detail 4 2 5 7 2 2" xfId="36642"/>
    <cellStyle name="RowTitles-Detail 4 2 5 7 2 2 2" xfId="36643"/>
    <cellStyle name="RowTitles-Detail 4 2 5 7 2 3" xfId="36644"/>
    <cellStyle name="RowTitles-Detail 4 2 5 7 3" xfId="36645"/>
    <cellStyle name="RowTitles-Detail 4 2 5 7 3 2" xfId="36646"/>
    <cellStyle name="RowTitles-Detail 4 2 5 7 3 2 2" xfId="36647"/>
    <cellStyle name="RowTitles-Detail 4 2 5 7 4" xfId="36648"/>
    <cellStyle name="RowTitles-Detail 4 2 5 7 4 2" xfId="36649"/>
    <cellStyle name="RowTitles-Detail 4 2 5 7 5" xfId="36650"/>
    <cellStyle name="RowTitles-Detail 4 2 5 8" xfId="36651"/>
    <cellStyle name="RowTitles-Detail 4 2 5 8 2" xfId="36652"/>
    <cellStyle name="RowTitles-Detail 4 2 5 9" xfId="36653"/>
    <cellStyle name="RowTitles-Detail 4 2 5 9 2" xfId="36654"/>
    <cellStyle name="RowTitles-Detail 4 2 5 9 2 2" xfId="36655"/>
    <cellStyle name="RowTitles-Detail 4 2 5_STUD aligned by INSTIT" xfId="36656"/>
    <cellStyle name="RowTitles-Detail 4 2 6" xfId="36657"/>
    <cellStyle name="RowTitles-Detail 4 2 6 2" xfId="36658"/>
    <cellStyle name="RowTitles-Detail 4 2 6 2 2" xfId="36659"/>
    <cellStyle name="RowTitles-Detail 4 2 6 2 2 2" xfId="36660"/>
    <cellStyle name="RowTitles-Detail 4 2 6 2 2 2 2" xfId="36661"/>
    <cellStyle name="RowTitles-Detail 4 2 6 2 2 3" xfId="36662"/>
    <cellStyle name="RowTitles-Detail 4 2 6 2 3" xfId="36663"/>
    <cellStyle name="RowTitles-Detail 4 2 6 2 3 2" xfId="36664"/>
    <cellStyle name="RowTitles-Detail 4 2 6 2 3 2 2" xfId="36665"/>
    <cellStyle name="RowTitles-Detail 4 2 6 2 4" xfId="36666"/>
    <cellStyle name="RowTitles-Detail 4 2 6 2 4 2" xfId="36667"/>
    <cellStyle name="RowTitles-Detail 4 2 6 2 5" xfId="36668"/>
    <cellStyle name="RowTitles-Detail 4 2 6 3" xfId="36669"/>
    <cellStyle name="RowTitles-Detail 4 2 6 3 2" xfId="36670"/>
    <cellStyle name="RowTitles-Detail 4 2 6 3 2 2" xfId="36671"/>
    <cellStyle name="RowTitles-Detail 4 2 6 3 2 2 2" xfId="36672"/>
    <cellStyle name="RowTitles-Detail 4 2 6 3 2 3" xfId="36673"/>
    <cellStyle name="RowTitles-Detail 4 2 6 3 3" xfId="36674"/>
    <cellStyle name="RowTitles-Detail 4 2 6 3 3 2" xfId="36675"/>
    <cellStyle name="RowTitles-Detail 4 2 6 3 3 2 2" xfId="36676"/>
    <cellStyle name="RowTitles-Detail 4 2 6 3 4" xfId="36677"/>
    <cellStyle name="RowTitles-Detail 4 2 6 3 4 2" xfId="36678"/>
    <cellStyle name="RowTitles-Detail 4 2 6 3 5" xfId="36679"/>
    <cellStyle name="RowTitles-Detail 4 2 6 4" xfId="36680"/>
    <cellStyle name="RowTitles-Detail 4 2 6 4 2" xfId="36681"/>
    <cellStyle name="RowTitles-Detail 4 2 6 5" xfId="36682"/>
    <cellStyle name="RowTitles-Detail 4 2 6 5 2" xfId="36683"/>
    <cellStyle name="RowTitles-Detail 4 2 6 5 2 2" xfId="36684"/>
    <cellStyle name="RowTitles-Detail 4 2 6 5 3" xfId="36685"/>
    <cellStyle name="RowTitles-Detail 4 2 6 6" xfId="36686"/>
    <cellStyle name="RowTitles-Detail 4 2 6 6 2" xfId="36687"/>
    <cellStyle name="RowTitles-Detail 4 2 6 6 2 2" xfId="36688"/>
    <cellStyle name="RowTitles-Detail 4 2 7" xfId="36689"/>
    <cellStyle name="RowTitles-Detail 4 2 7 2" xfId="36690"/>
    <cellStyle name="RowTitles-Detail 4 2 7 2 2" xfId="36691"/>
    <cellStyle name="RowTitles-Detail 4 2 7 2 2 2" xfId="36692"/>
    <cellStyle name="RowTitles-Detail 4 2 7 2 2 2 2" xfId="36693"/>
    <cellStyle name="RowTitles-Detail 4 2 7 2 2 3" xfId="36694"/>
    <cellStyle name="RowTitles-Detail 4 2 7 2 3" xfId="36695"/>
    <cellStyle name="RowTitles-Detail 4 2 7 2 3 2" xfId="36696"/>
    <cellStyle name="RowTitles-Detail 4 2 7 2 3 2 2" xfId="36697"/>
    <cellStyle name="RowTitles-Detail 4 2 7 2 4" xfId="36698"/>
    <cellStyle name="RowTitles-Detail 4 2 7 2 4 2" xfId="36699"/>
    <cellStyle name="RowTitles-Detail 4 2 7 2 5" xfId="36700"/>
    <cellStyle name="RowTitles-Detail 4 2 7 3" xfId="36701"/>
    <cellStyle name="RowTitles-Detail 4 2 7 3 2" xfId="36702"/>
    <cellStyle name="RowTitles-Detail 4 2 7 3 2 2" xfId="36703"/>
    <cellStyle name="RowTitles-Detail 4 2 7 3 2 2 2" xfId="36704"/>
    <cellStyle name="RowTitles-Detail 4 2 7 3 2 3" xfId="36705"/>
    <cellStyle name="RowTitles-Detail 4 2 7 3 3" xfId="36706"/>
    <cellStyle name="RowTitles-Detail 4 2 7 3 3 2" xfId="36707"/>
    <cellStyle name="RowTitles-Detail 4 2 7 3 3 2 2" xfId="36708"/>
    <cellStyle name="RowTitles-Detail 4 2 7 3 4" xfId="36709"/>
    <cellStyle name="RowTitles-Detail 4 2 7 3 4 2" xfId="36710"/>
    <cellStyle name="RowTitles-Detail 4 2 7 3 5" xfId="36711"/>
    <cellStyle name="RowTitles-Detail 4 2 7 4" xfId="36712"/>
    <cellStyle name="RowTitles-Detail 4 2 7 4 2" xfId="36713"/>
    <cellStyle name="RowTitles-Detail 4 2 7 5" xfId="36714"/>
    <cellStyle name="RowTitles-Detail 4 2 7 5 2" xfId="36715"/>
    <cellStyle name="RowTitles-Detail 4 2 7 5 2 2" xfId="36716"/>
    <cellStyle name="RowTitles-Detail 4 2 7 6" xfId="36717"/>
    <cellStyle name="RowTitles-Detail 4 2 7 6 2" xfId="36718"/>
    <cellStyle name="RowTitles-Detail 4 2 7 7" xfId="36719"/>
    <cellStyle name="RowTitles-Detail 4 2 8" xfId="36720"/>
    <cellStyle name="RowTitles-Detail 4 2 8 2" xfId="36721"/>
    <cellStyle name="RowTitles-Detail 4 2 8 2 2" xfId="36722"/>
    <cellStyle name="RowTitles-Detail 4 2 8 2 2 2" xfId="36723"/>
    <cellStyle name="RowTitles-Detail 4 2 8 2 2 2 2" xfId="36724"/>
    <cellStyle name="RowTitles-Detail 4 2 8 2 2 3" xfId="36725"/>
    <cellStyle name="RowTitles-Detail 4 2 8 2 3" xfId="36726"/>
    <cellStyle name="RowTitles-Detail 4 2 8 2 3 2" xfId="36727"/>
    <cellStyle name="RowTitles-Detail 4 2 8 2 3 2 2" xfId="36728"/>
    <cellStyle name="RowTitles-Detail 4 2 8 2 4" xfId="36729"/>
    <cellStyle name="RowTitles-Detail 4 2 8 2 4 2" xfId="36730"/>
    <cellStyle name="RowTitles-Detail 4 2 8 2 5" xfId="36731"/>
    <cellStyle name="RowTitles-Detail 4 2 8 3" xfId="36732"/>
    <cellStyle name="RowTitles-Detail 4 2 8 3 2" xfId="36733"/>
    <cellStyle name="RowTitles-Detail 4 2 8 3 2 2" xfId="36734"/>
    <cellStyle name="RowTitles-Detail 4 2 8 3 2 2 2" xfId="36735"/>
    <cellStyle name="RowTitles-Detail 4 2 8 3 2 3" xfId="36736"/>
    <cellStyle name="RowTitles-Detail 4 2 8 3 3" xfId="36737"/>
    <cellStyle name="RowTitles-Detail 4 2 8 3 3 2" xfId="36738"/>
    <cellStyle name="RowTitles-Detail 4 2 8 3 3 2 2" xfId="36739"/>
    <cellStyle name="RowTitles-Detail 4 2 8 3 4" xfId="36740"/>
    <cellStyle name="RowTitles-Detail 4 2 8 3 4 2" xfId="36741"/>
    <cellStyle name="RowTitles-Detail 4 2 8 3 5" xfId="36742"/>
    <cellStyle name="RowTitles-Detail 4 2 8 4" xfId="36743"/>
    <cellStyle name="RowTitles-Detail 4 2 8 4 2" xfId="36744"/>
    <cellStyle name="RowTitles-Detail 4 2 8 5" xfId="36745"/>
    <cellStyle name="RowTitles-Detail 4 2 8 5 2" xfId="36746"/>
    <cellStyle name="RowTitles-Detail 4 2 8 5 2 2" xfId="36747"/>
    <cellStyle name="RowTitles-Detail 4 2 8 5 3" xfId="36748"/>
    <cellStyle name="RowTitles-Detail 4 2 8 6" xfId="36749"/>
    <cellStyle name="RowTitles-Detail 4 2 8 6 2" xfId="36750"/>
    <cellStyle name="RowTitles-Detail 4 2 8 6 2 2" xfId="36751"/>
    <cellStyle name="RowTitles-Detail 4 2 8 7" xfId="36752"/>
    <cellStyle name="RowTitles-Detail 4 2 8 7 2" xfId="36753"/>
    <cellStyle name="RowTitles-Detail 4 2 8 8" xfId="36754"/>
    <cellStyle name="RowTitles-Detail 4 2 9" xfId="36755"/>
    <cellStyle name="RowTitles-Detail 4 2 9 2" xfId="36756"/>
    <cellStyle name="RowTitles-Detail 4 2 9 2 2" xfId="36757"/>
    <cellStyle name="RowTitles-Detail 4 2 9 2 2 2" xfId="36758"/>
    <cellStyle name="RowTitles-Detail 4 2 9 2 2 2 2" xfId="36759"/>
    <cellStyle name="RowTitles-Detail 4 2 9 2 2 3" xfId="36760"/>
    <cellStyle name="RowTitles-Detail 4 2 9 2 3" xfId="36761"/>
    <cellStyle name="RowTitles-Detail 4 2 9 2 3 2" xfId="36762"/>
    <cellStyle name="RowTitles-Detail 4 2 9 2 3 2 2" xfId="36763"/>
    <cellStyle name="RowTitles-Detail 4 2 9 2 4" xfId="36764"/>
    <cellStyle name="RowTitles-Detail 4 2 9 2 4 2" xfId="36765"/>
    <cellStyle name="RowTitles-Detail 4 2 9 2 5" xfId="36766"/>
    <cellStyle name="RowTitles-Detail 4 2 9 3" xfId="36767"/>
    <cellStyle name="RowTitles-Detail 4 2 9 3 2" xfId="36768"/>
    <cellStyle name="RowTitles-Detail 4 2 9 3 2 2" xfId="36769"/>
    <cellStyle name="RowTitles-Detail 4 2 9 3 2 2 2" xfId="36770"/>
    <cellStyle name="RowTitles-Detail 4 2 9 3 2 3" xfId="36771"/>
    <cellStyle name="RowTitles-Detail 4 2 9 3 3" xfId="36772"/>
    <cellStyle name="RowTitles-Detail 4 2 9 3 3 2" xfId="36773"/>
    <cellStyle name="RowTitles-Detail 4 2 9 3 3 2 2" xfId="36774"/>
    <cellStyle name="RowTitles-Detail 4 2 9 3 4" xfId="36775"/>
    <cellStyle name="RowTitles-Detail 4 2 9 3 4 2" xfId="36776"/>
    <cellStyle name="RowTitles-Detail 4 2 9 3 5" xfId="36777"/>
    <cellStyle name="RowTitles-Detail 4 2 9 4" xfId="36778"/>
    <cellStyle name="RowTitles-Detail 4 2 9 4 2" xfId="36779"/>
    <cellStyle name="RowTitles-Detail 4 2 9 4 2 2" xfId="36780"/>
    <cellStyle name="RowTitles-Detail 4 2 9 4 3" xfId="36781"/>
    <cellStyle name="RowTitles-Detail 4 2 9 5" xfId="36782"/>
    <cellStyle name="RowTitles-Detail 4 2 9 5 2" xfId="36783"/>
    <cellStyle name="RowTitles-Detail 4 2 9 5 2 2" xfId="36784"/>
    <cellStyle name="RowTitles-Detail 4 2 9 6" xfId="36785"/>
    <cellStyle name="RowTitles-Detail 4 2 9 6 2" xfId="36786"/>
    <cellStyle name="RowTitles-Detail 4 2 9 7" xfId="36787"/>
    <cellStyle name="RowTitles-Detail 4 2_STUD aligned by INSTIT" xfId="36788"/>
    <cellStyle name="RowTitles-Detail 4 3" xfId="36789"/>
    <cellStyle name="RowTitles-Detail 4 3 10" xfId="36790"/>
    <cellStyle name="RowTitles-Detail 4 3 10 2" xfId="36791"/>
    <cellStyle name="RowTitles-Detail 4 3 10 2 2" xfId="36792"/>
    <cellStyle name="RowTitles-Detail 4 3 10 2 2 2" xfId="36793"/>
    <cellStyle name="RowTitles-Detail 4 3 10 2 3" xfId="36794"/>
    <cellStyle name="RowTitles-Detail 4 3 10 3" xfId="36795"/>
    <cellStyle name="RowTitles-Detail 4 3 10 3 2" xfId="36796"/>
    <cellStyle name="RowTitles-Detail 4 3 10 3 2 2" xfId="36797"/>
    <cellStyle name="RowTitles-Detail 4 3 10 4" xfId="36798"/>
    <cellStyle name="RowTitles-Detail 4 3 10 4 2" xfId="36799"/>
    <cellStyle name="RowTitles-Detail 4 3 10 5" xfId="36800"/>
    <cellStyle name="RowTitles-Detail 4 3 11" xfId="36801"/>
    <cellStyle name="RowTitles-Detail 4 3 11 2" xfId="36802"/>
    <cellStyle name="RowTitles-Detail 4 3 12" xfId="36803"/>
    <cellStyle name="RowTitles-Detail 4 3 12 2" xfId="36804"/>
    <cellStyle name="RowTitles-Detail 4 3 12 2 2" xfId="36805"/>
    <cellStyle name="RowTitles-Detail 4 3 2" xfId="36806"/>
    <cellStyle name="RowTitles-Detail 4 3 2 2" xfId="36807"/>
    <cellStyle name="RowTitles-Detail 4 3 2 2 2" xfId="36808"/>
    <cellStyle name="RowTitles-Detail 4 3 2 2 2 2" xfId="36809"/>
    <cellStyle name="RowTitles-Detail 4 3 2 2 2 2 2" xfId="36810"/>
    <cellStyle name="RowTitles-Detail 4 3 2 2 2 2 2 2" xfId="36811"/>
    <cellStyle name="RowTitles-Detail 4 3 2 2 2 2 3" xfId="36812"/>
    <cellStyle name="RowTitles-Detail 4 3 2 2 2 3" xfId="36813"/>
    <cellStyle name="RowTitles-Detail 4 3 2 2 2 3 2" xfId="36814"/>
    <cellStyle name="RowTitles-Detail 4 3 2 2 2 3 2 2" xfId="36815"/>
    <cellStyle name="RowTitles-Detail 4 3 2 2 2 4" xfId="36816"/>
    <cellStyle name="RowTitles-Detail 4 3 2 2 2 4 2" xfId="36817"/>
    <cellStyle name="RowTitles-Detail 4 3 2 2 2 5" xfId="36818"/>
    <cellStyle name="RowTitles-Detail 4 3 2 2 3" xfId="36819"/>
    <cellStyle name="RowTitles-Detail 4 3 2 2 3 2" xfId="36820"/>
    <cellStyle name="RowTitles-Detail 4 3 2 2 3 2 2" xfId="36821"/>
    <cellStyle name="RowTitles-Detail 4 3 2 2 3 2 2 2" xfId="36822"/>
    <cellStyle name="RowTitles-Detail 4 3 2 2 3 2 3" xfId="36823"/>
    <cellStyle name="RowTitles-Detail 4 3 2 2 3 3" xfId="36824"/>
    <cellStyle name="RowTitles-Detail 4 3 2 2 3 3 2" xfId="36825"/>
    <cellStyle name="RowTitles-Detail 4 3 2 2 3 3 2 2" xfId="36826"/>
    <cellStyle name="RowTitles-Detail 4 3 2 2 3 4" xfId="36827"/>
    <cellStyle name="RowTitles-Detail 4 3 2 2 3 4 2" xfId="36828"/>
    <cellStyle name="RowTitles-Detail 4 3 2 2 3 5" xfId="36829"/>
    <cellStyle name="RowTitles-Detail 4 3 2 2 4" xfId="36830"/>
    <cellStyle name="RowTitles-Detail 4 3 2 2 4 2" xfId="36831"/>
    <cellStyle name="RowTitles-Detail 4 3 2 2 5" xfId="36832"/>
    <cellStyle name="RowTitles-Detail 4 3 2 2 5 2" xfId="36833"/>
    <cellStyle name="RowTitles-Detail 4 3 2 2 5 2 2" xfId="36834"/>
    <cellStyle name="RowTitles-Detail 4 3 2 3" xfId="36835"/>
    <cellStyle name="RowTitles-Detail 4 3 2 3 2" xfId="36836"/>
    <cellStyle name="RowTitles-Detail 4 3 2 3 2 2" xfId="36837"/>
    <cellStyle name="RowTitles-Detail 4 3 2 3 2 2 2" xfId="36838"/>
    <cellStyle name="RowTitles-Detail 4 3 2 3 2 2 2 2" xfId="36839"/>
    <cellStyle name="RowTitles-Detail 4 3 2 3 2 2 3" xfId="36840"/>
    <cellStyle name="RowTitles-Detail 4 3 2 3 2 3" xfId="36841"/>
    <cellStyle name="RowTitles-Detail 4 3 2 3 2 3 2" xfId="36842"/>
    <cellStyle name="RowTitles-Detail 4 3 2 3 2 3 2 2" xfId="36843"/>
    <cellStyle name="RowTitles-Detail 4 3 2 3 2 4" xfId="36844"/>
    <cellStyle name="RowTitles-Detail 4 3 2 3 2 4 2" xfId="36845"/>
    <cellStyle name="RowTitles-Detail 4 3 2 3 2 5" xfId="36846"/>
    <cellStyle name="RowTitles-Detail 4 3 2 3 3" xfId="36847"/>
    <cellStyle name="RowTitles-Detail 4 3 2 3 3 2" xfId="36848"/>
    <cellStyle name="RowTitles-Detail 4 3 2 3 3 2 2" xfId="36849"/>
    <cellStyle name="RowTitles-Detail 4 3 2 3 3 2 2 2" xfId="36850"/>
    <cellStyle name="RowTitles-Detail 4 3 2 3 3 2 3" xfId="36851"/>
    <cellStyle name="RowTitles-Detail 4 3 2 3 3 3" xfId="36852"/>
    <cellStyle name="RowTitles-Detail 4 3 2 3 3 3 2" xfId="36853"/>
    <cellStyle name="RowTitles-Detail 4 3 2 3 3 3 2 2" xfId="36854"/>
    <cellStyle name="RowTitles-Detail 4 3 2 3 3 4" xfId="36855"/>
    <cellStyle name="RowTitles-Detail 4 3 2 3 3 4 2" xfId="36856"/>
    <cellStyle name="RowTitles-Detail 4 3 2 3 3 5" xfId="36857"/>
    <cellStyle name="RowTitles-Detail 4 3 2 3 4" xfId="36858"/>
    <cellStyle name="RowTitles-Detail 4 3 2 3 4 2" xfId="36859"/>
    <cellStyle name="RowTitles-Detail 4 3 2 3 5" xfId="36860"/>
    <cellStyle name="RowTitles-Detail 4 3 2 3 5 2" xfId="36861"/>
    <cellStyle name="RowTitles-Detail 4 3 2 3 5 2 2" xfId="36862"/>
    <cellStyle name="RowTitles-Detail 4 3 2 3 5 3" xfId="36863"/>
    <cellStyle name="RowTitles-Detail 4 3 2 3 6" xfId="36864"/>
    <cellStyle name="RowTitles-Detail 4 3 2 3 6 2" xfId="36865"/>
    <cellStyle name="RowTitles-Detail 4 3 2 3 6 2 2" xfId="36866"/>
    <cellStyle name="RowTitles-Detail 4 3 2 3 7" xfId="36867"/>
    <cellStyle name="RowTitles-Detail 4 3 2 3 7 2" xfId="36868"/>
    <cellStyle name="RowTitles-Detail 4 3 2 3 8" xfId="36869"/>
    <cellStyle name="RowTitles-Detail 4 3 2 4" xfId="36870"/>
    <cellStyle name="RowTitles-Detail 4 3 2 4 2" xfId="36871"/>
    <cellStyle name="RowTitles-Detail 4 3 2 4 2 2" xfId="36872"/>
    <cellStyle name="RowTitles-Detail 4 3 2 4 2 2 2" xfId="36873"/>
    <cellStyle name="RowTitles-Detail 4 3 2 4 2 2 2 2" xfId="36874"/>
    <cellStyle name="RowTitles-Detail 4 3 2 4 2 2 3" xfId="36875"/>
    <cellStyle name="RowTitles-Detail 4 3 2 4 2 3" xfId="36876"/>
    <cellStyle name="RowTitles-Detail 4 3 2 4 2 3 2" xfId="36877"/>
    <cellStyle name="RowTitles-Detail 4 3 2 4 2 3 2 2" xfId="36878"/>
    <cellStyle name="RowTitles-Detail 4 3 2 4 2 4" xfId="36879"/>
    <cellStyle name="RowTitles-Detail 4 3 2 4 2 4 2" xfId="36880"/>
    <cellStyle name="RowTitles-Detail 4 3 2 4 2 5" xfId="36881"/>
    <cellStyle name="RowTitles-Detail 4 3 2 4 3" xfId="36882"/>
    <cellStyle name="RowTitles-Detail 4 3 2 4 3 2" xfId="36883"/>
    <cellStyle name="RowTitles-Detail 4 3 2 4 3 2 2" xfId="36884"/>
    <cellStyle name="RowTitles-Detail 4 3 2 4 3 2 2 2" xfId="36885"/>
    <cellStyle name="RowTitles-Detail 4 3 2 4 3 2 3" xfId="36886"/>
    <cellStyle name="RowTitles-Detail 4 3 2 4 3 3" xfId="36887"/>
    <cellStyle name="RowTitles-Detail 4 3 2 4 3 3 2" xfId="36888"/>
    <cellStyle name="RowTitles-Detail 4 3 2 4 3 3 2 2" xfId="36889"/>
    <cellStyle name="RowTitles-Detail 4 3 2 4 3 4" xfId="36890"/>
    <cellStyle name="RowTitles-Detail 4 3 2 4 3 4 2" xfId="36891"/>
    <cellStyle name="RowTitles-Detail 4 3 2 4 3 5" xfId="36892"/>
    <cellStyle name="RowTitles-Detail 4 3 2 4 4" xfId="36893"/>
    <cellStyle name="RowTitles-Detail 4 3 2 4 4 2" xfId="36894"/>
    <cellStyle name="RowTitles-Detail 4 3 2 4 4 2 2" xfId="36895"/>
    <cellStyle name="RowTitles-Detail 4 3 2 4 4 3" xfId="36896"/>
    <cellStyle name="RowTitles-Detail 4 3 2 4 5" xfId="36897"/>
    <cellStyle name="RowTitles-Detail 4 3 2 4 5 2" xfId="36898"/>
    <cellStyle name="RowTitles-Detail 4 3 2 4 5 2 2" xfId="36899"/>
    <cellStyle name="RowTitles-Detail 4 3 2 4 6" xfId="36900"/>
    <cellStyle name="RowTitles-Detail 4 3 2 4 6 2" xfId="36901"/>
    <cellStyle name="RowTitles-Detail 4 3 2 4 7" xfId="36902"/>
    <cellStyle name="RowTitles-Detail 4 3 2 5" xfId="36903"/>
    <cellStyle name="RowTitles-Detail 4 3 2 5 2" xfId="36904"/>
    <cellStyle name="RowTitles-Detail 4 3 2 5 2 2" xfId="36905"/>
    <cellStyle name="RowTitles-Detail 4 3 2 5 2 2 2" xfId="36906"/>
    <cellStyle name="RowTitles-Detail 4 3 2 5 2 2 2 2" xfId="36907"/>
    <cellStyle name="RowTitles-Detail 4 3 2 5 2 2 3" xfId="36908"/>
    <cellStyle name="RowTitles-Detail 4 3 2 5 2 3" xfId="36909"/>
    <cellStyle name="RowTitles-Detail 4 3 2 5 2 3 2" xfId="36910"/>
    <cellStyle name="RowTitles-Detail 4 3 2 5 2 3 2 2" xfId="36911"/>
    <cellStyle name="RowTitles-Detail 4 3 2 5 2 4" xfId="36912"/>
    <cellStyle name="RowTitles-Detail 4 3 2 5 2 4 2" xfId="36913"/>
    <cellStyle name="RowTitles-Detail 4 3 2 5 2 5" xfId="36914"/>
    <cellStyle name="RowTitles-Detail 4 3 2 5 3" xfId="36915"/>
    <cellStyle name="RowTitles-Detail 4 3 2 5 3 2" xfId="36916"/>
    <cellStyle name="RowTitles-Detail 4 3 2 5 3 2 2" xfId="36917"/>
    <cellStyle name="RowTitles-Detail 4 3 2 5 3 2 2 2" xfId="36918"/>
    <cellStyle name="RowTitles-Detail 4 3 2 5 3 2 3" xfId="36919"/>
    <cellStyle name="RowTitles-Detail 4 3 2 5 3 3" xfId="36920"/>
    <cellStyle name="RowTitles-Detail 4 3 2 5 3 3 2" xfId="36921"/>
    <cellStyle name="RowTitles-Detail 4 3 2 5 3 3 2 2" xfId="36922"/>
    <cellStyle name="RowTitles-Detail 4 3 2 5 3 4" xfId="36923"/>
    <cellStyle name="RowTitles-Detail 4 3 2 5 3 4 2" xfId="36924"/>
    <cellStyle name="RowTitles-Detail 4 3 2 5 3 5" xfId="36925"/>
    <cellStyle name="RowTitles-Detail 4 3 2 5 4" xfId="36926"/>
    <cellStyle name="RowTitles-Detail 4 3 2 5 4 2" xfId="36927"/>
    <cellStyle name="RowTitles-Detail 4 3 2 5 4 2 2" xfId="36928"/>
    <cellStyle name="RowTitles-Detail 4 3 2 5 4 3" xfId="36929"/>
    <cellStyle name="RowTitles-Detail 4 3 2 5 5" xfId="36930"/>
    <cellStyle name="RowTitles-Detail 4 3 2 5 5 2" xfId="36931"/>
    <cellStyle name="RowTitles-Detail 4 3 2 5 5 2 2" xfId="36932"/>
    <cellStyle name="RowTitles-Detail 4 3 2 5 6" xfId="36933"/>
    <cellStyle name="RowTitles-Detail 4 3 2 5 6 2" xfId="36934"/>
    <cellStyle name="RowTitles-Detail 4 3 2 5 7" xfId="36935"/>
    <cellStyle name="RowTitles-Detail 4 3 2 6" xfId="36936"/>
    <cellStyle name="RowTitles-Detail 4 3 2 6 2" xfId="36937"/>
    <cellStyle name="RowTitles-Detail 4 3 2 6 2 2" xfId="36938"/>
    <cellStyle name="RowTitles-Detail 4 3 2 6 2 2 2" xfId="36939"/>
    <cellStyle name="RowTitles-Detail 4 3 2 6 2 2 2 2" xfId="36940"/>
    <cellStyle name="RowTitles-Detail 4 3 2 6 2 2 3" xfId="36941"/>
    <cellStyle name="RowTitles-Detail 4 3 2 6 2 3" xfId="36942"/>
    <cellStyle name="RowTitles-Detail 4 3 2 6 2 3 2" xfId="36943"/>
    <cellStyle name="RowTitles-Detail 4 3 2 6 2 3 2 2" xfId="36944"/>
    <cellStyle name="RowTitles-Detail 4 3 2 6 2 4" xfId="36945"/>
    <cellStyle name="RowTitles-Detail 4 3 2 6 2 4 2" xfId="36946"/>
    <cellStyle name="RowTitles-Detail 4 3 2 6 2 5" xfId="36947"/>
    <cellStyle name="RowTitles-Detail 4 3 2 6 3" xfId="36948"/>
    <cellStyle name="RowTitles-Detail 4 3 2 6 3 2" xfId="36949"/>
    <cellStyle name="RowTitles-Detail 4 3 2 6 3 2 2" xfId="36950"/>
    <cellStyle name="RowTitles-Detail 4 3 2 6 3 2 2 2" xfId="36951"/>
    <cellStyle name="RowTitles-Detail 4 3 2 6 3 2 3" xfId="36952"/>
    <cellStyle name="RowTitles-Detail 4 3 2 6 3 3" xfId="36953"/>
    <cellStyle name="RowTitles-Detail 4 3 2 6 3 3 2" xfId="36954"/>
    <cellStyle name="RowTitles-Detail 4 3 2 6 3 3 2 2" xfId="36955"/>
    <cellStyle name="RowTitles-Detail 4 3 2 6 3 4" xfId="36956"/>
    <cellStyle name="RowTitles-Detail 4 3 2 6 3 4 2" xfId="36957"/>
    <cellStyle name="RowTitles-Detail 4 3 2 6 3 5" xfId="36958"/>
    <cellStyle name="RowTitles-Detail 4 3 2 6 4" xfId="36959"/>
    <cellStyle name="RowTitles-Detail 4 3 2 6 4 2" xfId="36960"/>
    <cellStyle name="RowTitles-Detail 4 3 2 6 4 2 2" xfId="36961"/>
    <cellStyle name="RowTitles-Detail 4 3 2 6 4 3" xfId="36962"/>
    <cellStyle name="RowTitles-Detail 4 3 2 6 5" xfId="36963"/>
    <cellStyle name="RowTitles-Detail 4 3 2 6 5 2" xfId="36964"/>
    <cellStyle name="RowTitles-Detail 4 3 2 6 5 2 2" xfId="36965"/>
    <cellStyle name="RowTitles-Detail 4 3 2 6 6" xfId="36966"/>
    <cellStyle name="RowTitles-Detail 4 3 2 6 6 2" xfId="36967"/>
    <cellStyle name="RowTitles-Detail 4 3 2 6 7" xfId="36968"/>
    <cellStyle name="RowTitles-Detail 4 3 2 7" xfId="36969"/>
    <cellStyle name="RowTitles-Detail 4 3 2 7 2" xfId="36970"/>
    <cellStyle name="RowTitles-Detail 4 3 2 7 2 2" xfId="36971"/>
    <cellStyle name="RowTitles-Detail 4 3 2 7 2 2 2" xfId="36972"/>
    <cellStyle name="RowTitles-Detail 4 3 2 7 2 3" xfId="36973"/>
    <cellStyle name="RowTitles-Detail 4 3 2 7 3" xfId="36974"/>
    <cellStyle name="RowTitles-Detail 4 3 2 7 3 2" xfId="36975"/>
    <cellStyle name="RowTitles-Detail 4 3 2 7 3 2 2" xfId="36976"/>
    <cellStyle name="RowTitles-Detail 4 3 2 7 4" xfId="36977"/>
    <cellStyle name="RowTitles-Detail 4 3 2 7 4 2" xfId="36978"/>
    <cellStyle name="RowTitles-Detail 4 3 2 7 5" xfId="36979"/>
    <cellStyle name="RowTitles-Detail 4 3 2 8" xfId="36980"/>
    <cellStyle name="RowTitles-Detail 4 3 2 8 2" xfId="36981"/>
    <cellStyle name="RowTitles-Detail 4 3 2 9" xfId="36982"/>
    <cellStyle name="RowTitles-Detail 4 3 2 9 2" xfId="36983"/>
    <cellStyle name="RowTitles-Detail 4 3 2 9 2 2" xfId="36984"/>
    <cellStyle name="RowTitles-Detail 4 3 2_STUD aligned by INSTIT" xfId="36985"/>
    <cellStyle name="RowTitles-Detail 4 3 3" xfId="36986"/>
    <cellStyle name="RowTitles-Detail 4 3 3 2" xfId="36987"/>
    <cellStyle name="RowTitles-Detail 4 3 3 2 2" xfId="36988"/>
    <cellStyle name="RowTitles-Detail 4 3 3 2 2 2" xfId="36989"/>
    <cellStyle name="RowTitles-Detail 4 3 3 2 2 2 2" xfId="36990"/>
    <cellStyle name="RowTitles-Detail 4 3 3 2 2 2 2 2" xfId="36991"/>
    <cellStyle name="RowTitles-Detail 4 3 3 2 2 2 3" xfId="36992"/>
    <cellStyle name="RowTitles-Detail 4 3 3 2 2 3" xfId="36993"/>
    <cellStyle name="RowTitles-Detail 4 3 3 2 2 3 2" xfId="36994"/>
    <cellStyle name="RowTitles-Detail 4 3 3 2 2 3 2 2" xfId="36995"/>
    <cellStyle name="RowTitles-Detail 4 3 3 2 2 4" xfId="36996"/>
    <cellStyle name="RowTitles-Detail 4 3 3 2 2 4 2" xfId="36997"/>
    <cellStyle name="RowTitles-Detail 4 3 3 2 2 5" xfId="36998"/>
    <cellStyle name="RowTitles-Detail 4 3 3 2 3" xfId="36999"/>
    <cellStyle name="RowTitles-Detail 4 3 3 2 3 2" xfId="37000"/>
    <cellStyle name="RowTitles-Detail 4 3 3 2 3 2 2" xfId="37001"/>
    <cellStyle name="RowTitles-Detail 4 3 3 2 3 2 2 2" xfId="37002"/>
    <cellStyle name="RowTitles-Detail 4 3 3 2 3 2 3" xfId="37003"/>
    <cellStyle name="RowTitles-Detail 4 3 3 2 3 3" xfId="37004"/>
    <cellStyle name="RowTitles-Detail 4 3 3 2 3 3 2" xfId="37005"/>
    <cellStyle name="RowTitles-Detail 4 3 3 2 3 3 2 2" xfId="37006"/>
    <cellStyle name="RowTitles-Detail 4 3 3 2 3 4" xfId="37007"/>
    <cellStyle name="RowTitles-Detail 4 3 3 2 3 4 2" xfId="37008"/>
    <cellStyle name="RowTitles-Detail 4 3 3 2 3 5" xfId="37009"/>
    <cellStyle name="RowTitles-Detail 4 3 3 2 4" xfId="37010"/>
    <cellStyle name="RowTitles-Detail 4 3 3 2 4 2" xfId="37011"/>
    <cellStyle name="RowTitles-Detail 4 3 3 2 5" xfId="37012"/>
    <cellStyle name="RowTitles-Detail 4 3 3 2 5 2" xfId="37013"/>
    <cellStyle name="RowTitles-Detail 4 3 3 2 5 2 2" xfId="37014"/>
    <cellStyle name="RowTitles-Detail 4 3 3 2 5 3" xfId="37015"/>
    <cellStyle name="RowTitles-Detail 4 3 3 2 6" xfId="37016"/>
    <cellStyle name="RowTitles-Detail 4 3 3 2 6 2" xfId="37017"/>
    <cellStyle name="RowTitles-Detail 4 3 3 2 6 2 2" xfId="37018"/>
    <cellStyle name="RowTitles-Detail 4 3 3 2 7" xfId="37019"/>
    <cellStyle name="RowTitles-Detail 4 3 3 2 7 2" xfId="37020"/>
    <cellStyle name="RowTitles-Detail 4 3 3 2 8" xfId="37021"/>
    <cellStyle name="RowTitles-Detail 4 3 3 3" xfId="37022"/>
    <cellStyle name="RowTitles-Detail 4 3 3 3 2" xfId="37023"/>
    <cellStyle name="RowTitles-Detail 4 3 3 3 2 2" xfId="37024"/>
    <cellStyle name="RowTitles-Detail 4 3 3 3 2 2 2" xfId="37025"/>
    <cellStyle name="RowTitles-Detail 4 3 3 3 2 2 2 2" xfId="37026"/>
    <cellStyle name="RowTitles-Detail 4 3 3 3 2 2 3" xfId="37027"/>
    <cellStyle name="RowTitles-Detail 4 3 3 3 2 3" xfId="37028"/>
    <cellStyle name="RowTitles-Detail 4 3 3 3 2 3 2" xfId="37029"/>
    <cellStyle name="RowTitles-Detail 4 3 3 3 2 3 2 2" xfId="37030"/>
    <cellStyle name="RowTitles-Detail 4 3 3 3 2 4" xfId="37031"/>
    <cellStyle name="RowTitles-Detail 4 3 3 3 2 4 2" xfId="37032"/>
    <cellStyle name="RowTitles-Detail 4 3 3 3 2 5" xfId="37033"/>
    <cellStyle name="RowTitles-Detail 4 3 3 3 3" xfId="37034"/>
    <cellStyle name="RowTitles-Detail 4 3 3 3 3 2" xfId="37035"/>
    <cellStyle name="RowTitles-Detail 4 3 3 3 3 2 2" xfId="37036"/>
    <cellStyle name="RowTitles-Detail 4 3 3 3 3 2 2 2" xfId="37037"/>
    <cellStyle name="RowTitles-Detail 4 3 3 3 3 2 3" xfId="37038"/>
    <cellStyle name="RowTitles-Detail 4 3 3 3 3 3" xfId="37039"/>
    <cellStyle name="RowTitles-Detail 4 3 3 3 3 3 2" xfId="37040"/>
    <cellStyle name="RowTitles-Detail 4 3 3 3 3 3 2 2" xfId="37041"/>
    <cellStyle name="RowTitles-Detail 4 3 3 3 3 4" xfId="37042"/>
    <cellStyle name="RowTitles-Detail 4 3 3 3 3 4 2" xfId="37043"/>
    <cellStyle name="RowTitles-Detail 4 3 3 3 3 5" xfId="37044"/>
    <cellStyle name="RowTitles-Detail 4 3 3 3 4" xfId="37045"/>
    <cellStyle name="RowTitles-Detail 4 3 3 3 4 2" xfId="37046"/>
    <cellStyle name="RowTitles-Detail 4 3 3 3 5" xfId="37047"/>
    <cellStyle name="RowTitles-Detail 4 3 3 3 5 2" xfId="37048"/>
    <cellStyle name="RowTitles-Detail 4 3 3 3 5 2 2" xfId="37049"/>
    <cellStyle name="RowTitles-Detail 4 3 3 4" xfId="37050"/>
    <cellStyle name="RowTitles-Detail 4 3 3 4 2" xfId="37051"/>
    <cellStyle name="RowTitles-Detail 4 3 3 4 2 2" xfId="37052"/>
    <cellStyle name="RowTitles-Detail 4 3 3 4 2 2 2" xfId="37053"/>
    <cellStyle name="RowTitles-Detail 4 3 3 4 2 2 2 2" xfId="37054"/>
    <cellStyle name="RowTitles-Detail 4 3 3 4 2 2 3" xfId="37055"/>
    <cellStyle name="RowTitles-Detail 4 3 3 4 2 3" xfId="37056"/>
    <cellStyle name="RowTitles-Detail 4 3 3 4 2 3 2" xfId="37057"/>
    <cellStyle name="RowTitles-Detail 4 3 3 4 2 3 2 2" xfId="37058"/>
    <cellStyle name="RowTitles-Detail 4 3 3 4 2 4" xfId="37059"/>
    <cellStyle name="RowTitles-Detail 4 3 3 4 2 4 2" xfId="37060"/>
    <cellStyle name="RowTitles-Detail 4 3 3 4 2 5" xfId="37061"/>
    <cellStyle name="RowTitles-Detail 4 3 3 4 3" xfId="37062"/>
    <cellStyle name="RowTitles-Detail 4 3 3 4 3 2" xfId="37063"/>
    <cellStyle name="RowTitles-Detail 4 3 3 4 3 2 2" xfId="37064"/>
    <cellStyle name="RowTitles-Detail 4 3 3 4 3 2 2 2" xfId="37065"/>
    <cellStyle name="RowTitles-Detail 4 3 3 4 3 2 3" xfId="37066"/>
    <cellStyle name="RowTitles-Detail 4 3 3 4 3 3" xfId="37067"/>
    <cellStyle name="RowTitles-Detail 4 3 3 4 3 3 2" xfId="37068"/>
    <cellStyle name="RowTitles-Detail 4 3 3 4 3 3 2 2" xfId="37069"/>
    <cellStyle name="RowTitles-Detail 4 3 3 4 3 4" xfId="37070"/>
    <cellStyle name="RowTitles-Detail 4 3 3 4 3 4 2" xfId="37071"/>
    <cellStyle name="RowTitles-Detail 4 3 3 4 3 5" xfId="37072"/>
    <cellStyle name="RowTitles-Detail 4 3 3 4 4" xfId="37073"/>
    <cellStyle name="RowTitles-Detail 4 3 3 4 4 2" xfId="37074"/>
    <cellStyle name="RowTitles-Detail 4 3 3 4 4 2 2" xfId="37075"/>
    <cellStyle name="RowTitles-Detail 4 3 3 4 4 3" xfId="37076"/>
    <cellStyle name="RowTitles-Detail 4 3 3 4 5" xfId="37077"/>
    <cellStyle name="RowTitles-Detail 4 3 3 4 5 2" xfId="37078"/>
    <cellStyle name="RowTitles-Detail 4 3 3 4 5 2 2" xfId="37079"/>
    <cellStyle name="RowTitles-Detail 4 3 3 4 6" xfId="37080"/>
    <cellStyle name="RowTitles-Detail 4 3 3 4 6 2" xfId="37081"/>
    <cellStyle name="RowTitles-Detail 4 3 3 4 7" xfId="37082"/>
    <cellStyle name="RowTitles-Detail 4 3 3 5" xfId="37083"/>
    <cellStyle name="RowTitles-Detail 4 3 3 5 2" xfId="37084"/>
    <cellStyle name="RowTitles-Detail 4 3 3 5 2 2" xfId="37085"/>
    <cellStyle name="RowTitles-Detail 4 3 3 5 2 2 2" xfId="37086"/>
    <cellStyle name="RowTitles-Detail 4 3 3 5 2 2 2 2" xfId="37087"/>
    <cellStyle name="RowTitles-Detail 4 3 3 5 2 2 3" xfId="37088"/>
    <cellStyle name="RowTitles-Detail 4 3 3 5 2 3" xfId="37089"/>
    <cellStyle name="RowTitles-Detail 4 3 3 5 2 3 2" xfId="37090"/>
    <cellStyle name="RowTitles-Detail 4 3 3 5 2 3 2 2" xfId="37091"/>
    <cellStyle name="RowTitles-Detail 4 3 3 5 2 4" xfId="37092"/>
    <cellStyle name="RowTitles-Detail 4 3 3 5 2 4 2" xfId="37093"/>
    <cellStyle name="RowTitles-Detail 4 3 3 5 2 5" xfId="37094"/>
    <cellStyle name="RowTitles-Detail 4 3 3 5 3" xfId="37095"/>
    <cellStyle name="RowTitles-Detail 4 3 3 5 3 2" xfId="37096"/>
    <cellStyle name="RowTitles-Detail 4 3 3 5 3 2 2" xfId="37097"/>
    <cellStyle name="RowTitles-Detail 4 3 3 5 3 2 2 2" xfId="37098"/>
    <cellStyle name="RowTitles-Detail 4 3 3 5 3 2 3" xfId="37099"/>
    <cellStyle name="RowTitles-Detail 4 3 3 5 3 3" xfId="37100"/>
    <cellStyle name="RowTitles-Detail 4 3 3 5 3 3 2" xfId="37101"/>
    <cellStyle name="RowTitles-Detail 4 3 3 5 3 3 2 2" xfId="37102"/>
    <cellStyle name="RowTitles-Detail 4 3 3 5 3 4" xfId="37103"/>
    <cellStyle name="RowTitles-Detail 4 3 3 5 3 4 2" xfId="37104"/>
    <cellStyle name="RowTitles-Detail 4 3 3 5 3 5" xfId="37105"/>
    <cellStyle name="RowTitles-Detail 4 3 3 5 4" xfId="37106"/>
    <cellStyle name="RowTitles-Detail 4 3 3 5 4 2" xfId="37107"/>
    <cellStyle name="RowTitles-Detail 4 3 3 5 4 2 2" xfId="37108"/>
    <cellStyle name="RowTitles-Detail 4 3 3 5 4 3" xfId="37109"/>
    <cellStyle name="RowTitles-Detail 4 3 3 5 5" xfId="37110"/>
    <cellStyle name="RowTitles-Detail 4 3 3 5 5 2" xfId="37111"/>
    <cellStyle name="RowTitles-Detail 4 3 3 5 5 2 2" xfId="37112"/>
    <cellStyle name="RowTitles-Detail 4 3 3 5 6" xfId="37113"/>
    <cellStyle name="RowTitles-Detail 4 3 3 5 6 2" xfId="37114"/>
    <cellStyle name="RowTitles-Detail 4 3 3 5 7" xfId="37115"/>
    <cellStyle name="RowTitles-Detail 4 3 3 6" xfId="37116"/>
    <cellStyle name="RowTitles-Detail 4 3 3 6 2" xfId="37117"/>
    <cellStyle name="RowTitles-Detail 4 3 3 6 2 2" xfId="37118"/>
    <cellStyle name="RowTitles-Detail 4 3 3 6 2 2 2" xfId="37119"/>
    <cellStyle name="RowTitles-Detail 4 3 3 6 2 2 2 2" xfId="37120"/>
    <cellStyle name="RowTitles-Detail 4 3 3 6 2 2 3" xfId="37121"/>
    <cellStyle name="RowTitles-Detail 4 3 3 6 2 3" xfId="37122"/>
    <cellStyle name="RowTitles-Detail 4 3 3 6 2 3 2" xfId="37123"/>
    <cellStyle name="RowTitles-Detail 4 3 3 6 2 3 2 2" xfId="37124"/>
    <cellStyle name="RowTitles-Detail 4 3 3 6 2 4" xfId="37125"/>
    <cellStyle name="RowTitles-Detail 4 3 3 6 2 4 2" xfId="37126"/>
    <cellStyle name="RowTitles-Detail 4 3 3 6 2 5" xfId="37127"/>
    <cellStyle name="RowTitles-Detail 4 3 3 6 3" xfId="37128"/>
    <cellStyle name="RowTitles-Detail 4 3 3 6 3 2" xfId="37129"/>
    <cellStyle name="RowTitles-Detail 4 3 3 6 3 2 2" xfId="37130"/>
    <cellStyle name="RowTitles-Detail 4 3 3 6 3 2 2 2" xfId="37131"/>
    <cellStyle name="RowTitles-Detail 4 3 3 6 3 2 3" xfId="37132"/>
    <cellStyle name="RowTitles-Detail 4 3 3 6 3 3" xfId="37133"/>
    <cellStyle name="RowTitles-Detail 4 3 3 6 3 3 2" xfId="37134"/>
    <cellStyle name="RowTitles-Detail 4 3 3 6 3 3 2 2" xfId="37135"/>
    <cellStyle name="RowTitles-Detail 4 3 3 6 3 4" xfId="37136"/>
    <cellStyle name="RowTitles-Detail 4 3 3 6 3 4 2" xfId="37137"/>
    <cellStyle name="RowTitles-Detail 4 3 3 6 3 5" xfId="37138"/>
    <cellStyle name="RowTitles-Detail 4 3 3 6 4" xfId="37139"/>
    <cellStyle name="RowTitles-Detail 4 3 3 6 4 2" xfId="37140"/>
    <cellStyle name="RowTitles-Detail 4 3 3 6 4 2 2" xfId="37141"/>
    <cellStyle name="RowTitles-Detail 4 3 3 6 4 3" xfId="37142"/>
    <cellStyle name="RowTitles-Detail 4 3 3 6 5" xfId="37143"/>
    <cellStyle name="RowTitles-Detail 4 3 3 6 5 2" xfId="37144"/>
    <cellStyle name="RowTitles-Detail 4 3 3 6 5 2 2" xfId="37145"/>
    <cellStyle name="RowTitles-Detail 4 3 3 6 6" xfId="37146"/>
    <cellStyle name="RowTitles-Detail 4 3 3 6 6 2" xfId="37147"/>
    <cellStyle name="RowTitles-Detail 4 3 3 6 7" xfId="37148"/>
    <cellStyle name="RowTitles-Detail 4 3 3 7" xfId="37149"/>
    <cellStyle name="RowTitles-Detail 4 3 3 7 2" xfId="37150"/>
    <cellStyle name="RowTitles-Detail 4 3 3 7 2 2" xfId="37151"/>
    <cellStyle name="RowTitles-Detail 4 3 3 7 2 2 2" xfId="37152"/>
    <cellStyle name="RowTitles-Detail 4 3 3 7 2 3" xfId="37153"/>
    <cellStyle name="RowTitles-Detail 4 3 3 7 3" xfId="37154"/>
    <cellStyle name="RowTitles-Detail 4 3 3 7 3 2" xfId="37155"/>
    <cellStyle name="RowTitles-Detail 4 3 3 7 3 2 2" xfId="37156"/>
    <cellStyle name="RowTitles-Detail 4 3 3 7 4" xfId="37157"/>
    <cellStyle name="RowTitles-Detail 4 3 3 7 4 2" xfId="37158"/>
    <cellStyle name="RowTitles-Detail 4 3 3 7 5" xfId="37159"/>
    <cellStyle name="RowTitles-Detail 4 3 3 8" xfId="37160"/>
    <cellStyle name="RowTitles-Detail 4 3 3 8 2" xfId="37161"/>
    <cellStyle name="RowTitles-Detail 4 3 3 8 2 2" xfId="37162"/>
    <cellStyle name="RowTitles-Detail 4 3 3 8 2 2 2" xfId="37163"/>
    <cellStyle name="RowTitles-Detail 4 3 3 8 2 3" xfId="37164"/>
    <cellStyle name="RowTitles-Detail 4 3 3 8 3" xfId="37165"/>
    <cellStyle name="RowTitles-Detail 4 3 3 8 3 2" xfId="37166"/>
    <cellStyle name="RowTitles-Detail 4 3 3 8 3 2 2" xfId="37167"/>
    <cellStyle name="RowTitles-Detail 4 3 3 8 4" xfId="37168"/>
    <cellStyle name="RowTitles-Detail 4 3 3 8 4 2" xfId="37169"/>
    <cellStyle name="RowTitles-Detail 4 3 3 8 5" xfId="37170"/>
    <cellStyle name="RowTitles-Detail 4 3 3 9" xfId="37171"/>
    <cellStyle name="RowTitles-Detail 4 3 3 9 2" xfId="37172"/>
    <cellStyle name="RowTitles-Detail 4 3 3 9 2 2" xfId="37173"/>
    <cellStyle name="RowTitles-Detail 4 3 3_STUD aligned by INSTIT" xfId="37174"/>
    <cellStyle name="RowTitles-Detail 4 3 4" xfId="37175"/>
    <cellStyle name="RowTitles-Detail 4 3 4 2" xfId="37176"/>
    <cellStyle name="RowTitles-Detail 4 3 4 2 2" xfId="37177"/>
    <cellStyle name="RowTitles-Detail 4 3 4 2 2 2" xfId="37178"/>
    <cellStyle name="RowTitles-Detail 4 3 4 2 2 2 2" xfId="37179"/>
    <cellStyle name="RowTitles-Detail 4 3 4 2 2 2 2 2" xfId="37180"/>
    <cellStyle name="RowTitles-Detail 4 3 4 2 2 2 3" xfId="37181"/>
    <cellStyle name="RowTitles-Detail 4 3 4 2 2 3" xfId="37182"/>
    <cellStyle name="RowTitles-Detail 4 3 4 2 2 3 2" xfId="37183"/>
    <cellStyle name="RowTitles-Detail 4 3 4 2 2 3 2 2" xfId="37184"/>
    <cellStyle name="RowTitles-Detail 4 3 4 2 2 4" xfId="37185"/>
    <cellStyle name="RowTitles-Detail 4 3 4 2 2 4 2" xfId="37186"/>
    <cellStyle name="RowTitles-Detail 4 3 4 2 2 5" xfId="37187"/>
    <cellStyle name="RowTitles-Detail 4 3 4 2 3" xfId="37188"/>
    <cellStyle name="RowTitles-Detail 4 3 4 2 3 2" xfId="37189"/>
    <cellStyle name="RowTitles-Detail 4 3 4 2 3 2 2" xfId="37190"/>
    <cellStyle name="RowTitles-Detail 4 3 4 2 3 2 2 2" xfId="37191"/>
    <cellStyle name="RowTitles-Detail 4 3 4 2 3 2 3" xfId="37192"/>
    <cellStyle name="RowTitles-Detail 4 3 4 2 3 3" xfId="37193"/>
    <cellStyle name="RowTitles-Detail 4 3 4 2 3 3 2" xfId="37194"/>
    <cellStyle name="RowTitles-Detail 4 3 4 2 3 3 2 2" xfId="37195"/>
    <cellStyle name="RowTitles-Detail 4 3 4 2 3 4" xfId="37196"/>
    <cellStyle name="RowTitles-Detail 4 3 4 2 3 4 2" xfId="37197"/>
    <cellStyle name="RowTitles-Detail 4 3 4 2 3 5" xfId="37198"/>
    <cellStyle name="RowTitles-Detail 4 3 4 2 4" xfId="37199"/>
    <cellStyle name="RowTitles-Detail 4 3 4 2 4 2" xfId="37200"/>
    <cellStyle name="RowTitles-Detail 4 3 4 2 5" xfId="37201"/>
    <cellStyle name="RowTitles-Detail 4 3 4 2 5 2" xfId="37202"/>
    <cellStyle name="RowTitles-Detail 4 3 4 2 5 2 2" xfId="37203"/>
    <cellStyle name="RowTitles-Detail 4 3 4 2 5 3" xfId="37204"/>
    <cellStyle name="RowTitles-Detail 4 3 4 2 6" xfId="37205"/>
    <cellStyle name="RowTitles-Detail 4 3 4 2 6 2" xfId="37206"/>
    <cellStyle name="RowTitles-Detail 4 3 4 2 6 2 2" xfId="37207"/>
    <cellStyle name="RowTitles-Detail 4 3 4 3" xfId="37208"/>
    <cellStyle name="RowTitles-Detail 4 3 4 3 2" xfId="37209"/>
    <cellStyle name="RowTitles-Detail 4 3 4 3 2 2" xfId="37210"/>
    <cellStyle name="RowTitles-Detail 4 3 4 3 2 2 2" xfId="37211"/>
    <cellStyle name="RowTitles-Detail 4 3 4 3 2 2 2 2" xfId="37212"/>
    <cellStyle name="RowTitles-Detail 4 3 4 3 2 2 3" xfId="37213"/>
    <cellStyle name="RowTitles-Detail 4 3 4 3 2 3" xfId="37214"/>
    <cellStyle name="RowTitles-Detail 4 3 4 3 2 3 2" xfId="37215"/>
    <cellStyle name="RowTitles-Detail 4 3 4 3 2 3 2 2" xfId="37216"/>
    <cellStyle name="RowTitles-Detail 4 3 4 3 2 4" xfId="37217"/>
    <cellStyle name="RowTitles-Detail 4 3 4 3 2 4 2" xfId="37218"/>
    <cellStyle name="RowTitles-Detail 4 3 4 3 2 5" xfId="37219"/>
    <cellStyle name="RowTitles-Detail 4 3 4 3 3" xfId="37220"/>
    <cellStyle name="RowTitles-Detail 4 3 4 3 3 2" xfId="37221"/>
    <cellStyle name="RowTitles-Detail 4 3 4 3 3 2 2" xfId="37222"/>
    <cellStyle name="RowTitles-Detail 4 3 4 3 3 2 2 2" xfId="37223"/>
    <cellStyle name="RowTitles-Detail 4 3 4 3 3 2 3" xfId="37224"/>
    <cellStyle name="RowTitles-Detail 4 3 4 3 3 3" xfId="37225"/>
    <cellStyle name="RowTitles-Detail 4 3 4 3 3 3 2" xfId="37226"/>
    <cellStyle name="RowTitles-Detail 4 3 4 3 3 3 2 2" xfId="37227"/>
    <cellStyle name="RowTitles-Detail 4 3 4 3 3 4" xfId="37228"/>
    <cellStyle name="RowTitles-Detail 4 3 4 3 3 4 2" xfId="37229"/>
    <cellStyle name="RowTitles-Detail 4 3 4 3 3 5" xfId="37230"/>
    <cellStyle name="RowTitles-Detail 4 3 4 3 4" xfId="37231"/>
    <cellStyle name="RowTitles-Detail 4 3 4 3 4 2" xfId="37232"/>
    <cellStyle name="RowTitles-Detail 4 3 4 3 5" xfId="37233"/>
    <cellStyle name="RowTitles-Detail 4 3 4 3 5 2" xfId="37234"/>
    <cellStyle name="RowTitles-Detail 4 3 4 3 5 2 2" xfId="37235"/>
    <cellStyle name="RowTitles-Detail 4 3 4 3 6" xfId="37236"/>
    <cellStyle name="RowTitles-Detail 4 3 4 3 6 2" xfId="37237"/>
    <cellStyle name="RowTitles-Detail 4 3 4 3 7" xfId="37238"/>
    <cellStyle name="RowTitles-Detail 4 3 4 4" xfId="37239"/>
    <cellStyle name="RowTitles-Detail 4 3 4 4 2" xfId="37240"/>
    <cellStyle name="RowTitles-Detail 4 3 4 4 2 2" xfId="37241"/>
    <cellStyle name="RowTitles-Detail 4 3 4 4 2 2 2" xfId="37242"/>
    <cellStyle name="RowTitles-Detail 4 3 4 4 2 2 2 2" xfId="37243"/>
    <cellStyle name="RowTitles-Detail 4 3 4 4 2 2 3" xfId="37244"/>
    <cellStyle name="RowTitles-Detail 4 3 4 4 2 3" xfId="37245"/>
    <cellStyle name="RowTitles-Detail 4 3 4 4 2 3 2" xfId="37246"/>
    <cellStyle name="RowTitles-Detail 4 3 4 4 2 3 2 2" xfId="37247"/>
    <cellStyle name="RowTitles-Detail 4 3 4 4 2 4" xfId="37248"/>
    <cellStyle name="RowTitles-Detail 4 3 4 4 2 4 2" xfId="37249"/>
    <cellStyle name="RowTitles-Detail 4 3 4 4 2 5" xfId="37250"/>
    <cellStyle name="RowTitles-Detail 4 3 4 4 3" xfId="37251"/>
    <cellStyle name="RowTitles-Detail 4 3 4 4 3 2" xfId="37252"/>
    <cellStyle name="RowTitles-Detail 4 3 4 4 3 2 2" xfId="37253"/>
    <cellStyle name="RowTitles-Detail 4 3 4 4 3 2 2 2" xfId="37254"/>
    <cellStyle name="RowTitles-Detail 4 3 4 4 3 2 3" xfId="37255"/>
    <cellStyle name="RowTitles-Detail 4 3 4 4 3 3" xfId="37256"/>
    <cellStyle name="RowTitles-Detail 4 3 4 4 3 3 2" xfId="37257"/>
    <cellStyle name="RowTitles-Detail 4 3 4 4 3 3 2 2" xfId="37258"/>
    <cellStyle name="RowTitles-Detail 4 3 4 4 3 4" xfId="37259"/>
    <cellStyle name="RowTitles-Detail 4 3 4 4 3 4 2" xfId="37260"/>
    <cellStyle name="RowTitles-Detail 4 3 4 4 3 5" xfId="37261"/>
    <cellStyle name="RowTitles-Detail 4 3 4 4 4" xfId="37262"/>
    <cellStyle name="RowTitles-Detail 4 3 4 4 4 2" xfId="37263"/>
    <cellStyle name="RowTitles-Detail 4 3 4 4 5" xfId="37264"/>
    <cellStyle name="RowTitles-Detail 4 3 4 4 5 2" xfId="37265"/>
    <cellStyle name="RowTitles-Detail 4 3 4 4 5 2 2" xfId="37266"/>
    <cellStyle name="RowTitles-Detail 4 3 4 4 5 3" xfId="37267"/>
    <cellStyle name="RowTitles-Detail 4 3 4 4 6" xfId="37268"/>
    <cellStyle name="RowTitles-Detail 4 3 4 4 6 2" xfId="37269"/>
    <cellStyle name="RowTitles-Detail 4 3 4 4 6 2 2" xfId="37270"/>
    <cellStyle name="RowTitles-Detail 4 3 4 4 7" xfId="37271"/>
    <cellStyle name="RowTitles-Detail 4 3 4 4 7 2" xfId="37272"/>
    <cellStyle name="RowTitles-Detail 4 3 4 4 8" xfId="37273"/>
    <cellStyle name="RowTitles-Detail 4 3 4 5" xfId="37274"/>
    <cellStyle name="RowTitles-Detail 4 3 4 5 2" xfId="37275"/>
    <cellStyle name="RowTitles-Detail 4 3 4 5 2 2" xfId="37276"/>
    <cellStyle name="RowTitles-Detail 4 3 4 5 2 2 2" xfId="37277"/>
    <cellStyle name="RowTitles-Detail 4 3 4 5 2 2 2 2" xfId="37278"/>
    <cellStyle name="RowTitles-Detail 4 3 4 5 2 2 3" xfId="37279"/>
    <cellStyle name="RowTitles-Detail 4 3 4 5 2 3" xfId="37280"/>
    <cellStyle name="RowTitles-Detail 4 3 4 5 2 3 2" xfId="37281"/>
    <cellStyle name="RowTitles-Detail 4 3 4 5 2 3 2 2" xfId="37282"/>
    <cellStyle name="RowTitles-Detail 4 3 4 5 2 4" xfId="37283"/>
    <cellStyle name="RowTitles-Detail 4 3 4 5 2 4 2" xfId="37284"/>
    <cellStyle name="RowTitles-Detail 4 3 4 5 2 5" xfId="37285"/>
    <cellStyle name="RowTitles-Detail 4 3 4 5 3" xfId="37286"/>
    <cellStyle name="RowTitles-Detail 4 3 4 5 3 2" xfId="37287"/>
    <cellStyle name="RowTitles-Detail 4 3 4 5 3 2 2" xfId="37288"/>
    <cellStyle name="RowTitles-Detail 4 3 4 5 3 2 2 2" xfId="37289"/>
    <cellStyle name="RowTitles-Detail 4 3 4 5 3 2 3" xfId="37290"/>
    <cellStyle name="RowTitles-Detail 4 3 4 5 3 3" xfId="37291"/>
    <cellStyle name="RowTitles-Detail 4 3 4 5 3 3 2" xfId="37292"/>
    <cellStyle name="RowTitles-Detail 4 3 4 5 3 3 2 2" xfId="37293"/>
    <cellStyle name="RowTitles-Detail 4 3 4 5 3 4" xfId="37294"/>
    <cellStyle name="RowTitles-Detail 4 3 4 5 3 4 2" xfId="37295"/>
    <cellStyle name="RowTitles-Detail 4 3 4 5 3 5" xfId="37296"/>
    <cellStyle name="RowTitles-Detail 4 3 4 5 4" xfId="37297"/>
    <cellStyle name="RowTitles-Detail 4 3 4 5 4 2" xfId="37298"/>
    <cellStyle name="RowTitles-Detail 4 3 4 5 4 2 2" xfId="37299"/>
    <cellStyle name="RowTitles-Detail 4 3 4 5 4 3" xfId="37300"/>
    <cellStyle name="RowTitles-Detail 4 3 4 5 5" xfId="37301"/>
    <cellStyle name="RowTitles-Detail 4 3 4 5 5 2" xfId="37302"/>
    <cellStyle name="RowTitles-Detail 4 3 4 5 5 2 2" xfId="37303"/>
    <cellStyle name="RowTitles-Detail 4 3 4 5 6" xfId="37304"/>
    <cellStyle name="RowTitles-Detail 4 3 4 5 6 2" xfId="37305"/>
    <cellStyle name="RowTitles-Detail 4 3 4 5 7" xfId="37306"/>
    <cellStyle name="RowTitles-Detail 4 3 4 6" xfId="37307"/>
    <cellStyle name="RowTitles-Detail 4 3 4 6 2" xfId="37308"/>
    <cellStyle name="RowTitles-Detail 4 3 4 6 2 2" xfId="37309"/>
    <cellStyle name="RowTitles-Detail 4 3 4 6 2 2 2" xfId="37310"/>
    <cellStyle name="RowTitles-Detail 4 3 4 6 2 2 2 2" xfId="37311"/>
    <cellStyle name="RowTitles-Detail 4 3 4 6 2 2 3" xfId="37312"/>
    <cellStyle name="RowTitles-Detail 4 3 4 6 2 3" xfId="37313"/>
    <cellStyle name="RowTitles-Detail 4 3 4 6 2 3 2" xfId="37314"/>
    <cellStyle name="RowTitles-Detail 4 3 4 6 2 3 2 2" xfId="37315"/>
    <cellStyle name="RowTitles-Detail 4 3 4 6 2 4" xfId="37316"/>
    <cellStyle name="RowTitles-Detail 4 3 4 6 2 4 2" xfId="37317"/>
    <cellStyle name="RowTitles-Detail 4 3 4 6 2 5" xfId="37318"/>
    <cellStyle name="RowTitles-Detail 4 3 4 6 3" xfId="37319"/>
    <cellStyle name="RowTitles-Detail 4 3 4 6 3 2" xfId="37320"/>
    <cellStyle name="RowTitles-Detail 4 3 4 6 3 2 2" xfId="37321"/>
    <cellStyle name="RowTitles-Detail 4 3 4 6 3 2 2 2" xfId="37322"/>
    <cellStyle name="RowTitles-Detail 4 3 4 6 3 2 3" xfId="37323"/>
    <cellStyle name="RowTitles-Detail 4 3 4 6 3 3" xfId="37324"/>
    <cellStyle name="RowTitles-Detail 4 3 4 6 3 3 2" xfId="37325"/>
    <cellStyle name="RowTitles-Detail 4 3 4 6 3 3 2 2" xfId="37326"/>
    <cellStyle name="RowTitles-Detail 4 3 4 6 3 4" xfId="37327"/>
    <cellStyle name="RowTitles-Detail 4 3 4 6 3 4 2" xfId="37328"/>
    <cellStyle name="RowTitles-Detail 4 3 4 6 3 5" xfId="37329"/>
    <cellStyle name="RowTitles-Detail 4 3 4 6 4" xfId="37330"/>
    <cellStyle name="RowTitles-Detail 4 3 4 6 4 2" xfId="37331"/>
    <cellStyle name="RowTitles-Detail 4 3 4 6 4 2 2" xfId="37332"/>
    <cellStyle name="RowTitles-Detail 4 3 4 6 4 3" xfId="37333"/>
    <cellStyle name="RowTitles-Detail 4 3 4 6 5" xfId="37334"/>
    <cellStyle name="RowTitles-Detail 4 3 4 6 5 2" xfId="37335"/>
    <cellStyle name="RowTitles-Detail 4 3 4 6 5 2 2" xfId="37336"/>
    <cellStyle name="RowTitles-Detail 4 3 4 6 6" xfId="37337"/>
    <cellStyle name="RowTitles-Detail 4 3 4 6 6 2" xfId="37338"/>
    <cellStyle name="RowTitles-Detail 4 3 4 6 7" xfId="37339"/>
    <cellStyle name="RowTitles-Detail 4 3 4 7" xfId="37340"/>
    <cellStyle name="RowTitles-Detail 4 3 4 7 2" xfId="37341"/>
    <cellStyle name="RowTitles-Detail 4 3 4 7 2 2" xfId="37342"/>
    <cellStyle name="RowTitles-Detail 4 3 4 7 2 2 2" xfId="37343"/>
    <cellStyle name="RowTitles-Detail 4 3 4 7 2 3" xfId="37344"/>
    <cellStyle name="RowTitles-Detail 4 3 4 7 3" xfId="37345"/>
    <cellStyle name="RowTitles-Detail 4 3 4 7 3 2" xfId="37346"/>
    <cellStyle name="RowTitles-Detail 4 3 4 7 3 2 2" xfId="37347"/>
    <cellStyle name="RowTitles-Detail 4 3 4 7 4" xfId="37348"/>
    <cellStyle name="RowTitles-Detail 4 3 4 7 4 2" xfId="37349"/>
    <cellStyle name="RowTitles-Detail 4 3 4 7 5" xfId="37350"/>
    <cellStyle name="RowTitles-Detail 4 3 4 8" xfId="37351"/>
    <cellStyle name="RowTitles-Detail 4 3 4 8 2" xfId="37352"/>
    <cellStyle name="RowTitles-Detail 4 3 4 9" xfId="37353"/>
    <cellStyle name="RowTitles-Detail 4 3 4 9 2" xfId="37354"/>
    <cellStyle name="RowTitles-Detail 4 3 4 9 2 2" xfId="37355"/>
    <cellStyle name="RowTitles-Detail 4 3 4_STUD aligned by INSTIT" xfId="37356"/>
    <cellStyle name="RowTitles-Detail 4 3 5" xfId="37357"/>
    <cellStyle name="RowTitles-Detail 4 3 5 2" xfId="37358"/>
    <cellStyle name="RowTitles-Detail 4 3 5 2 2" xfId="37359"/>
    <cellStyle name="RowTitles-Detail 4 3 5 2 2 2" xfId="37360"/>
    <cellStyle name="RowTitles-Detail 4 3 5 2 2 2 2" xfId="37361"/>
    <cellStyle name="RowTitles-Detail 4 3 5 2 2 3" xfId="37362"/>
    <cellStyle name="RowTitles-Detail 4 3 5 2 3" xfId="37363"/>
    <cellStyle name="RowTitles-Detail 4 3 5 2 3 2" xfId="37364"/>
    <cellStyle name="RowTitles-Detail 4 3 5 2 3 2 2" xfId="37365"/>
    <cellStyle name="RowTitles-Detail 4 3 5 2 4" xfId="37366"/>
    <cellStyle name="RowTitles-Detail 4 3 5 2 4 2" xfId="37367"/>
    <cellStyle name="RowTitles-Detail 4 3 5 2 5" xfId="37368"/>
    <cellStyle name="RowTitles-Detail 4 3 5 3" xfId="37369"/>
    <cellStyle name="RowTitles-Detail 4 3 5 3 2" xfId="37370"/>
    <cellStyle name="RowTitles-Detail 4 3 5 3 2 2" xfId="37371"/>
    <cellStyle name="RowTitles-Detail 4 3 5 3 2 2 2" xfId="37372"/>
    <cellStyle name="RowTitles-Detail 4 3 5 3 2 3" xfId="37373"/>
    <cellStyle name="RowTitles-Detail 4 3 5 3 3" xfId="37374"/>
    <cellStyle name="RowTitles-Detail 4 3 5 3 3 2" xfId="37375"/>
    <cellStyle name="RowTitles-Detail 4 3 5 3 3 2 2" xfId="37376"/>
    <cellStyle name="RowTitles-Detail 4 3 5 3 4" xfId="37377"/>
    <cellStyle name="RowTitles-Detail 4 3 5 3 4 2" xfId="37378"/>
    <cellStyle name="RowTitles-Detail 4 3 5 3 5" xfId="37379"/>
    <cellStyle name="RowTitles-Detail 4 3 5 4" xfId="37380"/>
    <cellStyle name="RowTitles-Detail 4 3 5 4 2" xfId="37381"/>
    <cellStyle name="RowTitles-Detail 4 3 5 5" xfId="37382"/>
    <cellStyle name="RowTitles-Detail 4 3 5 5 2" xfId="37383"/>
    <cellStyle name="RowTitles-Detail 4 3 5 5 2 2" xfId="37384"/>
    <cellStyle name="RowTitles-Detail 4 3 5 5 3" xfId="37385"/>
    <cellStyle name="RowTitles-Detail 4 3 5 6" xfId="37386"/>
    <cellStyle name="RowTitles-Detail 4 3 5 6 2" xfId="37387"/>
    <cellStyle name="RowTitles-Detail 4 3 5 6 2 2" xfId="37388"/>
    <cellStyle name="RowTitles-Detail 4 3 6" xfId="37389"/>
    <cellStyle name="RowTitles-Detail 4 3 6 2" xfId="37390"/>
    <cellStyle name="RowTitles-Detail 4 3 6 2 2" xfId="37391"/>
    <cellStyle name="RowTitles-Detail 4 3 6 2 2 2" xfId="37392"/>
    <cellStyle name="RowTitles-Detail 4 3 6 2 2 2 2" xfId="37393"/>
    <cellStyle name="RowTitles-Detail 4 3 6 2 2 3" xfId="37394"/>
    <cellStyle name="RowTitles-Detail 4 3 6 2 3" xfId="37395"/>
    <cellStyle name="RowTitles-Detail 4 3 6 2 3 2" xfId="37396"/>
    <cellStyle name="RowTitles-Detail 4 3 6 2 3 2 2" xfId="37397"/>
    <cellStyle name="RowTitles-Detail 4 3 6 2 4" xfId="37398"/>
    <cellStyle name="RowTitles-Detail 4 3 6 2 4 2" xfId="37399"/>
    <cellStyle name="RowTitles-Detail 4 3 6 2 5" xfId="37400"/>
    <cellStyle name="RowTitles-Detail 4 3 6 3" xfId="37401"/>
    <cellStyle name="RowTitles-Detail 4 3 6 3 2" xfId="37402"/>
    <cellStyle name="RowTitles-Detail 4 3 6 3 2 2" xfId="37403"/>
    <cellStyle name="RowTitles-Detail 4 3 6 3 2 2 2" xfId="37404"/>
    <cellStyle name="RowTitles-Detail 4 3 6 3 2 3" xfId="37405"/>
    <cellStyle name="RowTitles-Detail 4 3 6 3 3" xfId="37406"/>
    <cellStyle name="RowTitles-Detail 4 3 6 3 3 2" xfId="37407"/>
    <cellStyle name="RowTitles-Detail 4 3 6 3 3 2 2" xfId="37408"/>
    <cellStyle name="RowTitles-Detail 4 3 6 3 4" xfId="37409"/>
    <cellStyle name="RowTitles-Detail 4 3 6 3 4 2" xfId="37410"/>
    <cellStyle name="RowTitles-Detail 4 3 6 3 5" xfId="37411"/>
    <cellStyle name="RowTitles-Detail 4 3 6 4" xfId="37412"/>
    <cellStyle name="RowTitles-Detail 4 3 6 4 2" xfId="37413"/>
    <cellStyle name="RowTitles-Detail 4 3 6 5" xfId="37414"/>
    <cellStyle name="RowTitles-Detail 4 3 6 5 2" xfId="37415"/>
    <cellStyle name="RowTitles-Detail 4 3 6 5 2 2" xfId="37416"/>
    <cellStyle name="RowTitles-Detail 4 3 6 6" xfId="37417"/>
    <cellStyle name="RowTitles-Detail 4 3 6 6 2" xfId="37418"/>
    <cellStyle name="RowTitles-Detail 4 3 6 7" xfId="37419"/>
    <cellStyle name="RowTitles-Detail 4 3 7" xfId="37420"/>
    <cellStyle name="RowTitles-Detail 4 3 7 2" xfId="37421"/>
    <cellStyle name="RowTitles-Detail 4 3 7 2 2" xfId="37422"/>
    <cellStyle name="RowTitles-Detail 4 3 7 2 2 2" xfId="37423"/>
    <cellStyle name="RowTitles-Detail 4 3 7 2 2 2 2" xfId="37424"/>
    <cellStyle name="RowTitles-Detail 4 3 7 2 2 3" xfId="37425"/>
    <cellStyle name="RowTitles-Detail 4 3 7 2 3" xfId="37426"/>
    <cellStyle name="RowTitles-Detail 4 3 7 2 3 2" xfId="37427"/>
    <cellStyle name="RowTitles-Detail 4 3 7 2 3 2 2" xfId="37428"/>
    <cellStyle name="RowTitles-Detail 4 3 7 2 4" xfId="37429"/>
    <cellStyle name="RowTitles-Detail 4 3 7 2 4 2" xfId="37430"/>
    <cellStyle name="RowTitles-Detail 4 3 7 2 5" xfId="37431"/>
    <cellStyle name="RowTitles-Detail 4 3 7 3" xfId="37432"/>
    <cellStyle name="RowTitles-Detail 4 3 7 3 2" xfId="37433"/>
    <cellStyle name="RowTitles-Detail 4 3 7 3 2 2" xfId="37434"/>
    <cellStyle name="RowTitles-Detail 4 3 7 3 2 2 2" xfId="37435"/>
    <cellStyle name="RowTitles-Detail 4 3 7 3 2 3" xfId="37436"/>
    <cellStyle name="RowTitles-Detail 4 3 7 3 3" xfId="37437"/>
    <cellStyle name="RowTitles-Detail 4 3 7 3 3 2" xfId="37438"/>
    <cellStyle name="RowTitles-Detail 4 3 7 3 3 2 2" xfId="37439"/>
    <cellStyle name="RowTitles-Detail 4 3 7 3 4" xfId="37440"/>
    <cellStyle name="RowTitles-Detail 4 3 7 3 4 2" xfId="37441"/>
    <cellStyle name="RowTitles-Detail 4 3 7 3 5" xfId="37442"/>
    <cellStyle name="RowTitles-Detail 4 3 7 4" xfId="37443"/>
    <cellStyle name="RowTitles-Detail 4 3 7 4 2" xfId="37444"/>
    <cellStyle name="RowTitles-Detail 4 3 7 5" xfId="37445"/>
    <cellStyle name="RowTitles-Detail 4 3 7 5 2" xfId="37446"/>
    <cellStyle name="RowTitles-Detail 4 3 7 5 2 2" xfId="37447"/>
    <cellStyle name="RowTitles-Detail 4 3 7 5 3" xfId="37448"/>
    <cellStyle name="RowTitles-Detail 4 3 7 6" xfId="37449"/>
    <cellStyle name="RowTitles-Detail 4 3 7 6 2" xfId="37450"/>
    <cellStyle name="RowTitles-Detail 4 3 7 6 2 2" xfId="37451"/>
    <cellStyle name="RowTitles-Detail 4 3 7 7" xfId="37452"/>
    <cellStyle name="RowTitles-Detail 4 3 7 7 2" xfId="37453"/>
    <cellStyle name="RowTitles-Detail 4 3 7 8" xfId="37454"/>
    <cellStyle name="RowTitles-Detail 4 3 8" xfId="37455"/>
    <cellStyle name="RowTitles-Detail 4 3 8 2" xfId="37456"/>
    <cellStyle name="RowTitles-Detail 4 3 8 2 2" xfId="37457"/>
    <cellStyle name="RowTitles-Detail 4 3 8 2 2 2" xfId="37458"/>
    <cellStyle name="RowTitles-Detail 4 3 8 2 2 2 2" xfId="37459"/>
    <cellStyle name="RowTitles-Detail 4 3 8 2 2 3" xfId="37460"/>
    <cellStyle name="RowTitles-Detail 4 3 8 2 3" xfId="37461"/>
    <cellStyle name="RowTitles-Detail 4 3 8 2 3 2" xfId="37462"/>
    <cellStyle name="RowTitles-Detail 4 3 8 2 3 2 2" xfId="37463"/>
    <cellStyle name="RowTitles-Detail 4 3 8 2 4" xfId="37464"/>
    <cellStyle name="RowTitles-Detail 4 3 8 2 4 2" xfId="37465"/>
    <cellStyle name="RowTitles-Detail 4 3 8 2 5" xfId="37466"/>
    <cellStyle name="RowTitles-Detail 4 3 8 3" xfId="37467"/>
    <cellStyle name="RowTitles-Detail 4 3 8 3 2" xfId="37468"/>
    <cellStyle name="RowTitles-Detail 4 3 8 3 2 2" xfId="37469"/>
    <cellStyle name="RowTitles-Detail 4 3 8 3 2 2 2" xfId="37470"/>
    <cellStyle name="RowTitles-Detail 4 3 8 3 2 3" xfId="37471"/>
    <cellStyle name="RowTitles-Detail 4 3 8 3 3" xfId="37472"/>
    <cellStyle name="RowTitles-Detail 4 3 8 3 3 2" xfId="37473"/>
    <cellStyle name="RowTitles-Detail 4 3 8 3 3 2 2" xfId="37474"/>
    <cellStyle name="RowTitles-Detail 4 3 8 3 4" xfId="37475"/>
    <cellStyle name="RowTitles-Detail 4 3 8 3 4 2" xfId="37476"/>
    <cellStyle name="RowTitles-Detail 4 3 8 3 5" xfId="37477"/>
    <cellStyle name="RowTitles-Detail 4 3 8 4" xfId="37478"/>
    <cellStyle name="RowTitles-Detail 4 3 8 4 2" xfId="37479"/>
    <cellStyle name="RowTitles-Detail 4 3 8 4 2 2" xfId="37480"/>
    <cellStyle name="RowTitles-Detail 4 3 8 4 3" xfId="37481"/>
    <cellStyle name="RowTitles-Detail 4 3 8 5" xfId="37482"/>
    <cellStyle name="RowTitles-Detail 4 3 8 5 2" xfId="37483"/>
    <cellStyle name="RowTitles-Detail 4 3 8 5 2 2" xfId="37484"/>
    <cellStyle name="RowTitles-Detail 4 3 8 6" xfId="37485"/>
    <cellStyle name="RowTitles-Detail 4 3 8 6 2" xfId="37486"/>
    <cellStyle name="RowTitles-Detail 4 3 8 7" xfId="37487"/>
    <cellStyle name="RowTitles-Detail 4 3 9" xfId="37488"/>
    <cellStyle name="RowTitles-Detail 4 3 9 2" xfId="37489"/>
    <cellStyle name="RowTitles-Detail 4 3 9 2 2" xfId="37490"/>
    <cellStyle name="RowTitles-Detail 4 3 9 2 2 2" xfId="37491"/>
    <cellStyle name="RowTitles-Detail 4 3 9 2 2 2 2" xfId="37492"/>
    <cellStyle name="RowTitles-Detail 4 3 9 2 2 3" xfId="37493"/>
    <cellStyle name="RowTitles-Detail 4 3 9 2 3" xfId="37494"/>
    <cellStyle name="RowTitles-Detail 4 3 9 2 3 2" xfId="37495"/>
    <cellStyle name="RowTitles-Detail 4 3 9 2 3 2 2" xfId="37496"/>
    <cellStyle name="RowTitles-Detail 4 3 9 2 4" xfId="37497"/>
    <cellStyle name="RowTitles-Detail 4 3 9 2 4 2" xfId="37498"/>
    <cellStyle name="RowTitles-Detail 4 3 9 2 5" xfId="37499"/>
    <cellStyle name="RowTitles-Detail 4 3 9 3" xfId="37500"/>
    <cellStyle name="RowTitles-Detail 4 3 9 3 2" xfId="37501"/>
    <cellStyle name="RowTitles-Detail 4 3 9 3 2 2" xfId="37502"/>
    <cellStyle name="RowTitles-Detail 4 3 9 3 2 2 2" xfId="37503"/>
    <cellStyle name="RowTitles-Detail 4 3 9 3 2 3" xfId="37504"/>
    <cellStyle name="RowTitles-Detail 4 3 9 3 3" xfId="37505"/>
    <cellStyle name="RowTitles-Detail 4 3 9 3 3 2" xfId="37506"/>
    <cellStyle name="RowTitles-Detail 4 3 9 3 3 2 2" xfId="37507"/>
    <cellStyle name="RowTitles-Detail 4 3 9 3 4" xfId="37508"/>
    <cellStyle name="RowTitles-Detail 4 3 9 3 4 2" xfId="37509"/>
    <cellStyle name="RowTitles-Detail 4 3 9 3 5" xfId="37510"/>
    <cellStyle name="RowTitles-Detail 4 3 9 4" xfId="37511"/>
    <cellStyle name="RowTitles-Detail 4 3 9 4 2" xfId="37512"/>
    <cellStyle name="RowTitles-Detail 4 3 9 4 2 2" xfId="37513"/>
    <cellStyle name="RowTitles-Detail 4 3 9 4 3" xfId="37514"/>
    <cellStyle name="RowTitles-Detail 4 3 9 5" xfId="37515"/>
    <cellStyle name="RowTitles-Detail 4 3 9 5 2" xfId="37516"/>
    <cellStyle name="RowTitles-Detail 4 3 9 5 2 2" xfId="37517"/>
    <cellStyle name="RowTitles-Detail 4 3 9 6" xfId="37518"/>
    <cellStyle name="RowTitles-Detail 4 3 9 6 2" xfId="37519"/>
    <cellStyle name="RowTitles-Detail 4 3 9 7" xfId="37520"/>
    <cellStyle name="RowTitles-Detail 4 3_STUD aligned by INSTIT" xfId="37521"/>
    <cellStyle name="RowTitles-Detail 4 4" xfId="37522"/>
    <cellStyle name="RowTitles-Detail 4 4 2" xfId="37523"/>
    <cellStyle name="RowTitles-Detail 4 4 2 2" xfId="37524"/>
    <cellStyle name="RowTitles-Detail 4 4 2 2 2" xfId="37525"/>
    <cellStyle name="RowTitles-Detail 4 4 2 2 2 2" xfId="37526"/>
    <cellStyle name="RowTitles-Detail 4 4 2 2 2 2 2" xfId="37527"/>
    <cellStyle name="RowTitles-Detail 4 4 2 2 2 3" xfId="37528"/>
    <cellStyle name="RowTitles-Detail 4 4 2 2 3" xfId="37529"/>
    <cellStyle name="RowTitles-Detail 4 4 2 2 3 2" xfId="37530"/>
    <cellStyle name="RowTitles-Detail 4 4 2 2 3 2 2" xfId="37531"/>
    <cellStyle name="RowTitles-Detail 4 4 2 2 4" xfId="37532"/>
    <cellStyle name="RowTitles-Detail 4 4 2 2 4 2" xfId="37533"/>
    <cellStyle name="RowTitles-Detail 4 4 2 2 5" xfId="37534"/>
    <cellStyle name="RowTitles-Detail 4 4 2 3" xfId="37535"/>
    <cellStyle name="RowTitles-Detail 4 4 2 3 2" xfId="37536"/>
    <cellStyle name="RowTitles-Detail 4 4 2 3 2 2" xfId="37537"/>
    <cellStyle name="RowTitles-Detail 4 4 2 3 2 2 2" xfId="37538"/>
    <cellStyle name="RowTitles-Detail 4 4 2 3 2 3" xfId="37539"/>
    <cellStyle name="RowTitles-Detail 4 4 2 3 3" xfId="37540"/>
    <cellStyle name="RowTitles-Detail 4 4 2 3 3 2" xfId="37541"/>
    <cellStyle name="RowTitles-Detail 4 4 2 3 3 2 2" xfId="37542"/>
    <cellStyle name="RowTitles-Detail 4 4 2 3 4" xfId="37543"/>
    <cellStyle name="RowTitles-Detail 4 4 2 3 4 2" xfId="37544"/>
    <cellStyle name="RowTitles-Detail 4 4 2 3 5" xfId="37545"/>
    <cellStyle name="RowTitles-Detail 4 4 2 4" xfId="37546"/>
    <cellStyle name="RowTitles-Detail 4 4 2 4 2" xfId="37547"/>
    <cellStyle name="RowTitles-Detail 4 4 2 5" xfId="37548"/>
    <cellStyle name="RowTitles-Detail 4 4 2 5 2" xfId="37549"/>
    <cellStyle name="RowTitles-Detail 4 4 2 5 2 2" xfId="37550"/>
    <cellStyle name="RowTitles-Detail 4 4 3" xfId="37551"/>
    <cellStyle name="RowTitles-Detail 4 4 3 2" xfId="37552"/>
    <cellStyle name="RowTitles-Detail 4 4 3 2 2" xfId="37553"/>
    <cellStyle name="RowTitles-Detail 4 4 3 2 2 2" xfId="37554"/>
    <cellStyle name="RowTitles-Detail 4 4 3 2 2 2 2" xfId="37555"/>
    <cellStyle name="RowTitles-Detail 4 4 3 2 2 3" xfId="37556"/>
    <cellStyle name="RowTitles-Detail 4 4 3 2 3" xfId="37557"/>
    <cellStyle name="RowTitles-Detail 4 4 3 2 3 2" xfId="37558"/>
    <cellStyle name="RowTitles-Detail 4 4 3 2 3 2 2" xfId="37559"/>
    <cellStyle name="RowTitles-Detail 4 4 3 2 4" xfId="37560"/>
    <cellStyle name="RowTitles-Detail 4 4 3 2 4 2" xfId="37561"/>
    <cellStyle name="RowTitles-Detail 4 4 3 2 5" xfId="37562"/>
    <cellStyle name="RowTitles-Detail 4 4 3 3" xfId="37563"/>
    <cellStyle name="RowTitles-Detail 4 4 3 3 2" xfId="37564"/>
    <cellStyle name="RowTitles-Detail 4 4 3 3 2 2" xfId="37565"/>
    <cellStyle name="RowTitles-Detail 4 4 3 3 2 2 2" xfId="37566"/>
    <cellStyle name="RowTitles-Detail 4 4 3 3 2 3" xfId="37567"/>
    <cellStyle name="RowTitles-Detail 4 4 3 3 3" xfId="37568"/>
    <cellStyle name="RowTitles-Detail 4 4 3 3 3 2" xfId="37569"/>
    <cellStyle name="RowTitles-Detail 4 4 3 3 3 2 2" xfId="37570"/>
    <cellStyle name="RowTitles-Detail 4 4 3 3 4" xfId="37571"/>
    <cellStyle name="RowTitles-Detail 4 4 3 3 4 2" xfId="37572"/>
    <cellStyle name="RowTitles-Detail 4 4 3 3 5" xfId="37573"/>
    <cellStyle name="RowTitles-Detail 4 4 3 4" xfId="37574"/>
    <cellStyle name="RowTitles-Detail 4 4 3 4 2" xfId="37575"/>
    <cellStyle name="RowTitles-Detail 4 4 3 5" xfId="37576"/>
    <cellStyle name="RowTitles-Detail 4 4 3 5 2" xfId="37577"/>
    <cellStyle name="RowTitles-Detail 4 4 3 5 2 2" xfId="37578"/>
    <cellStyle name="RowTitles-Detail 4 4 3 5 3" xfId="37579"/>
    <cellStyle name="RowTitles-Detail 4 4 3 6" xfId="37580"/>
    <cellStyle name="RowTitles-Detail 4 4 3 6 2" xfId="37581"/>
    <cellStyle name="RowTitles-Detail 4 4 3 6 2 2" xfId="37582"/>
    <cellStyle name="RowTitles-Detail 4 4 3 7" xfId="37583"/>
    <cellStyle name="RowTitles-Detail 4 4 3 7 2" xfId="37584"/>
    <cellStyle name="RowTitles-Detail 4 4 3 8" xfId="37585"/>
    <cellStyle name="RowTitles-Detail 4 4 4" xfId="37586"/>
    <cellStyle name="RowTitles-Detail 4 4 4 2" xfId="37587"/>
    <cellStyle name="RowTitles-Detail 4 4 4 2 2" xfId="37588"/>
    <cellStyle name="RowTitles-Detail 4 4 4 2 2 2" xfId="37589"/>
    <cellStyle name="RowTitles-Detail 4 4 4 2 2 2 2" xfId="37590"/>
    <cellStyle name="RowTitles-Detail 4 4 4 2 2 3" xfId="37591"/>
    <cellStyle name="RowTitles-Detail 4 4 4 2 3" xfId="37592"/>
    <cellStyle name="RowTitles-Detail 4 4 4 2 3 2" xfId="37593"/>
    <cellStyle name="RowTitles-Detail 4 4 4 2 3 2 2" xfId="37594"/>
    <cellStyle name="RowTitles-Detail 4 4 4 2 4" xfId="37595"/>
    <cellStyle name="RowTitles-Detail 4 4 4 2 4 2" xfId="37596"/>
    <cellStyle name="RowTitles-Detail 4 4 4 2 5" xfId="37597"/>
    <cellStyle name="RowTitles-Detail 4 4 4 3" xfId="37598"/>
    <cellStyle name="RowTitles-Detail 4 4 4 3 2" xfId="37599"/>
    <cellStyle name="RowTitles-Detail 4 4 4 3 2 2" xfId="37600"/>
    <cellStyle name="RowTitles-Detail 4 4 4 3 2 2 2" xfId="37601"/>
    <cellStyle name="RowTitles-Detail 4 4 4 3 2 3" xfId="37602"/>
    <cellStyle name="RowTitles-Detail 4 4 4 3 3" xfId="37603"/>
    <cellStyle name="RowTitles-Detail 4 4 4 3 3 2" xfId="37604"/>
    <cellStyle name="RowTitles-Detail 4 4 4 3 3 2 2" xfId="37605"/>
    <cellStyle name="RowTitles-Detail 4 4 4 3 4" xfId="37606"/>
    <cellStyle name="RowTitles-Detail 4 4 4 3 4 2" xfId="37607"/>
    <cellStyle name="RowTitles-Detail 4 4 4 3 5" xfId="37608"/>
    <cellStyle name="RowTitles-Detail 4 4 4 4" xfId="37609"/>
    <cellStyle name="RowTitles-Detail 4 4 4 4 2" xfId="37610"/>
    <cellStyle name="RowTitles-Detail 4 4 4 4 2 2" xfId="37611"/>
    <cellStyle name="RowTitles-Detail 4 4 4 4 3" xfId="37612"/>
    <cellStyle name="RowTitles-Detail 4 4 4 5" xfId="37613"/>
    <cellStyle name="RowTitles-Detail 4 4 4 5 2" xfId="37614"/>
    <cellStyle name="RowTitles-Detail 4 4 4 5 2 2" xfId="37615"/>
    <cellStyle name="RowTitles-Detail 4 4 4 6" xfId="37616"/>
    <cellStyle name="RowTitles-Detail 4 4 4 6 2" xfId="37617"/>
    <cellStyle name="RowTitles-Detail 4 4 4 7" xfId="37618"/>
    <cellStyle name="RowTitles-Detail 4 4 5" xfId="37619"/>
    <cellStyle name="RowTitles-Detail 4 4 5 2" xfId="37620"/>
    <cellStyle name="RowTitles-Detail 4 4 5 2 2" xfId="37621"/>
    <cellStyle name="RowTitles-Detail 4 4 5 2 2 2" xfId="37622"/>
    <cellStyle name="RowTitles-Detail 4 4 5 2 2 2 2" xfId="37623"/>
    <cellStyle name="RowTitles-Detail 4 4 5 2 2 3" xfId="37624"/>
    <cellStyle name="RowTitles-Detail 4 4 5 2 3" xfId="37625"/>
    <cellStyle name="RowTitles-Detail 4 4 5 2 3 2" xfId="37626"/>
    <cellStyle name="RowTitles-Detail 4 4 5 2 3 2 2" xfId="37627"/>
    <cellStyle name="RowTitles-Detail 4 4 5 2 4" xfId="37628"/>
    <cellStyle name="RowTitles-Detail 4 4 5 2 4 2" xfId="37629"/>
    <cellStyle name="RowTitles-Detail 4 4 5 2 5" xfId="37630"/>
    <cellStyle name="RowTitles-Detail 4 4 5 3" xfId="37631"/>
    <cellStyle name="RowTitles-Detail 4 4 5 3 2" xfId="37632"/>
    <cellStyle name="RowTitles-Detail 4 4 5 3 2 2" xfId="37633"/>
    <cellStyle name="RowTitles-Detail 4 4 5 3 2 2 2" xfId="37634"/>
    <cellStyle name="RowTitles-Detail 4 4 5 3 2 3" xfId="37635"/>
    <cellStyle name="RowTitles-Detail 4 4 5 3 3" xfId="37636"/>
    <cellStyle name="RowTitles-Detail 4 4 5 3 3 2" xfId="37637"/>
    <cellStyle name="RowTitles-Detail 4 4 5 3 3 2 2" xfId="37638"/>
    <cellStyle name="RowTitles-Detail 4 4 5 3 4" xfId="37639"/>
    <cellStyle name="RowTitles-Detail 4 4 5 3 4 2" xfId="37640"/>
    <cellStyle name="RowTitles-Detail 4 4 5 3 5" xfId="37641"/>
    <cellStyle name="RowTitles-Detail 4 4 5 4" xfId="37642"/>
    <cellStyle name="RowTitles-Detail 4 4 5 4 2" xfId="37643"/>
    <cellStyle name="RowTitles-Detail 4 4 5 4 2 2" xfId="37644"/>
    <cellStyle name="RowTitles-Detail 4 4 5 4 3" xfId="37645"/>
    <cellStyle name="RowTitles-Detail 4 4 5 5" xfId="37646"/>
    <cellStyle name="RowTitles-Detail 4 4 5 5 2" xfId="37647"/>
    <cellStyle name="RowTitles-Detail 4 4 5 5 2 2" xfId="37648"/>
    <cellStyle name="RowTitles-Detail 4 4 5 6" xfId="37649"/>
    <cellStyle name="RowTitles-Detail 4 4 5 6 2" xfId="37650"/>
    <cellStyle name="RowTitles-Detail 4 4 5 7" xfId="37651"/>
    <cellStyle name="RowTitles-Detail 4 4 6" xfId="37652"/>
    <cellStyle name="RowTitles-Detail 4 4 6 2" xfId="37653"/>
    <cellStyle name="RowTitles-Detail 4 4 6 2 2" xfId="37654"/>
    <cellStyle name="RowTitles-Detail 4 4 6 2 2 2" xfId="37655"/>
    <cellStyle name="RowTitles-Detail 4 4 6 2 2 2 2" xfId="37656"/>
    <cellStyle name="RowTitles-Detail 4 4 6 2 2 3" xfId="37657"/>
    <cellStyle name="RowTitles-Detail 4 4 6 2 3" xfId="37658"/>
    <cellStyle name="RowTitles-Detail 4 4 6 2 3 2" xfId="37659"/>
    <cellStyle name="RowTitles-Detail 4 4 6 2 3 2 2" xfId="37660"/>
    <cellStyle name="RowTitles-Detail 4 4 6 2 4" xfId="37661"/>
    <cellStyle name="RowTitles-Detail 4 4 6 2 4 2" xfId="37662"/>
    <cellStyle name="RowTitles-Detail 4 4 6 2 5" xfId="37663"/>
    <cellStyle name="RowTitles-Detail 4 4 6 3" xfId="37664"/>
    <cellStyle name="RowTitles-Detail 4 4 6 3 2" xfId="37665"/>
    <cellStyle name="RowTitles-Detail 4 4 6 3 2 2" xfId="37666"/>
    <cellStyle name="RowTitles-Detail 4 4 6 3 2 2 2" xfId="37667"/>
    <cellStyle name="RowTitles-Detail 4 4 6 3 2 3" xfId="37668"/>
    <cellStyle name="RowTitles-Detail 4 4 6 3 3" xfId="37669"/>
    <cellStyle name="RowTitles-Detail 4 4 6 3 3 2" xfId="37670"/>
    <cellStyle name="RowTitles-Detail 4 4 6 3 3 2 2" xfId="37671"/>
    <cellStyle name="RowTitles-Detail 4 4 6 3 4" xfId="37672"/>
    <cellStyle name="RowTitles-Detail 4 4 6 3 4 2" xfId="37673"/>
    <cellStyle name="RowTitles-Detail 4 4 6 3 5" xfId="37674"/>
    <cellStyle name="RowTitles-Detail 4 4 6 4" xfId="37675"/>
    <cellStyle name="RowTitles-Detail 4 4 6 4 2" xfId="37676"/>
    <cellStyle name="RowTitles-Detail 4 4 6 4 2 2" xfId="37677"/>
    <cellStyle name="RowTitles-Detail 4 4 6 4 3" xfId="37678"/>
    <cellStyle name="RowTitles-Detail 4 4 6 5" xfId="37679"/>
    <cellStyle name="RowTitles-Detail 4 4 6 5 2" xfId="37680"/>
    <cellStyle name="RowTitles-Detail 4 4 6 5 2 2" xfId="37681"/>
    <cellStyle name="RowTitles-Detail 4 4 6 6" xfId="37682"/>
    <cellStyle name="RowTitles-Detail 4 4 6 6 2" xfId="37683"/>
    <cellStyle name="RowTitles-Detail 4 4 6 7" xfId="37684"/>
    <cellStyle name="RowTitles-Detail 4 4 7" xfId="37685"/>
    <cellStyle name="RowTitles-Detail 4 4 7 2" xfId="37686"/>
    <cellStyle name="RowTitles-Detail 4 4 7 2 2" xfId="37687"/>
    <cellStyle name="RowTitles-Detail 4 4 7 2 2 2" xfId="37688"/>
    <cellStyle name="RowTitles-Detail 4 4 7 2 3" xfId="37689"/>
    <cellStyle name="RowTitles-Detail 4 4 7 3" xfId="37690"/>
    <cellStyle name="RowTitles-Detail 4 4 7 3 2" xfId="37691"/>
    <cellStyle name="RowTitles-Detail 4 4 7 3 2 2" xfId="37692"/>
    <cellStyle name="RowTitles-Detail 4 4 7 4" xfId="37693"/>
    <cellStyle name="RowTitles-Detail 4 4 7 4 2" xfId="37694"/>
    <cellStyle name="RowTitles-Detail 4 4 7 5" xfId="37695"/>
    <cellStyle name="RowTitles-Detail 4 4 8" xfId="37696"/>
    <cellStyle name="RowTitles-Detail 4 4 8 2" xfId="37697"/>
    <cellStyle name="RowTitles-Detail 4 4 9" xfId="37698"/>
    <cellStyle name="RowTitles-Detail 4 4 9 2" xfId="37699"/>
    <cellStyle name="RowTitles-Detail 4 4 9 2 2" xfId="37700"/>
    <cellStyle name="RowTitles-Detail 4 4_STUD aligned by INSTIT" xfId="37701"/>
    <cellStyle name="RowTitles-Detail 4 5" xfId="37702"/>
    <cellStyle name="RowTitles-Detail 4 5 2" xfId="37703"/>
    <cellStyle name="RowTitles-Detail 4 5 2 2" xfId="37704"/>
    <cellStyle name="RowTitles-Detail 4 5 2 2 2" xfId="37705"/>
    <cellStyle name="RowTitles-Detail 4 5 2 2 2 2" xfId="37706"/>
    <cellStyle name="RowTitles-Detail 4 5 2 2 2 2 2" xfId="37707"/>
    <cellStyle name="RowTitles-Detail 4 5 2 2 2 3" xfId="37708"/>
    <cellStyle name="RowTitles-Detail 4 5 2 2 3" xfId="37709"/>
    <cellStyle name="RowTitles-Detail 4 5 2 2 3 2" xfId="37710"/>
    <cellStyle name="RowTitles-Detail 4 5 2 2 3 2 2" xfId="37711"/>
    <cellStyle name="RowTitles-Detail 4 5 2 2 4" xfId="37712"/>
    <cellStyle name="RowTitles-Detail 4 5 2 2 4 2" xfId="37713"/>
    <cellStyle name="RowTitles-Detail 4 5 2 2 5" xfId="37714"/>
    <cellStyle name="RowTitles-Detail 4 5 2 3" xfId="37715"/>
    <cellStyle name="RowTitles-Detail 4 5 2 3 2" xfId="37716"/>
    <cellStyle name="RowTitles-Detail 4 5 2 3 2 2" xfId="37717"/>
    <cellStyle name="RowTitles-Detail 4 5 2 3 2 2 2" xfId="37718"/>
    <cellStyle name="RowTitles-Detail 4 5 2 3 2 3" xfId="37719"/>
    <cellStyle name="RowTitles-Detail 4 5 2 3 3" xfId="37720"/>
    <cellStyle name="RowTitles-Detail 4 5 2 3 3 2" xfId="37721"/>
    <cellStyle name="RowTitles-Detail 4 5 2 3 3 2 2" xfId="37722"/>
    <cellStyle name="RowTitles-Detail 4 5 2 3 4" xfId="37723"/>
    <cellStyle name="RowTitles-Detail 4 5 2 3 4 2" xfId="37724"/>
    <cellStyle name="RowTitles-Detail 4 5 2 3 5" xfId="37725"/>
    <cellStyle name="RowTitles-Detail 4 5 2 4" xfId="37726"/>
    <cellStyle name="RowTitles-Detail 4 5 2 4 2" xfId="37727"/>
    <cellStyle name="RowTitles-Detail 4 5 2 5" xfId="37728"/>
    <cellStyle name="RowTitles-Detail 4 5 2 5 2" xfId="37729"/>
    <cellStyle name="RowTitles-Detail 4 5 2 5 2 2" xfId="37730"/>
    <cellStyle name="RowTitles-Detail 4 5 2 5 3" xfId="37731"/>
    <cellStyle name="RowTitles-Detail 4 5 2 6" xfId="37732"/>
    <cellStyle name="RowTitles-Detail 4 5 2 6 2" xfId="37733"/>
    <cellStyle name="RowTitles-Detail 4 5 2 6 2 2" xfId="37734"/>
    <cellStyle name="RowTitles-Detail 4 5 2 7" xfId="37735"/>
    <cellStyle name="RowTitles-Detail 4 5 2 7 2" xfId="37736"/>
    <cellStyle name="RowTitles-Detail 4 5 2 8" xfId="37737"/>
    <cellStyle name="RowTitles-Detail 4 5 3" xfId="37738"/>
    <cellStyle name="RowTitles-Detail 4 5 3 2" xfId="37739"/>
    <cellStyle name="RowTitles-Detail 4 5 3 2 2" xfId="37740"/>
    <cellStyle name="RowTitles-Detail 4 5 3 2 2 2" xfId="37741"/>
    <cellStyle name="RowTitles-Detail 4 5 3 2 2 2 2" xfId="37742"/>
    <cellStyle name="RowTitles-Detail 4 5 3 2 2 3" xfId="37743"/>
    <cellStyle name="RowTitles-Detail 4 5 3 2 3" xfId="37744"/>
    <cellStyle name="RowTitles-Detail 4 5 3 2 3 2" xfId="37745"/>
    <cellStyle name="RowTitles-Detail 4 5 3 2 3 2 2" xfId="37746"/>
    <cellStyle name="RowTitles-Detail 4 5 3 2 4" xfId="37747"/>
    <cellStyle name="RowTitles-Detail 4 5 3 2 4 2" xfId="37748"/>
    <cellStyle name="RowTitles-Detail 4 5 3 2 5" xfId="37749"/>
    <cellStyle name="RowTitles-Detail 4 5 3 3" xfId="37750"/>
    <cellStyle name="RowTitles-Detail 4 5 3 3 2" xfId="37751"/>
    <cellStyle name="RowTitles-Detail 4 5 3 3 2 2" xfId="37752"/>
    <cellStyle name="RowTitles-Detail 4 5 3 3 2 2 2" xfId="37753"/>
    <cellStyle name="RowTitles-Detail 4 5 3 3 2 3" xfId="37754"/>
    <cellStyle name="RowTitles-Detail 4 5 3 3 3" xfId="37755"/>
    <cellStyle name="RowTitles-Detail 4 5 3 3 3 2" xfId="37756"/>
    <cellStyle name="RowTitles-Detail 4 5 3 3 3 2 2" xfId="37757"/>
    <cellStyle name="RowTitles-Detail 4 5 3 3 4" xfId="37758"/>
    <cellStyle name="RowTitles-Detail 4 5 3 3 4 2" xfId="37759"/>
    <cellStyle name="RowTitles-Detail 4 5 3 3 5" xfId="37760"/>
    <cellStyle name="RowTitles-Detail 4 5 3 4" xfId="37761"/>
    <cellStyle name="RowTitles-Detail 4 5 3 4 2" xfId="37762"/>
    <cellStyle name="RowTitles-Detail 4 5 3 5" xfId="37763"/>
    <cellStyle name="RowTitles-Detail 4 5 3 5 2" xfId="37764"/>
    <cellStyle name="RowTitles-Detail 4 5 3 5 2 2" xfId="37765"/>
    <cellStyle name="RowTitles-Detail 4 5 4" xfId="37766"/>
    <cellStyle name="RowTitles-Detail 4 5 4 2" xfId="37767"/>
    <cellStyle name="RowTitles-Detail 4 5 4 2 2" xfId="37768"/>
    <cellStyle name="RowTitles-Detail 4 5 4 2 2 2" xfId="37769"/>
    <cellStyle name="RowTitles-Detail 4 5 4 2 2 2 2" xfId="37770"/>
    <cellStyle name="RowTitles-Detail 4 5 4 2 2 3" xfId="37771"/>
    <cellStyle name="RowTitles-Detail 4 5 4 2 3" xfId="37772"/>
    <cellStyle name="RowTitles-Detail 4 5 4 2 3 2" xfId="37773"/>
    <cellStyle name="RowTitles-Detail 4 5 4 2 3 2 2" xfId="37774"/>
    <cellStyle name="RowTitles-Detail 4 5 4 2 4" xfId="37775"/>
    <cellStyle name="RowTitles-Detail 4 5 4 2 4 2" xfId="37776"/>
    <cellStyle name="RowTitles-Detail 4 5 4 2 5" xfId="37777"/>
    <cellStyle name="RowTitles-Detail 4 5 4 3" xfId="37778"/>
    <cellStyle name="RowTitles-Detail 4 5 4 3 2" xfId="37779"/>
    <cellStyle name="RowTitles-Detail 4 5 4 3 2 2" xfId="37780"/>
    <cellStyle name="RowTitles-Detail 4 5 4 3 2 2 2" xfId="37781"/>
    <cellStyle name="RowTitles-Detail 4 5 4 3 2 3" xfId="37782"/>
    <cellStyle name="RowTitles-Detail 4 5 4 3 3" xfId="37783"/>
    <cellStyle name="RowTitles-Detail 4 5 4 3 3 2" xfId="37784"/>
    <cellStyle name="RowTitles-Detail 4 5 4 3 3 2 2" xfId="37785"/>
    <cellStyle name="RowTitles-Detail 4 5 4 3 4" xfId="37786"/>
    <cellStyle name="RowTitles-Detail 4 5 4 3 4 2" xfId="37787"/>
    <cellStyle name="RowTitles-Detail 4 5 4 3 5" xfId="37788"/>
    <cellStyle name="RowTitles-Detail 4 5 4 4" xfId="37789"/>
    <cellStyle name="RowTitles-Detail 4 5 4 4 2" xfId="37790"/>
    <cellStyle name="RowTitles-Detail 4 5 4 4 2 2" xfId="37791"/>
    <cellStyle name="RowTitles-Detail 4 5 4 4 3" xfId="37792"/>
    <cellStyle name="RowTitles-Detail 4 5 4 5" xfId="37793"/>
    <cellStyle name="RowTitles-Detail 4 5 4 5 2" xfId="37794"/>
    <cellStyle name="RowTitles-Detail 4 5 4 5 2 2" xfId="37795"/>
    <cellStyle name="RowTitles-Detail 4 5 4 6" xfId="37796"/>
    <cellStyle name="RowTitles-Detail 4 5 4 6 2" xfId="37797"/>
    <cellStyle name="RowTitles-Detail 4 5 4 7" xfId="37798"/>
    <cellStyle name="RowTitles-Detail 4 5 5" xfId="37799"/>
    <cellStyle name="RowTitles-Detail 4 5 5 2" xfId="37800"/>
    <cellStyle name="RowTitles-Detail 4 5 5 2 2" xfId="37801"/>
    <cellStyle name="RowTitles-Detail 4 5 5 2 2 2" xfId="37802"/>
    <cellStyle name="RowTitles-Detail 4 5 5 2 2 2 2" xfId="37803"/>
    <cellStyle name="RowTitles-Detail 4 5 5 2 2 3" xfId="37804"/>
    <cellStyle name="RowTitles-Detail 4 5 5 2 3" xfId="37805"/>
    <cellStyle name="RowTitles-Detail 4 5 5 2 3 2" xfId="37806"/>
    <cellStyle name="RowTitles-Detail 4 5 5 2 3 2 2" xfId="37807"/>
    <cellStyle name="RowTitles-Detail 4 5 5 2 4" xfId="37808"/>
    <cellStyle name="RowTitles-Detail 4 5 5 2 4 2" xfId="37809"/>
    <cellStyle name="RowTitles-Detail 4 5 5 2 5" xfId="37810"/>
    <cellStyle name="RowTitles-Detail 4 5 5 3" xfId="37811"/>
    <cellStyle name="RowTitles-Detail 4 5 5 3 2" xfId="37812"/>
    <cellStyle name="RowTitles-Detail 4 5 5 3 2 2" xfId="37813"/>
    <cellStyle name="RowTitles-Detail 4 5 5 3 2 2 2" xfId="37814"/>
    <cellStyle name="RowTitles-Detail 4 5 5 3 2 3" xfId="37815"/>
    <cellStyle name="RowTitles-Detail 4 5 5 3 3" xfId="37816"/>
    <cellStyle name="RowTitles-Detail 4 5 5 3 3 2" xfId="37817"/>
    <cellStyle name="RowTitles-Detail 4 5 5 3 3 2 2" xfId="37818"/>
    <cellStyle name="RowTitles-Detail 4 5 5 3 4" xfId="37819"/>
    <cellStyle name="RowTitles-Detail 4 5 5 3 4 2" xfId="37820"/>
    <cellStyle name="RowTitles-Detail 4 5 5 3 5" xfId="37821"/>
    <cellStyle name="RowTitles-Detail 4 5 5 4" xfId="37822"/>
    <cellStyle name="RowTitles-Detail 4 5 5 4 2" xfId="37823"/>
    <cellStyle name="RowTitles-Detail 4 5 5 4 2 2" xfId="37824"/>
    <cellStyle name="RowTitles-Detail 4 5 5 4 3" xfId="37825"/>
    <cellStyle name="RowTitles-Detail 4 5 5 5" xfId="37826"/>
    <cellStyle name="RowTitles-Detail 4 5 5 5 2" xfId="37827"/>
    <cellStyle name="RowTitles-Detail 4 5 5 5 2 2" xfId="37828"/>
    <cellStyle name="RowTitles-Detail 4 5 5 6" xfId="37829"/>
    <cellStyle name="RowTitles-Detail 4 5 5 6 2" xfId="37830"/>
    <cellStyle name="RowTitles-Detail 4 5 5 7" xfId="37831"/>
    <cellStyle name="RowTitles-Detail 4 5 6" xfId="37832"/>
    <cellStyle name="RowTitles-Detail 4 5 6 2" xfId="37833"/>
    <cellStyle name="RowTitles-Detail 4 5 6 2 2" xfId="37834"/>
    <cellStyle name="RowTitles-Detail 4 5 6 2 2 2" xfId="37835"/>
    <cellStyle name="RowTitles-Detail 4 5 6 2 2 2 2" xfId="37836"/>
    <cellStyle name="RowTitles-Detail 4 5 6 2 2 3" xfId="37837"/>
    <cellStyle name="RowTitles-Detail 4 5 6 2 3" xfId="37838"/>
    <cellStyle name="RowTitles-Detail 4 5 6 2 3 2" xfId="37839"/>
    <cellStyle name="RowTitles-Detail 4 5 6 2 3 2 2" xfId="37840"/>
    <cellStyle name="RowTitles-Detail 4 5 6 2 4" xfId="37841"/>
    <cellStyle name="RowTitles-Detail 4 5 6 2 4 2" xfId="37842"/>
    <cellStyle name="RowTitles-Detail 4 5 6 2 5" xfId="37843"/>
    <cellStyle name="RowTitles-Detail 4 5 6 3" xfId="37844"/>
    <cellStyle name="RowTitles-Detail 4 5 6 3 2" xfId="37845"/>
    <cellStyle name="RowTitles-Detail 4 5 6 3 2 2" xfId="37846"/>
    <cellStyle name="RowTitles-Detail 4 5 6 3 2 2 2" xfId="37847"/>
    <cellStyle name="RowTitles-Detail 4 5 6 3 2 3" xfId="37848"/>
    <cellStyle name="RowTitles-Detail 4 5 6 3 3" xfId="37849"/>
    <cellStyle name="RowTitles-Detail 4 5 6 3 3 2" xfId="37850"/>
    <cellStyle name="RowTitles-Detail 4 5 6 3 3 2 2" xfId="37851"/>
    <cellStyle name="RowTitles-Detail 4 5 6 3 4" xfId="37852"/>
    <cellStyle name="RowTitles-Detail 4 5 6 3 4 2" xfId="37853"/>
    <cellStyle name="RowTitles-Detail 4 5 6 3 5" xfId="37854"/>
    <cellStyle name="RowTitles-Detail 4 5 6 4" xfId="37855"/>
    <cellStyle name="RowTitles-Detail 4 5 6 4 2" xfId="37856"/>
    <cellStyle name="RowTitles-Detail 4 5 6 4 2 2" xfId="37857"/>
    <cellStyle name="RowTitles-Detail 4 5 6 4 3" xfId="37858"/>
    <cellStyle name="RowTitles-Detail 4 5 6 5" xfId="37859"/>
    <cellStyle name="RowTitles-Detail 4 5 6 5 2" xfId="37860"/>
    <cellStyle name="RowTitles-Detail 4 5 6 5 2 2" xfId="37861"/>
    <cellStyle name="RowTitles-Detail 4 5 6 6" xfId="37862"/>
    <cellStyle name="RowTitles-Detail 4 5 6 6 2" xfId="37863"/>
    <cellStyle name="RowTitles-Detail 4 5 6 7" xfId="37864"/>
    <cellStyle name="RowTitles-Detail 4 5 7" xfId="37865"/>
    <cellStyle name="RowTitles-Detail 4 5 7 2" xfId="37866"/>
    <cellStyle name="RowTitles-Detail 4 5 7 2 2" xfId="37867"/>
    <cellStyle name="RowTitles-Detail 4 5 7 2 2 2" xfId="37868"/>
    <cellStyle name="RowTitles-Detail 4 5 7 2 3" xfId="37869"/>
    <cellStyle name="RowTitles-Detail 4 5 7 3" xfId="37870"/>
    <cellStyle name="RowTitles-Detail 4 5 7 3 2" xfId="37871"/>
    <cellStyle name="RowTitles-Detail 4 5 7 3 2 2" xfId="37872"/>
    <cellStyle name="RowTitles-Detail 4 5 7 4" xfId="37873"/>
    <cellStyle name="RowTitles-Detail 4 5 7 4 2" xfId="37874"/>
    <cellStyle name="RowTitles-Detail 4 5 7 5" xfId="37875"/>
    <cellStyle name="RowTitles-Detail 4 5 8" xfId="37876"/>
    <cellStyle name="RowTitles-Detail 4 5 8 2" xfId="37877"/>
    <cellStyle name="RowTitles-Detail 4 5 8 2 2" xfId="37878"/>
    <cellStyle name="RowTitles-Detail 4 5 8 2 2 2" xfId="37879"/>
    <cellStyle name="RowTitles-Detail 4 5 8 2 3" xfId="37880"/>
    <cellStyle name="RowTitles-Detail 4 5 8 3" xfId="37881"/>
    <cellStyle name="RowTitles-Detail 4 5 8 3 2" xfId="37882"/>
    <cellStyle name="RowTitles-Detail 4 5 8 3 2 2" xfId="37883"/>
    <cellStyle name="RowTitles-Detail 4 5 8 4" xfId="37884"/>
    <cellStyle name="RowTitles-Detail 4 5 8 4 2" xfId="37885"/>
    <cellStyle name="RowTitles-Detail 4 5 8 5" xfId="37886"/>
    <cellStyle name="RowTitles-Detail 4 5 9" xfId="37887"/>
    <cellStyle name="RowTitles-Detail 4 5 9 2" xfId="37888"/>
    <cellStyle name="RowTitles-Detail 4 5 9 2 2" xfId="37889"/>
    <cellStyle name="RowTitles-Detail 4 5_STUD aligned by INSTIT" xfId="37890"/>
    <cellStyle name="RowTitles-Detail 4 6" xfId="37891"/>
    <cellStyle name="RowTitles-Detail 4 6 2" xfId="37892"/>
    <cellStyle name="RowTitles-Detail 4 6 2 2" xfId="37893"/>
    <cellStyle name="RowTitles-Detail 4 6 2 2 2" xfId="37894"/>
    <cellStyle name="RowTitles-Detail 4 6 2 2 2 2" xfId="37895"/>
    <cellStyle name="RowTitles-Detail 4 6 2 2 2 2 2" xfId="37896"/>
    <cellStyle name="RowTitles-Detail 4 6 2 2 2 3" xfId="37897"/>
    <cellStyle name="RowTitles-Detail 4 6 2 2 3" xfId="37898"/>
    <cellStyle name="RowTitles-Detail 4 6 2 2 3 2" xfId="37899"/>
    <cellStyle name="RowTitles-Detail 4 6 2 2 3 2 2" xfId="37900"/>
    <cellStyle name="RowTitles-Detail 4 6 2 2 4" xfId="37901"/>
    <cellStyle name="RowTitles-Detail 4 6 2 2 4 2" xfId="37902"/>
    <cellStyle name="RowTitles-Detail 4 6 2 2 5" xfId="37903"/>
    <cellStyle name="RowTitles-Detail 4 6 2 3" xfId="37904"/>
    <cellStyle name="RowTitles-Detail 4 6 2 3 2" xfId="37905"/>
    <cellStyle name="RowTitles-Detail 4 6 2 3 2 2" xfId="37906"/>
    <cellStyle name="RowTitles-Detail 4 6 2 3 2 2 2" xfId="37907"/>
    <cellStyle name="RowTitles-Detail 4 6 2 3 2 3" xfId="37908"/>
    <cellStyle name="RowTitles-Detail 4 6 2 3 3" xfId="37909"/>
    <cellStyle name="RowTitles-Detail 4 6 2 3 3 2" xfId="37910"/>
    <cellStyle name="RowTitles-Detail 4 6 2 3 3 2 2" xfId="37911"/>
    <cellStyle name="RowTitles-Detail 4 6 2 3 4" xfId="37912"/>
    <cellStyle name="RowTitles-Detail 4 6 2 3 4 2" xfId="37913"/>
    <cellStyle name="RowTitles-Detail 4 6 2 3 5" xfId="37914"/>
    <cellStyle name="RowTitles-Detail 4 6 2 4" xfId="37915"/>
    <cellStyle name="RowTitles-Detail 4 6 2 4 2" xfId="37916"/>
    <cellStyle name="RowTitles-Detail 4 6 2 5" xfId="37917"/>
    <cellStyle name="RowTitles-Detail 4 6 2 5 2" xfId="37918"/>
    <cellStyle name="RowTitles-Detail 4 6 2 5 2 2" xfId="37919"/>
    <cellStyle name="RowTitles-Detail 4 6 2 5 3" xfId="37920"/>
    <cellStyle name="RowTitles-Detail 4 6 2 6" xfId="37921"/>
    <cellStyle name="RowTitles-Detail 4 6 2 6 2" xfId="37922"/>
    <cellStyle name="RowTitles-Detail 4 6 2 6 2 2" xfId="37923"/>
    <cellStyle name="RowTitles-Detail 4 6 3" xfId="37924"/>
    <cellStyle name="RowTitles-Detail 4 6 3 2" xfId="37925"/>
    <cellStyle name="RowTitles-Detail 4 6 3 2 2" xfId="37926"/>
    <cellStyle name="RowTitles-Detail 4 6 3 2 2 2" xfId="37927"/>
    <cellStyle name="RowTitles-Detail 4 6 3 2 2 2 2" xfId="37928"/>
    <cellStyle name="RowTitles-Detail 4 6 3 2 2 3" xfId="37929"/>
    <cellStyle name="RowTitles-Detail 4 6 3 2 3" xfId="37930"/>
    <cellStyle name="RowTitles-Detail 4 6 3 2 3 2" xfId="37931"/>
    <cellStyle name="RowTitles-Detail 4 6 3 2 3 2 2" xfId="37932"/>
    <cellStyle name="RowTitles-Detail 4 6 3 2 4" xfId="37933"/>
    <cellStyle name="RowTitles-Detail 4 6 3 2 4 2" xfId="37934"/>
    <cellStyle name="RowTitles-Detail 4 6 3 2 5" xfId="37935"/>
    <cellStyle name="RowTitles-Detail 4 6 3 3" xfId="37936"/>
    <cellStyle name="RowTitles-Detail 4 6 3 3 2" xfId="37937"/>
    <cellStyle name="RowTitles-Detail 4 6 3 3 2 2" xfId="37938"/>
    <cellStyle name="RowTitles-Detail 4 6 3 3 2 2 2" xfId="37939"/>
    <cellStyle name="RowTitles-Detail 4 6 3 3 2 3" xfId="37940"/>
    <cellStyle name="RowTitles-Detail 4 6 3 3 3" xfId="37941"/>
    <cellStyle name="RowTitles-Detail 4 6 3 3 3 2" xfId="37942"/>
    <cellStyle name="RowTitles-Detail 4 6 3 3 3 2 2" xfId="37943"/>
    <cellStyle name="RowTitles-Detail 4 6 3 3 4" xfId="37944"/>
    <cellStyle name="RowTitles-Detail 4 6 3 3 4 2" xfId="37945"/>
    <cellStyle name="RowTitles-Detail 4 6 3 3 5" xfId="37946"/>
    <cellStyle name="RowTitles-Detail 4 6 3 4" xfId="37947"/>
    <cellStyle name="RowTitles-Detail 4 6 3 4 2" xfId="37948"/>
    <cellStyle name="RowTitles-Detail 4 6 3 5" xfId="37949"/>
    <cellStyle name="RowTitles-Detail 4 6 3 5 2" xfId="37950"/>
    <cellStyle name="RowTitles-Detail 4 6 3 5 2 2" xfId="37951"/>
    <cellStyle name="RowTitles-Detail 4 6 3 6" xfId="37952"/>
    <cellStyle name="RowTitles-Detail 4 6 3 6 2" xfId="37953"/>
    <cellStyle name="RowTitles-Detail 4 6 3 7" xfId="37954"/>
    <cellStyle name="RowTitles-Detail 4 6 4" xfId="37955"/>
    <cellStyle name="RowTitles-Detail 4 6 4 2" xfId="37956"/>
    <cellStyle name="RowTitles-Detail 4 6 4 2 2" xfId="37957"/>
    <cellStyle name="RowTitles-Detail 4 6 4 2 2 2" xfId="37958"/>
    <cellStyle name="RowTitles-Detail 4 6 4 2 2 2 2" xfId="37959"/>
    <cellStyle name="RowTitles-Detail 4 6 4 2 2 3" xfId="37960"/>
    <cellStyle name="RowTitles-Detail 4 6 4 2 3" xfId="37961"/>
    <cellStyle name="RowTitles-Detail 4 6 4 2 3 2" xfId="37962"/>
    <cellStyle name="RowTitles-Detail 4 6 4 2 3 2 2" xfId="37963"/>
    <cellStyle name="RowTitles-Detail 4 6 4 2 4" xfId="37964"/>
    <cellStyle name="RowTitles-Detail 4 6 4 2 4 2" xfId="37965"/>
    <cellStyle name="RowTitles-Detail 4 6 4 2 5" xfId="37966"/>
    <cellStyle name="RowTitles-Detail 4 6 4 3" xfId="37967"/>
    <cellStyle name="RowTitles-Detail 4 6 4 3 2" xfId="37968"/>
    <cellStyle name="RowTitles-Detail 4 6 4 3 2 2" xfId="37969"/>
    <cellStyle name="RowTitles-Detail 4 6 4 3 2 2 2" xfId="37970"/>
    <cellStyle name="RowTitles-Detail 4 6 4 3 2 3" xfId="37971"/>
    <cellStyle name="RowTitles-Detail 4 6 4 3 3" xfId="37972"/>
    <cellStyle name="RowTitles-Detail 4 6 4 3 3 2" xfId="37973"/>
    <cellStyle name="RowTitles-Detail 4 6 4 3 3 2 2" xfId="37974"/>
    <cellStyle name="RowTitles-Detail 4 6 4 3 4" xfId="37975"/>
    <cellStyle name="RowTitles-Detail 4 6 4 3 4 2" xfId="37976"/>
    <cellStyle name="RowTitles-Detail 4 6 4 3 5" xfId="37977"/>
    <cellStyle name="RowTitles-Detail 4 6 4 4" xfId="37978"/>
    <cellStyle name="RowTitles-Detail 4 6 4 4 2" xfId="37979"/>
    <cellStyle name="RowTitles-Detail 4 6 4 5" xfId="37980"/>
    <cellStyle name="RowTitles-Detail 4 6 4 5 2" xfId="37981"/>
    <cellStyle name="RowTitles-Detail 4 6 4 5 2 2" xfId="37982"/>
    <cellStyle name="RowTitles-Detail 4 6 4 5 3" xfId="37983"/>
    <cellStyle name="RowTitles-Detail 4 6 4 6" xfId="37984"/>
    <cellStyle name="RowTitles-Detail 4 6 4 6 2" xfId="37985"/>
    <cellStyle name="RowTitles-Detail 4 6 4 6 2 2" xfId="37986"/>
    <cellStyle name="RowTitles-Detail 4 6 4 7" xfId="37987"/>
    <cellStyle name="RowTitles-Detail 4 6 4 7 2" xfId="37988"/>
    <cellStyle name="RowTitles-Detail 4 6 4 8" xfId="37989"/>
    <cellStyle name="RowTitles-Detail 4 6 5" xfId="37990"/>
    <cellStyle name="RowTitles-Detail 4 6 5 2" xfId="37991"/>
    <cellStyle name="RowTitles-Detail 4 6 5 2 2" xfId="37992"/>
    <cellStyle name="RowTitles-Detail 4 6 5 2 2 2" xfId="37993"/>
    <cellStyle name="RowTitles-Detail 4 6 5 2 2 2 2" xfId="37994"/>
    <cellStyle name="RowTitles-Detail 4 6 5 2 2 3" xfId="37995"/>
    <cellStyle name="RowTitles-Detail 4 6 5 2 3" xfId="37996"/>
    <cellStyle name="RowTitles-Detail 4 6 5 2 3 2" xfId="37997"/>
    <cellStyle name="RowTitles-Detail 4 6 5 2 3 2 2" xfId="37998"/>
    <cellStyle name="RowTitles-Detail 4 6 5 2 4" xfId="37999"/>
    <cellStyle name="RowTitles-Detail 4 6 5 2 4 2" xfId="38000"/>
    <cellStyle name="RowTitles-Detail 4 6 5 2 5" xfId="38001"/>
    <cellStyle name="RowTitles-Detail 4 6 5 3" xfId="38002"/>
    <cellStyle name="RowTitles-Detail 4 6 5 3 2" xfId="38003"/>
    <cellStyle name="RowTitles-Detail 4 6 5 3 2 2" xfId="38004"/>
    <cellStyle name="RowTitles-Detail 4 6 5 3 2 2 2" xfId="38005"/>
    <cellStyle name="RowTitles-Detail 4 6 5 3 2 3" xfId="38006"/>
    <cellStyle name="RowTitles-Detail 4 6 5 3 3" xfId="38007"/>
    <cellStyle name="RowTitles-Detail 4 6 5 3 3 2" xfId="38008"/>
    <cellStyle name="RowTitles-Detail 4 6 5 3 3 2 2" xfId="38009"/>
    <cellStyle name="RowTitles-Detail 4 6 5 3 4" xfId="38010"/>
    <cellStyle name="RowTitles-Detail 4 6 5 3 4 2" xfId="38011"/>
    <cellStyle name="RowTitles-Detail 4 6 5 3 5" xfId="38012"/>
    <cellStyle name="RowTitles-Detail 4 6 5 4" xfId="38013"/>
    <cellStyle name="RowTitles-Detail 4 6 5 4 2" xfId="38014"/>
    <cellStyle name="RowTitles-Detail 4 6 5 4 2 2" xfId="38015"/>
    <cellStyle name="RowTitles-Detail 4 6 5 4 3" xfId="38016"/>
    <cellStyle name="RowTitles-Detail 4 6 5 5" xfId="38017"/>
    <cellStyle name="RowTitles-Detail 4 6 5 5 2" xfId="38018"/>
    <cellStyle name="RowTitles-Detail 4 6 5 5 2 2" xfId="38019"/>
    <cellStyle name="RowTitles-Detail 4 6 5 6" xfId="38020"/>
    <cellStyle name="RowTitles-Detail 4 6 5 6 2" xfId="38021"/>
    <cellStyle name="RowTitles-Detail 4 6 5 7" xfId="38022"/>
    <cellStyle name="RowTitles-Detail 4 6 6" xfId="38023"/>
    <cellStyle name="RowTitles-Detail 4 6 6 2" xfId="38024"/>
    <cellStyle name="RowTitles-Detail 4 6 6 2 2" xfId="38025"/>
    <cellStyle name="RowTitles-Detail 4 6 6 2 2 2" xfId="38026"/>
    <cellStyle name="RowTitles-Detail 4 6 6 2 2 2 2" xfId="38027"/>
    <cellStyle name="RowTitles-Detail 4 6 6 2 2 3" xfId="38028"/>
    <cellStyle name="RowTitles-Detail 4 6 6 2 3" xfId="38029"/>
    <cellStyle name="RowTitles-Detail 4 6 6 2 3 2" xfId="38030"/>
    <cellStyle name="RowTitles-Detail 4 6 6 2 3 2 2" xfId="38031"/>
    <cellStyle name="RowTitles-Detail 4 6 6 2 4" xfId="38032"/>
    <cellStyle name="RowTitles-Detail 4 6 6 2 4 2" xfId="38033"/>
    <cellStyle name="RowTitles-Detail 4 6 6 2 5" xfId="38034"/>
    <cellStyle name="RowTitles-Detail 4 6 6 3" xfId="38035"/>
    <cellStyle name="RowTitles-Detail 4 6 6 3 2" xfId="38036"/>
    <cellStyle name="RowTitles-Detail 4 6 6 3 2 2" xfId="38037"/>
    <cellStyle name="RowTitles-Detail 4 6 6 3 2 2 2" xfId="38038"/>
    <cellStyle name="RowTitles-Detail 4 6 6 3 2 3" xfId="38039"/>
    <cellStyle name="RowTitles-Detail 4 6 6 3 3" xfId="38040"/>
    <cellStyle name="RowTitles-Detail 4 6 6 3 3 2" xfId="38041"/>
    <cellStyle name="RowTitles-Detail 4 6 6 3 3 2 2" xfId="38042"/>
    <cellStyle name="RowTitles-Detail 4 6 6 3 4" xfId="38043"/>
    <cellStyle name="RowTitles-Detail 4 6 6 3 4 2" xfId="38044"/>
    <cellStyle name="RowTitles-Detail 4 6 6 3 5" xfId="38045"/>
    <cellStyle name="RowTitles-Detail 4 6 6 4" xfId="38046"/>
    <cellStyle name="RowTitles-Detail 4 6 6 4 2" xfId="38047"/>
    <cellStyle name="RowTitles-Detail 4 6 6 4 2 2" xfId="38048"/>
    <cellStyle name="RowTitles-Detail 4 6 6 4 3" xfId="38049"/>
    <cellStyle name="RowTitles-Detail 4 6 6 5" xfId="38050"/>
    <cellStyle name="RowTitles-Detail 4 6 6 5 2" xfId="38051"/>
    <cellStyle name="RowTitles-Detail 4 6 6 5 2 2" xfId="38052"/>
    <cellStyle name="RowTitles-Detail 4 6 6 6" xfId="38053"/>
    <cellStyle name="RowTitles-Detail 4 6 6 6 2" xfId="38054"/>
    <cellStyle name="RowTitles-Detail 4 6 6 7" xfId="38055"/>
    <cellStyle name="RowTitles-Detail 4 6 7" xfId="38056"/>
    <cellStyle name="RowTitles-Detail 4 6 7 2" xfId="38057"/>
    <cellStyle name="RowTitles-Detail 4 6 7 2 2" xfId="38058"/>
    <cellStyle name="RowTitles-Detail 4 6 7 2 2 2" xfId="38059"/>
    <cellStyle name="RowTitles-Detail 4 6 7 2 3" xfId="38060"/>
    <cellStyle name="RowTitles-Detail 4 6 7 3" xfId="38061"/>
    <cellStyle name="RowTitles-Detail 4 6 7 3 2" xfId="38062"/>
    <cellStyle name="RowTitles-Detail 4 6 7 3 2 2" xfId="38063"/>
    <cellStyle name="RowTitles-Detail 4 6 7 4" xfId="38064"/>
    <cellStyle name="RowTitles-Detail 4 6 7 4 2" xfId="38065"/>
    <cellStyle name="RowTitles-Detail 4 6 7 5" xfId="38066"/>
    <cellStyle name="RowTitles-Detail 4 6 8" xfId="38067"/>
    <cellStyle name="RowTitles-Detail 4 6 8 2" xfId="38068"/>
    <cellStyle name="RowTitles-Detail 4 6 9" xfId="38069"/>
    <cellStyle name="RowTitles-Detail 4 6 9 2" xfId="38070"/>
    <cellStyle name="RowTitles-Detail 4 6 9 2 2" xfId="38071"/>
    <cellStyle name="RowTitles-Detail 4 6_STUD aligned by INSTIT" xfId="38072"/>
    <cellStyle name="RowTitles-Detail 4 7" xfId="38073"/>
    <cellStyle name="RowTitles-Detail 4 7 2" xfId="38074"/>
    <cellStyle name="RowTitles-Detail 4 7 2 2" xfId="38075"/>
    <cellStyle name="RowTitles-Detail 4 7 2 2 2" xfId="38076"/>
    <cellStyle name="RowTitles-Detail 4 7 2 2 2 2" xfId="38077"/>
    <cellStyle name="RowTitles-Detail 4 7 2 2 3" xfId="38078"/>
    <cellStyle name="RowTitles-Detail 4 7 2 3" xfId="38079"/>
    <cellStyle name="RowTitles-Detail 4 7 2 3 2" xfId="38080"/>
    <cellStyle name="RowTitles-Detail 4 7 2 3 2 2" xfId="38081"/>
    <cellStyle name="RowTitles-Detail 4 7 2 4" xfId="38082"/>
    <cellStyle name="RowTitles-Detail 4 7 2 4 2" xfId="38083"/>
    <cellStyle name="RowTitles-Detail 4 7 2 5" xfId="38084"/>
    <cellStyle name="RowTitles-Detail 4 7 3" xfId="38085"/>
    <cellStyle name="RowTitles-Detail 4 7 3 2" xfId="38086"/>
    <cellStyle name="RowTitles-Detail 4 7 3 2 2" xfId="38087"/>
    <cellStyle name="RowTitles-Detail 4 7 3 2 2 2" xfId="38088"/>
    <cellStyle name="RowTitles-Detail 4 7 3 2 3" xfId="38089"/>
    <cellStyle name="RowTitles-Detail 4 7 3 3" xfId="38090"/>
    <cellStyle name="RowTitles-Detail 4 7 3 3 2" xfId="38091"/>
    <cellStyle name="RowTitles-Detail 4 7 3 3 2 2" xfId="38092"/>
    <cellStyle name="RowTitles-Detail 4 7 3 4" xfId="38093"/>
    <cellStyle name="RowTitles-Detail 4 7 3 4 2" xfId="38094"/>
    <cellStyle name="RowTitles-Detail 4 7 3 5" xfId="38095"/>
    <cellStyle name="RowTitles-Detail 4 7 4" xfId="38096"/>
    <cellStyle name="RowTitles-Detail 4 7 4 2" xfId="38097"/>
    <cellStyle name="RowTitles-Detail 4 7 5" xfId="38098"/>
    <cellStyle name="RowTitles-Detail 4 7 5 2" xfId="38099"/>
    <cellStyle name="RowTitles-Detail 4 7 5 2 2" xfId="38100"/>
    <cellStyle name="RowTitles-Detail 4 7 5 3" xfId="38101"/>
    <cellStyle name="RowTitles-Detail 4 7 6" xfId="38102"/>
    <cellStyle name="RowTitles-Detail 4 7 6 2" xfId="38103"/>
    <cellStyle name="RowTitles-Detail 4 7 6 2 2" xfId="38104"/>
    <cellStyle name="RowTitles-Detail 4 8" xfId="38105"/>
    <cellStyle name="RowTitles-Detail 4 8 2" xfId="38106"/>
    <cellStyle name="RowTitles-Detail 4 8 2 2" xfId="38107"/>
    <cellStyle name="RowTitles-Detail 4 8 2 2 2" xfId="38108"/>
    <cellStyle name="RowTitles-Detail 4 8 2 2 2 2" xfId="38109"/>
    <cellStyle name="RowTitles-Detail 4 8 2 2 3" xfId="38110"/>
    <cellStyle name="RowTitles-Detail 4 8 2 3" xfId="38111"/>
    <cellStyle name="RowTitles-Detail 4 8 2 3 2" xfId="38112"/>
    <cellStyle name="RowTitles-Detail 4 8 2 3 2 2" xfId="38113"/>
    <cellStyle name="RowTitles-Detail 4 8 2 4" xfId="38114"/>
    <cellStyle name="RowTitles-Detail 4 8 2 4 2" xfId="38115"/>
    <cellStyle name="RowTitles-Detail 4 8 2 5" xfId="38116"/>
    <cellStyle name="RowTitles-Detail 4 8 3" xfId="38117"/>
    <cellStyle name="RowTitles-Detail 4 8 3 2" xfId="38118"/>
    <cellStyle name="RowTitles-Detail 4 8 3 2 2" xfId="38119"/>
    <cellStyle name="RowTitles-Detail 4 8 3 2 2 2" xfId="38120"/>
    <cellStyle name="RowTitles-Detail 4 8 3 2 3" xfId="38121"/>
    <cellStyle name="RowTitles-Detail 4 8 3 3" xfId="38122"/>
    <cellStyle name="RowTitles-Detail 4 8 3 3 2" xfId="38123"/>
    <cellStyle name="RowTitles-Detail 4 8 3 3 2 2" xfId="38124"/>
    <cellStyle name="RowTitles-Detail 4 8 3 4" xfId="38125"/>
    <cellStyle name="RowTitles-Detail 4 8 3 4 2" xfId="38126"/>
    <cellStyle name="RowTitles-Detail 4 8 3 5" xfId="38127"/>
    <cellStyle name="RowTitles-Detail 4 8 4" xfId="38128"/>
    <cellStyle name="RowTitles-Detail 4 8 4 2" xfId="38129"/>
    <cellStyle name="RowTitles-Detail 4 8 5" xfId="38130"/>
    <cellStyle name="RowTitles-Detail 4 8 5 2" xfId="38131"/>
    <cellStyle name="RowTitles-Detail 4 8 5 2 2" xfId="38132"/>
    <cellStyle name="RowTitles-Detail 4 8 6" xfId="38133"/>
    <cellStyle name="RowTitles-Detail 4 8 6 2" xfId="38134"/>
    <cellStyle name="RowTitles-Detail 4 8 7" xfId="38135"/>
    <cellStyle name="RowTitles-Detail 4 9" xfId="38136"/>
    <cellStyle name="RowTitles-Detail 4 9 2" xfId="38137"/>
    <cellStyle name="RowTitles-Detail 4 9 2 2" xfId="38138"/>
    <cellStyle name="RowTitles-Detail 4 9 2 2 2" xfId="38139"/>
    <cellStyle name="RowTitles-Detail 4 9 2 2 2 2" xfId="38140"/>
    <cellStyle name="RowTitles-Detail 4 9 2 2 3" xfId="38141"/>
    <cellStyle name="RowTitles-Detail 4 9 2 3" xfId="38142"/>
    <cellStyle name="RowTitles-Detail 4 9 2 3 2" xfId="38143"/>
    <cellStyle name="RowTitles-Detail 4 9 2 3 2 2" xfId="38144"/>
    <cellStyle name="RowTitles-Detail 4 9 2 4" xfId="38145"/>
    <cellStyle name="RowTitles-Detail 4 9 2 4 2" xfId="38146"/>
    <cellStyle name="RowTitles-Detail 4 9 2 5" xfId="38147"/>
    <cellStyle name="RowTitles-Detail 4 9 3" xfId="38148"/>
    <cellStyle name="RowTitles-Detail 4 9 3 2" xfId="38149"/>
    <cellStyle name="RowTitles-Detail 4 9 3 2 2" xfId="38150"/>
    <cellStyle name="RowTitles-Detail 4 9 3 2 2 2" xfId="38151"/>
    <cellStyle name="RowTitles-Detail 4 9 3 2 3" xfId="38152"/>
    <cellStyle name="RowTitles-Detail 4 9 3 3" xfId="38153"/>
    <cellStyle name="RowTitles-Detail 4 9 3 3 2" xfId="38154"/>
    <cellStyle name="RowTitles-Detail 4 9 3 3 2 2" xfId="38155"/>
    <cellStyle name="RowTitles-Detail 4 9 3 4" xfId="38156"/>
    <cellStyle name="RowTitles-Detail 4 9 3 4 2" xfId="38157"/>
    <cellStyle name="RowTitles-Detail 4 9 3 5" xfId="38158"/>
    <cellStyle name="RowTitles-Detail 4 9 4" xfId="38159"/>
    <cellStyle name="RowTitles-Detail 4 9 4 2" xfId="38160"/>
    <cellStyle name="RowTitles-Detail 4 9 5" xfId="38161"/>
    <cellStyle name="RowTitles-Detail 4 9 5 2" xfId="38162"/>
    <cellStyle name="RowTitles-Detail 4 9 5 2 2" xfId="38163"/>
    <cellStyle name="RowTitles-Detail 4 9 5 3" xfId="38164"/>
    <cellStyle name="RowTitles-Detail 4 9 6" xfId="38165"/>
    <cellStyle name="RowTitles-Detail 4 9 6 2" xfId="38166"/>
    <cellStyle name="RowTitles-Detail 4 9 6 2 2" xfId="38167"/>
    <cellStyle name="RowTitles-Detail 4 9 7" xfId="38168"/>
    <cellStyle name="RowTitles-Detail 4 9 7 2" xfId="38169"/>
    <cellStyle name="RowTitles-Detail 4 9 8" xfId="38170"/>
    <cellStyle name="RowTitles-Detail 4_STUD aligned by INSTIT" xfId="38171"/>
    <cellStyle name="RowTitles-Detail 5" xfId="70"/>
    <cellStyle name="RowTitles-Detail 5 10" xfId="38172"/>
    <cellStyle name="RowTitles-Detail 5 2" xfId="38173"/>
    <cellStyle name="RowTitles-Detail 5 2 2" xfId="38174"/>
    <cellStyle name="RowTitles-Detail 5 2 2 2" xfId="38175"/>
    <cellStyle name="RowTitles-Detail 5 2 2 2 2" xfId="38176"/>
    <cellStyle name="RowTitles-Detail 5 2 2 2 2 2" xfId="38177"/>
    <cellStyle name="RowTitles-Detail 5 2 2 2 3" xfId="38178"/>
    <cellStyle name="RowTitles-Detail 5 2 2 3" xfId="38179"/>
    <cellStyle name="RowTitles-Detail 5 2 2 3 2" xfId="38180"/>
    <cellStyle name="RowTitles-Detail 5 2 2 3 2 2" xfId="38181"/>
    <cellStyle name="RowTitles-Detail 5 2 2 4" xfId="38182"/>
    <cellStyle name="RowTitles-Detail 5 2 2 4 2" xfId="38183"/>
    <cellStyle name="RowTitles-Detail 5 2 2 5" xfId="38184"/>
    <cellStyle name="RowTitles-Detail 5 2 3" xfId="38185"/>
    <cellStyle name="RowTitles-Detail 5 2 3 2" xfId="38186"/>
    <cellStyle name="RowTitles-Detail 5 2 3 2 2" xfId="38187"/>
    <cellStyle name="RowTitles-Detail 5 2 3 2 2 2" xfId="38188"/>
    <cellStyle name="RowTitles-Detail 5 2 3 2 3" xfId="38189"/>
    <cellStyle name="RowTitles-Detail 5 2 3 3" xfId="38190"/>
    <cellStyle name="RowTitles-Detail 5 2 3 3 2" xfId="38191"/>
    <cellStyle name="RowTitles-Detail 5 2 3 3 2 2" xfId="38192"/>
    <cellStyle name="RowTitles-Detail 5 2 3 4" xfId="38193"/>
    <cellStyle name="RowTitles-Detail 5 2 3 4 2" xfId="38194"/>
    <cellStyle name="RowTitles-Detail 5 2 3 5" xfId="38195"/>
    <cellStyle name="RowTitles-Detail 5 2 4" xfId="38196"/>
    <cellStyle name="RowTitles-Detail 5 2 4 2" xfId="38197"/>
    <cellStyle name="RowTitles-Detail 5 2 5" xfId="38198"/>
    <cellStyle name="RowTitles-Detail 5 2 5 2" xfId="38199"/>
    <cellStyle name="RowTitles-Detail 5 2 5 2 2" xfId="38200"/>
    <cellStyle name="RowTitles-Detail 5 3" xfId="38201"/>
    <cellStyle name="RowTitles-Detail 5 3 2" xfId="38202"/>
    <cellStyle name="RowTitles-Detail 5 3 2 2" xfId="38203"/>
    <cellStyle name="RowTitles-Detail 5 3 2 2 2" xfId="38204"/>
    <cellStyle name="RowTitles-Detail 5 3 2 2 2 2" xfId="38205"/>
    <cellStyle name="RowTitles-Detail 5 3 2 2 3" xfId="38206"/>
    <cellStyle name="RowTitles-Detail 5 3 2 3" xfId="38207"/>
    <cellStyle name="RowTitles-Detail 5 3 2 3 2" xfId="38208"/>
    <cellStyle name="RowTitles-Detail 5 3 2 3 2 2" xfId="38209"/>
    <cellStyle name="RowTitles-Detail 5 3 2 4" xfId="38210"/>
    <cellStyle name="RowTitles-Detail 5 3 2 4 2" xfId="38211"/>
    <cellStyle name="RowTitles-Detail 5 3 2 5" xfId="38212"/>
    <cellStyle name="RowTitles-Detail 5 3 3" xfId="38213"/>
    <cellStyle name="RowTitles-Detail 5 3 3 2" xfId="38214"/>
    <cellStyle name="RowTitles-Detail 5 3 3 2 2" xfId="38215"/>
    <cellStyle name="RowTitles-Detail 5 3 3 2 2 2" xfId="38216"/>
    <cellStyle name="RowTitles-Detail 5 3 3 2 3" xfId="38217"/>
    <cellStyle name="RowTitles-Detail 5 3 3 3" xfId="38218"/>
    <cellStyle name="RowTitles-Detail 5 3 3 3 2" xfId="38219"/>
    <cellStyle name="RowTitles-Detail 5 3 3 3 2 2" xfId="38220"/>
    <cellStyle name="RowTitles-Detail 5 3 3 4" xfId="38221"/>
    <cellStyle name="RowTitles-Detail 5 3 3 4 2" xfId="38222"/>
    <cellStyle name="RowTitles-Detail 5 3 3 5" xfId="38223"/>
    <cellStyle name="RowTitles-Detail 5 3 4" xfId="38224"/>
    <cellStyle name="RowTitles-Detail 5 3 4 2" xfId="38225"/>
    <cellStyle name="RowTitles-Detail 5 3 5" xfId="38226"/>
    <cellStyle name="RowTitles-Detail 5 3 5 2" xfId="38227"/>
    <cellStyle name="RowTitles-Detail 5 3 5 2 2" xfId="38228"/>
    <cellStyle name="RowTitles-Detail 5 3 5 3" xfId="38229"/>
    <cellStyle name="RowTitles-Detail 5 3 6" xfId="38230"/>
    <cellStyle name="RowTitles-Detail 5 3 6 2" xfId="38231"/>
    <cellStyle name="RowTitles-Detail 5 3 6 2 2" xfId="38232"/>
    <cellStyle name="RowTitles-Detail 5 3 7" xfId="38233"/>
    <cellStyle name="RowTitles-Detail 5 3 7 2" xfId="38234"/>
    <cellStyle name="RowTitles-Detail 5 3 8" xfId="38235"/>
    <cellStyle name="RowTitles-Detail 5 4" xfId="38236"/>
    <cellStyle name="RowTitles-Detail 5 4 2" xfId="38237"/>
    <cellStyle name="RowTitles-Detail 5 4 2 2" xfId="38238"/>
    <cellStyle name="RowTitles-Detail 5 4 2 2 2" xfId="38239"/>
    <cellStyle name="RowTitles-Detail 5 4 2 2 2 2" xfId="38240"/>
    <cellStyle name="RowTitles-Detail 5 4 2 2 3" xfId="38241"/>
    <cellStyle name="RowTitles-Detail 5 4 2 3" xfId="38242"/>
    <cellStyle name="RowTitles-Detail 5 4 2 3 2" xfId="38243"/>
    <cellStyle name="RowTitles-Detail 5 4 2 3 2 2" xfId="38244"/>
    <cellStyle name="RowTitles-Detail 5 4 2 4" xfId="38245"/>
    <cellStyle name="RowTitles-Detail 5 4 2 4 2" xfId="38246"/>
    <cellStyle name="RowTitles-Detail 5 4 2 5" xfId="38247"/>
    <cellStyle name="RowTitles-Detail 5 4 3" xfId="38248"/>
    <cellStyle name="RowTitles-Detail 5 4 3 2" xfId="38249"/>
    <cellStyle name="RowTitles-Detail 5 4 3 2 2" xfId="38250"/>
    <cellStyle name="RowTitles-Detail 5 4 3 2 2 2" xfId="38251"/>
    <cellStyle name="RowTitles-Detail 5 4 3 2 3" xfId="38252"/>
    <cellStyle name="RowTitles-Detail 5 4 3 3" xfId="38253"/>
    <cellStyle name="RowTitles-Detail 5 4 3 3 2" xfId="38254"/>
    <cellStyle name="RowTitles-Detail 5 4 3 3 2 2" xfId="38255"/>
    <cellStyle name="RowTitles-Detail 5 4 3 4" xfId="38256"/>
    <cellStyle name="RowTitles-Detail 5 4 3 4 2" xfId="38257"/>
    <cellStyle name="RowTitles-Detail 5 4 3 5" xfId="38258"/>
    <cellStyle name="RowTitles-Detail 5 4 4" xfId="38259"/>
    <cellStyle name="RowTitles-Detail 5 4 4 2" xfId="38260"/>
    <cellStyle name="RowTitles-Detail 5 4 4 2 2" xfId="38261"/>
    <cellStyle name="RowTitles-Detail 5 4 4 3" xfId="38262"/>
    <cellStyle name="RowTitles-Detail 5 4 5" xfId="38263"/>
    <cellStyle name="RowTitles-Detail 5 4 5 2" xfId="38264"/>
    <cellStyle name="RowTitles-Detail 5 4 5 2 2" xfId="38265"/>
    <cellStyle name="RowTitles-Detail 5 4 6" xfId="38266"/>
    <cellStyle name="RowTitles-Detail 5 4 6 2" xfId="38267"/>
    <cellStyle name="RowTitles-Detail 5 4 7" xfId="38268"/>
    <cellStyle name="RowTitles-Detail 5 5" xfId="38269"/>
    <cellStyle name="RowTitles-Detail 5 5 2" xfId="38270"/>
    <cellStyle name="RowTitles-Detail 5 5 2 2" xfId="38271"/>
    <cellStyle name="RowTitles-Detail 5 5 2 2 2" xfId="38272"/>
    <cellStyle name="RowTitles-Detail 5 5 2 2 2 2" xfId="38273"/>
    <cellStyle name="RowTitles-Detail 5 5 2 2 3" xfId="38274"/>
    <cellStyle name="RowTitles-Detail 5 5 2 3" xfId="38275"/>
    <cellStyle name="RowTitles-Detail 5 5 2 3 2" xfId="38276"/>
    <cellStyle name="RowTitles-Detail 5 5 2 3 2 2" xfId="38277"/>
    <cellStyle name="RowTitles-Detail 5 5 2 4" xfId="38278"/>
    <cellStyle name="RowTitles-Detail 5 5 2 4 2" xfId="38279"/>
    <cellStyle name="RowTitles-Detail 5 5 2 5" xfId="38280"/>
    <cellStyle name="RowTitles-Detail 5 5 3" xfId="38281"/>
    <cellStyle name="RowTitles-Detail 5 5 3 2" xfId="38282"/>
    <cellStyle name="RowTitles-Detail 5 5 3 2 2" xfId="38283"/>
    <cellStyle name="RowTitles-Detail 5 5 3 2 2 2" xfId="38284"/>
    <cellStyle name="RowTitles-Detail 5 5 3 2 3" xfId="38285"/>
    <cellStyle name="RowTitles-Detail 5 5 3 3" xfId="38286"/>
    <cellStyle name="RowTitles-Detail 5 5 3 3 2" xfId="38287"/>
    <cellStyle name="RowTitles-Detail 5 5 3 3 2 2" xfId="38288"/>
    <cellStyle name="RowTitles-Detail 5 5 3 4" xfId="38289"/>
    <cellStyle name="RowTitles-Detail 5 5 3 4 2" xfId="38290"/>
    <cellStyle name="RowTitles-Detail 5 5 3 5" xfId="38291"/>
    <cellStyle name="RowTitles-Detail 5 5 4" xfId="38292"/>
    <cellStyle name="RowTitles-Detail 5 5 4 2" xfId="38293"/>
    <cellStyle name="RowTitles-Detail 5 5 4 2 2" xfId="38294"/>
    <cellStyle name="RowTitles-Detail 5 5 4 3" xfId="38295"/>
    <cellStyle name="RowTitles-Detail 5 5 5" xfId="38296"/>
    <cellStyle name="RowTitles-Detail 5 5 5 2" xfId="38297"/>
    <cellStyle name="RowTitles-Detail 5 5 5 2 2" xfId="38298"/>
    <cellStyle name="RowTitles-Detail 5 5 6" xfId="38299"/>
    <cellStyle name="RowTitles-Detail 5 5 6 2" xfId="38300"/>
    <cellStyle name="RowTitles-Detail 5 5 7" xfId="38301"/>
    <cellStyle name="RowTitles-Detail 5 6" xfId="38302"/>
    <cellStyle name="RowTitles-Detail 5 6 2" xfId="38303"/>
    <cellStyle name="RowTitles-Detail 5 6 2 2" xfId="38304"/>
    <cellStyle name="RowTitles-Detail 5 6 2 2 2" xfId="38305"/>
    <cellStyle name="RowTitles-Detail 5 6 2 2 2 2" xfId="38306"/>
    <cellStyle name="RowTitles-Detail 5 6 2 2 3" xfId="38307"/>
    <cellStyle name="RowTitles-Detail 5 6 2 3" xfId="38308"/>
    <cellStyle name="RowTitles-Detail 5 6 2 3 2" xfId="38309"/>
    <cellStyle name="RowTitles-Detail 5 6 2 3 2 2" xfId="38310"/>
    <cellStyle name="RowTitles-Detail 5 6 2 4" xfId="38311"/>
    <cellStyle name="RowTitles-Detail 5 6 2 4 2" xfId="38312"/>
    <cellStyle name="RowTitles-Detail 5 6 2 5" xfId="38313"/>
    <cellStyle name="RowTitles-Detail 5 6 3" xfId="38314"/>
    <cellStyle name="RowTitles-Detail 5 6 3 2" xfId="38315"/>
    <cellStyle name="RowTitles-Detail 5 6 3 2 2" xfId="38316"/>
    <cellStyle name="RowTitles-Detail 5 6 3 2 2 2" xfId="38317"/>
    <cellStyle name="RowTitles-Detail 5 6 3 2 3" xfId="38318"/>
    <cellStyle name="RowTitles-Detail 5 6 3 3" xfId="38319"/>
    <cellStyle name="RowTitles-Detail 5 6 3 3 2" xfId="38320"/>
    <cellStyle name="RowTitles-Detail 5 6 3 3 2 2" xfId="38321"/>
    <cellStyle name="RowTitles-Detail 5 6 3 4" xfId="38322"/>
    <cellStyle name="RowTitles-Detail 5 6 3 4 2" xfId="38323"/>
    <cellStyle name="RowTitles-Detail 5 6 3 5" xfId="38324"/>
    <cellStyle name="RowTitles-Detail 5 6 4" xfId="38325"/>
    <cellStyle name="RowTitles-Detail 5 6 4 2" xfId="38326"/>
    <cellStyle name="RowTitles-Detail 5 6 4 2 2" xfId="38327"/>
    <cellStyle name="RowTitles-Detail 5 6 4 3" xfId="38328"/>
    <cellStyle name="RowTitles-Detail 5 6 5" xfId="38329"/>
    <cellStyle name="RowTitles-Detail 5 6 5 2" xfId="38330"/>
    <cellStyle name="RowTitles-Detail 5 6 5 2 2" xfId="38331"/>
    <cellStyle name="RowTitles-Detail 5 6 6" xfId="38332"/>
    <cellStyle name="RowTitles-Detail 5 6 6 2" xfId="38333"/>
    <cellStyle name="RowTitles-Detail 5 6 7" xfId="38334"/>
    <cellStyle name="RowTitles-Detail 5 7" xfId="38335"/>
    <cellStyle name="RowTitles-Detail 5 7 2" xfId="38336"/>
    <cellStyle name="RowTitles-Detail 5 7 2 2" xfId="38337"/>
    <cellStyle name="RowTitles-Detail 5 7 2 2 2" xfId="38338"/>
    <cellStyle name="RowTitles-Detail 5 7 2 3" xfId="38339"/>
    <cellStyle name="RowTitles-Detail 5 7 3" xfId="38340"/>
    <cellStyle name="RowTitles-Detail 5 7 3 2" xfId="38341"/>
    <cellStyle name="RowTitles-Detail 5 7 3 2 2" xfId="38342"/>
    <cellStyle name="RowTitles-Detail 5 7 4" xfId="38343"/>
    <cellStyle name="RowTitles-Detail 5 7 4 2" xfId="38344"/>
    <cellStyle name="RowTitles-Detail 5 7 5" xfId="38345"/>
    <cellStyle name="RowTitles-Detail 5 8" xfId="38346"/>
    <cellStyle name="RowTitles-Detail 5 8 2" xfId="38347"/>
    <cellStyle name="RowTitles-Detail 5 9" xfId="38348"/>
    <cellStyle name="RowTitles-Detail 5 9 2" xfId="38349"/>
    <cellStyle name="RowTitles-Detail 5 9 2 2" xfId="38350"/>
    <cellStyle name="RowTitles-Detail 5_STUD aligned by INSTIT" xfId="38351"/>
    <cellStyle name="RowTitles-Detail 6" xfId="38352"/>
    <cellStyle name="RowTitles-Detail 6 2" xfId="38353"/>
    <cellStyle name="RowTitles-Detail 6 2 2" xfId="38354"/>
    <cellStyle name="RowTitles-Detail 6 2 2 2" xfId="38355"/>
    <cellStyle name="RowTitles-Detail 6 2 2 2 2" xfId="38356"/>
    <cellStyle name="RowTitles-Detail 6 2 2 2 2 2" xfId="38357"/>
    <cellStyle name="RowTitles-Detail 6 2 2 2 3" xfId="38358"/>
    <cellStyle name="RowTitles-Detail 6 2 2 3" xfId="38359"/>
    <cellStyle name="RowTitles-Detail 6 2 2 3 2" xfId="38360"/>
    <cellStyle name="RowTitles-Detail 6 2 2 3 2 2" xfId="38361"/>
    <cellStyle name="RowTitles-Detail 6 2 2 4" xfId="38362"/>
    <cellStyle name="RowTitles-Detail 6 2 2 4 2" xfId="38363"/>
    <cellStyle name="RowTitles-Detail 6 2 2 5" xfId="38364"/>
    <cellStyle name="RowTitles-Detail 6 2 3" xfId="38365"/>
    <cellStyle name="RowTitles-Detail 6 2 3 2" xfId="38366"/>
    <cellStyle name="RowTitles-Detail 6 2 3 2 2" xfId="38367"/>
    <cellStyle name="RowTitles-Detail 6 2 3 2 2 2" xfId="38368"/>
    <cellStyle name="RowTitles-Detail 6 2 3 2 3" xfId="38369"/>
    <cellStyle name="RowTitles-Detail 6 2 3 3" xfId="38370"/>
    <cellStyle name="RowTitles-Detail 6 2 3 3 2" xfId="38371"/>
    <cellStyle name="RowTitles-Detail 6 2 3 3 2 2" xfId="38372"/>
    <cellStyle name="RowTitles-Detail 6 2 3 4" xfId="38373"/>
    <cellStyle name="RowTitles-Detail 6 2 3 4 2" xfId="38374"/>
    <cellStyle name="RowTitles-Detail 6 2 3 5" xfId="38375"/>
    <cellStyle name="RowTitles-Detail 6 2 4" xfId="38376"/>
    <cellStyle name="RowTitles-Detail 6 2 4 2" xfId="38377"/>
    <cellStyle name="RowTitles-Detail 6 2 5" xfId="38378"/>
    <cellStyle name="RowTitles-Detail 6 2 5 2" xfId="38379"/>
    <cellStyle name="RowTitles-Detail 6 2 5 2 2" xfId="38380"/>
    <cellStyle name="RowTitles-Detail 6 2 5 3" xfId="38381"/>
    <cellStyle name="RowTitles-Detail 6 2 6" xfId="38382"/>
    <cellStyle name="RowTitles-Detail 6 2 6 2" xfId="38383"/>
    <cellStyle name="RowTitles-Detail 6 2 6 2 2" xfId="38384"/>
    <cellStyle name="RowTitles-Detail 6 2 7" xfId="38385"/>
    <cellStyle name="RowTitles-Detail 6 2 7 2" xfId="38386"/>
    <cellStyle name="RowTitles-Detail 6 2 8" xfId="38387"/>
    <cellStyle name="RowTitles-Detail 6 3" xfId="38388"/>
    <cellStyle name="RowTitles-Detail 6 3 2" xfId="38389"/>
    <cellStyle name="RowTitles-Detail 6 3 2 2" xfId="38390"/>
    <cellStyle name="RowTitles-Detail 6 3 2 2 2" xfId="38391"/>
    <cellStyle name="RowTitles-Detail 6 3 2 2 2 2" xfId="38392"/>
    <cellStyle name="RowTitles-Detail 6 3 2 2 3" xfId="38393"/>
    <cellStyle name="RowTitles-Detail 6 3 2 3" xfId="38394"/>
    <cellStyle name="RowTitles-Detail 6 3 2 3 2" xfId="38395"/>
    <cellStyle name="RowTitles-Detail 6 3 2 3 2 2" xfId="38396"/>
    <cellStyle name="RowTitles-Detail 6 3 2 4" xfId="38397"/>
    <cellStyle name="RowTitles-Detail 6 3 2 4 2" xfId="38398"/>
    <cellStyle name="RowTitles-Detail 6 3 2 5" xfId="38399"/>
    <cellStyle name="RowTitles-Detail 6 3 3" xfId="38400"/>
    <cellStyle name="RowTitles-Detail 6 3 3 2" xfId="38401"/>
    <cellStyle name="RowTitles-Detail 6 3 3 2 2" xfId="38402"/>
    <cellStyle name="RowTitles-Detail 6 3 3 2 2 2" xfId="38403"/>
    <cellStyle name="RowTitles-Detail 6 3 3 2 3" xfId="38404"/>
    <cellStyle name="RowTitles-Detail 6 3 3 3" xfId="38405"/>
    <cellStyle name="RowTitles-Detail 6 3 3 3 2" xfId="38406"/>
    <cellStyle name="RowTitles-Detail 6 3 3 3 2 2" xfId="38407"/>
    <cellStyle name="RowTitles-Detail 6 3 3 4" xfId="38408"/>
    <cellStyle name="RowTitles-Detail 6 3 3 4 2" xfId="38409"/>
    <cellStyle name="RowTitles-Detail 6 3 3 5" xfId="38410"/>
    <cellStyle name="RowTitles-Detail 6 3 4" xfId="38411"/>
    <cellStyle name="RowTitles-Detail 6 3 4 2" xfId="38412"/>
    <cellStyle name="RowTitles-Detail 6 3 5" xfId="38413"/>
    <cellStyle name="RowTitles-Detail 6 3 5 2" xfId="38414"/>
    <cellStyle name="RowTitles-Detail 6 3 5 2 2" xfId="38415"/>
    <cellStyle name="RowTitles-Detail 6 4" xfId="38416"/>
    <cellStyle name="RowTitles-Detail 6 4 2" xfId="38417"/>
    <cellStyle name="RowTitles-Detail 6 4 2 2" xfId="38418"/>
    <cellStyle name="RowTitles-Detail 6 4 2 2 2" xfId="38419"/>
    <cellStyle name="RowTitles-Detail 6 4 2 2 2 2" xfId="38420"/>
    <cellStyle name="RowTitles-Detail 6 4 2 2 3" xfId="38421"/>
    <cellStyle name="RowTitles-Detail 6 4 2 3" xfId="38422"/>
    <cellStyle name="RowTitles-Detail 6 4 2 3 2" xfId="38423"/>
    <cellStyle name="RowTitles-Detail 6 4 2 3 2 2" xfId="38424"/>
    <cellStyle name="RowTitles-Detail 6 4 2 4" xfId="38425"/>
    <cellStyle name="RowTitles-Detail 6 4 2 4 2" xfId="38426"/>
    <cellStyle name="RowTitles-Detail 6 4 2 5" xfId="38427"/>
    <cellStyle name="RowTitles-Detail 6 4 3" xfId="38428"/>
    <cellStyle name="RowTitles-Detail 6 4 3 2" xfId="38429"/>
    <cellStyle name="RowTitles-Detail 6 4 3 2 2" xfId="38430"/>
    <cellStyle name="RowTitles-Detail 6 4 3 2 2 2" xfId="38431"/>
    <cellStyle name="RowTitles-Detail 6 4 3 2 3" xfId="38432"/>
    <cellStyle name="RowTitles-Detail 6 4 3 3" xfId="38433"/>
    <cellStyle name="RowTitles-Detail 6 4 3 3 2" xfId="38434"/>
    <cellStyle name="RowTitles-Detail 6 4 3 3 2 2" xfId="38435"/>
    <cellStyle name="RowTitles-Detail 6 4 3 4" xfId="38436"/>
    <cellStyle name="RowTitles-Detail 6 4 3 4 2" xfId="38437"/>
    <cellStyle name="RowTitles-Detail 6 4 3 5" xfId="38438"/>
    <cellStyle name="RowTitles-Detail 6 4 4" xfId="38439"/>
    <cellStyle name="RowTitles-Detail 6 4 4 2" xfId="38440"/>
    <cellStyle name="RowTitles-Detail 6 4 4 2 2" xfId="38441"/>
    <cellStyle name="RowTitles-Detail 6 4 4 3" xfId="38442"/>
    <cellStyle name="RowTitles-Detail 6 4 5" xfId="38443"/>
    <cellStyle name="RowTitles-Detail 6 4 5 2" xfId="38444"/>
    <cellStyle name="RowTitles-Detail 6 4 5 2 2" xfId="38445"/>
    <cellStyle name="RowTitles-Detail 6 4 6" xfId="38446"/>
    <cellStyle name="RowTitles-Detail 6 4 6 2" xfId="38447"/>
    <cellStyle name="RowTitles-Detail 6 4 7" xfId="38448"/>
    <cellStyle name="RowTitles-Detail 6 5" xfId="38449"/>
    <cellStyle name="RowTitles-Detail 6 5 2" xfId="38450"/>
    <cellStyle name="RowTitles-Detail 6 5 2 2" xfId="38451"/>
    <cellStyle name="RowTitles-Detail 6 5 2 2 2" xfId="38452"/>
    <cellStyle name="RowTitles-Detail 6 5 2 2 2 2" xfId="38453"/>
    <cellStyle name="RowTitles-Detail 6 5 2 2 3" xfId="38454"/>
    <cellStyle name="RowTitles-Detail 6 5 2 3" xfId="38455"/>
    <cellStyle name="RowTitles-Detail 6 5 2 3 2" xfId="38456"/>
    <cellStyle name="RowTitles-Detail 6 5 2 3 2 2" xfId="38457"/>
    <cellStyle name="RowTitles-Detail 6 5 2 4" xfId="38458"/>
    <cellStyle name="RowTitles-Detail 6 5 2 4 2" xfId="38459"/>
    <cellStyle name="RowTitles-Detail 6 5 2 5" xfId="38460"/>
    <cellStyle name="RowTitles-Detail 6 5 3" xfId="38461"/>
    <cellStyle name="RowTitles-Detail 6 5 3 2" xfId="38462"/>
    <cellStyle name="RowTitles-Detail 6 5 3 2 2" xfId="38463"/>
    <cellStyle name="RowTitles-Detail 6 5 3 2 2 2" xfId="38464"/>
    <cellStyle name="RowTitles-Detail 6 5 3 2 3" xfId="38465"/>
    <cellStyle name="RowTitles-Detail 6 5 3 3" xfId="38466"/>
    <cellStyle name="RowTitles-Detail 6 5 3 3 2" xfId="38467"/>
    <cellStyle name="RowTitles-Detail 6 5 3 3 2 2" xfId="38468"/>
    <cellStyle name="RowTitles-Detail 6 5 3 4" xfId="38469"/>
    <cellStyle name="RowTitles-Detail 6 5 3 4 2" xfId="38470"/>
    <cellStyle name="RowTitles-Detail 6 5 3 5" xfId="38471"/>
    <cellStyle name="RowTitles-Detail 6 5 4" xfId="38472"/>
    <cellStyle name="RowTitles-Detail 6 5 4 2" xfId="38473"/>
    <cellStyle name="RowTitles-Detail 6 5 4 2 2" xfId="38474"/>
    <cellStyle name="RowTitles-Detail 6 5 4 3" xfId="38475"/>
    <cellStyle name="RowTitles-Detail 6 5 5" xfId="38476"/>
    <cellStyle name="RowTitles-Detail 6 5 5 2" xfId="38477"/>
    <cellStyle name="RowTitles-Detail 6 5 5 2 2" xfId="38478"/>
    <cellStyle name="RowTitles-Detail 6 5 6" xfId="38479"/>
    <cellStyle name="RowTitles-Detail 6 5 6 2" xfId="38480"/>
    <cellStyle name="RowTitles-Detail 6 5 7" xfId="38481"/>
    <cellStyle name="RowTitles-Detail 6 6" xfId="38482"/>
    <cellStyle name="RowTitles-Detail 6 6 2" xfId="38483"/>
    <cellStyle name="RowTitles-Detail 6 6 2 2" xfId="38484"/>
    <cellStyle name="RowTitles-Detail 6 6 2 2 2" xfId="38485"/>
    <cellStyle name="RowTitles-Detail 6 6 2 2 2 2" xfId="38486"/>
    <cellStyle name="RowTitles-Detail 6 6 2 2 3" xfId="38487"/>
    <cellStyle name="RowTitles-Detail 6 6 2 3" xfId="38488"/>
    <cellStyle name="RowTitles-Detail 6 6 2 3 2" xfId="38489"/>
    <cellStyle name="RowTitles-Detail 6 6 2 3 2 2" xfId="38490"/>
    <cellStyle name="RowTitles-Detail 6 6 2 4" xfId="38491"/>
    <cellStyle name="RowTitles-Detail 6 6 2 4 2" xfId="38492"/>
    <cellStyle name="RowTitles-Detail 6 6 2 5" xfId="38493"/>
    <cellStyle name="RowTitles-Detail 6 6 3" xfId="38494"/>
    <cellStyle name="RowTitles-Detail 6 6 3 2" xfId="38495"/>
    <cellStyle name="RowTitles-Detail 6 6 3 2 2" xfId="38496"/>
    <cellStyle name="RowTitles-Detail 6 6 3 2 2 2" xfId="38497"/>
    <cellStyle name="RowTitles-Detail 6 6 3 2 3" xfId="38498"/>
    <cellStyle name="RowTitles-Detail 6 6 3 3" xfId="38499"/>
    <cellStyle name="RowTitles-Detail 6 6 3 3 2" xfId="38500"/>
    <cellStyle name="RowTitles-Detail 6 6 3 3 2 2" xfId="38501"/>
    <cellStyle name="RowTitles-Detail 6 6 3 4" xfId="38502"/>
    <cellStyle name="RowTitles-Detail 6 6 3 4 2" xfId="38503"/>
    <cellStyle name="RowTitles-Detail 6 6 3 5" xfId="38504"/>
    <cellStyle name="RowTitles-Detail 6 6 4" xfId="38505"/>
    <cellStyle name="RowTitles-Detail 6 6 4 2" xfId="38506"/>
    <cellStyle name="RowTitles-Detail 6 6 4 2 2" xfId="38507"/>
    <cellStyle name="RowTitles-Detail 6 6 4 3" xfId="38508"/>
    <cellStyle name="RowTitles-Detail 6 6 5" xfId="38509"/>
    <cellStyle name="RowTitles-Detail 6 6 5 2" xfId="38510"/>
    <cellStyle name="RowTitles-Detail 6 6 5 2 2" xfId="38511"/>
    <cellStyle name="RowTitles-Detail 6 6 6" xfId="38512"/>
    <cellStyle name="RowTitles-Detail 6 6 6 2" xfId="38513"/>
    <cellStyle name="RowTitles-Detail 6 6 7" xfId="38514"/>
    <cellStyle name="RowTitles-Detail 6 7" xfId="38515"/>
    <cellStyle name="RowTitles-Detail 6 7 2" xfId="38516"/>
    <cellStyle name="RowTitles-Detail 6 7 2 2" xfId="38517"/>
    <cellStyle name="RowTitles-Detail 6 7 2 2 2" xfId="38518"/>
    <cellStyle name="RowTitles-Detail 6 7 2 3" xfId="38519"/>
    <cellStyle name="RowTitles-Detail 6 7 3" xfId="38520"/>
    <cellStyle name="RowTitles-Detail 6 7 3 2" xfId="38521"/>
    <cellStyle name="RowTitles-Detail 6 7 3 2 2" xfId="38522"/>
    <cellStyle name="RowTitles-Detail 6 7 4" xfId="38523"/>
    <cellStyle name="RowTitles-Detail 6 7 4 2" xfId="38524"/>
    <cellStyle name="RowTitles-Detail 6 7 5" xfId="38525"/>
    <cellStyle name="RowTitles-Detail 6 8" xfId="38526"/>
    <cellStyle name="RowTitles-Detail 6 8 2" xfId="38527"/>
    <cellStyle name="RowTitles-Detail 6 8 2 2" xfId="38528"/>
    <cellStyle name="RowTitles-Detail 6 8 2 2 2" xfId="38529"/>
    <cellStyle name="RowTitles-Detail 6 8 2 3" xfId="38530"/>
    <cellStyle name="RowTitles-Detail 6 8 3" xfId="38531"/>
    <cellStyle name="RowTitles-Detail 6 8 3 2" xfId="38532"/>
    <cellStyle name="RowTitles-Detail 6 8 3 2 2" xfId="38533"/>
    <cellStyle name="RowTitles-Detail 6 8 4" xfId="38534"/>
    <cellStyle name="RowTitles-Detail 6 8 4 2" xfId="38535"/>
    <cellStyle name="RowTitles-Detail 6 8 5" xfId="38536"/>
    <cellStyle name="RowTitles-Detail 6 9" xfId="38537"/>
    <cellStyle name="RowTitles-Detail 6 9 2" xfId="38538"/>
    <cellStyle name="RowTitles-Detail 6 9 2 2" xfId="38539"/>
    <cellStyle name="RowTitles-Detail 6_STUD aligned by INSTIT" xfId="38540"/>
    <cellStyle name="RowTitles-Detail 7" xfId="38541"/>
    <cellStyle name="RowTitles-Detail 7 2" xfId="38542"/>
    <cellStyle name="RowTitles-Detail 7 2 2" xfId="38543"/>
    <cellStyle name="RowTitles-Detail 7 2 2 2" xfId="38544"/>
    <cellStyle name="RowTitles-Detail 7 2 2 2 2" xfId="38545"/>
    <cellStyle name="RowTitles-Detail 7 2 2 2 2 2" xfId="38546"/>
    <cellStyle name="RowTitles-Detail 7 2 2 2 3" xfId="38547"/>
    <cellStyle name="RowTitles-Detail 7 2 2 3" xfId="38548"/>
    <cellStyle name="RowTitles-Detail 7 2 2 3 2" xfId="38549"/>
    <cellStyle name="RowTitles-Detail 7 2 2 3 2 2" xfId="38550"/>
    <cellStyle name="RowTitles-Detail 7 2 2 4" xfId="38551"/>
    <cellStyle name="RowTitles-Detail 7 2 2 4 2" xfId="38552"/>
    <cellStyle name="RowTitles-Detail 7 2 2 5" xfId="38553"/>
    <cellStyle name="RowTitles-Detail 7 2 3" xfId="38554"/>
    <cellStyle name="RowTitles-Detail 7 2 3 2" xfId="38555"/>
    <cellStyle name="RowTitles-Detail 7 2 3 2 2" xfId="38556"/>
    <cellStyle name="RowTitles-Detail 7 2 3 2 2 2" xfId="38557"/>
    <cellStyle name="RowTitles-Detail 7 2 3 2 3" xfId="38558"/>
    <cellStyle name="RowTitles-Detail 7 2 3 3" xfId="38559"/>
    <cellStyle name="RowTitles-Detail 7 2 3 3 2" xfId="38560"/>
    <cellStyle name="RowTitles-Detail 7 2 3 3 2 2" xfId="38561"/>
    <cellStyle name="RowTitles-Detail 7 2 3 4" xfId="38562"/>
    <cellStyle name="RowTitles-Detail 7 2 3 4 2" xfId="38563"/>
    <cellStyle name="RowTitles-Detail 7 2 3 5" xfId="38564"/>
    <cellStyle name="RowTitles-Detail 7 2 4" xfId="38565"/>
    <cellStyle name="RowTitles-Detail 7 2 4 2" xfId="38566"/>
    <cellStyle name="RowTitles-Detail 7 2 5" xfId="38567"/>
    <cellStyle name="RowTitles-Detail 7 2 5 2" xfId="38568"/>
    <cellStyle name="RowTitles-Detail 7 2 5 2 2" xfId="38569"/>
    <cellStyle name="RowTitles-Detail 7 2 6" xfId="38570"/>
    <cellStyle name="RowTitles-Detail 7 2 6 2" xfId="38571"/>
    <cellStyle name="RowTitles-Detail 7 2 7" xfId="38572"/>
    <cellStyle name="RowTitles-Detail 7 3" xfId="38573"/>
    <cellStyle name="RowTitles-Detail 7 3 2" xfId="38574"/>
    <cellStyle name="RowTitles-Detail 7 3 2 2" xfId="38575"/>
    <cellStyle name="RowTitles-Detail 7 3 2 2 2" xfId="38576"/>
    <cellStyle name="RowTitles-Detail 7 3 2 2 2 2" xfId="38577"/>
    <cellStyle name="RowTitles-Detail 7 3 2 2 3" xfId="38578"/>
    <cellStyle name="RowTitles-Detail 7 3 2 3" xfId="38579"/>
    <cellStyle name="RowTitles-Detail 7 3 2 3 2" xfId="38580"/>
    <cellStyle name="RowTitles-Detail 7 3 2 3 2 2" xfId="38581"/>
    <cellStyle name="RowTitles-Detail 7 3 2 4" xfId="38582"/>
    <cellStyle name="RowTitles-Detail 7 3 2 4 2" xfId="38583"/>
    <cellStyle name="RowTitles-Detail 7 3 2 5" xfId="38584"/>
    <cellStyle name="RowTitles-Detail 7 3 3" xfId="38585"/>
    <cellStyle name="RowTitles-Detail 7 3 3 2" xfId="38586"/>
    <cellStyle name="RowTitles-Detail 7 3 3 2 2" xfId="38587"/>
    <cellStyle name="RowTitles-Detail 7 3 3 2 2 2" xfId="38588"/>
    <cellStyle name="RowTitles-Detail 7 3 3 2 3" xfId="38589"/>
    <cellStyle name="RowTitles-Detail 7 3 3 3" xfId="38590"/>
    <cellStyle name="RowTitles-Detail 7 3 3 3 2" xfId="38591"/>
    <cellStyle name="RowTitles-Detail 7 3 3 3 2 2" xfId="38592"/>
    <cellStyle name="RowTitles-Detail 7 3 3 4" xfId="38593"/>
    <cellStyle name="RowTitles-Detail 7 3 3 4 2" xfId="38594"/>
    <cellStyle name="RowTitles-Detail 7 3 3 5" xfId="38595"/>
    <cellStyle name="RowTitles-Detail 7 3 4" xfId="38596"/>
    <cellStyle name="RowTitles-Detail 7 3 4 2" xfId="38597"/>
    <cellStyle name="RowTitles-Detail 7 3 4 2 2" xfId="38598"/>
    <cellStyle name="RowTitles-Detail 7 3 4 3" xfId="38599"/>
    <cellStyle name="RowTitles-Detail 7 3 5" xfId="38600"/>
    <cellStyle name="RowTitles-Detail 7 3 5 2" xfId="38601"/>
    <cellStyle name="RowTitles-Detail 7 3 5 2 2" xfId="38602"/>
    <cellStyle name="RowTitles-Detail 7 4" xfId="38603"/>
    <cellStyle name="RowTitles-Detail 7 4 2" xfId="38604"/>
    <cellStyle name="RowTitles-Detail 7 4 2 2" xfId="38605"/>
    <cellStyle name="RowTitles-Detail 7 4 2 2 2" xfId="38606"/>
    <cellStyle name="RowTitles-Detail 7 4 2 2 2 2" xfId="38607"/>
    <cellStyle name="RowTitles-Detail 7 4 2 2 3" xfId="38608"/>
    <cellStyle name="RowTitles-Detail 7 4 2 3" xfId="38609"/>
    <cellStyle name="RowTitles-Detail 7 4 2 3 2" xfId="38610"/>
    <cellStyle name="RowTitles-Detail 7 4 2 3 2 2" xfId="38611"/>
    <cellStyle name="RowTitles-Detail 7 4 2 4" xfId="38612"/>
    <cellStyle name="RowTitles-Detail 7 4 2 4 2" xfId="38613"/>
    <cellStyle name="RowTitles-Detail 7 4 2 5" xfId="38614"/>
    <cellStyle name="RowTitles-Detail 7 4 3" xfId="38615"/>
    <cellStyle name="RowTitles-Detail 7 4 3 2" xfId="38616"/>
    <cellStyle name="RowTitles-Detail 7 4 3 2 2" xfId="38617"/>
    <cellStyle name="RowTitles-Detail 7 4 3 2 2 2" xfId="38618"/>
    <cellStyle name="RowTitles-Detail 7 4 3 2 3" xfId="38619"/>
    <cellStyle name="RowTitles-Detail 7 4 3 3" xfId="38620"/>
    <cellStyle name="RowTitles-Detail 7 4 3 3 2" xfId="38621"/>
    <cellStyle name="RowTitles-Detail 7 4 3 3 2 2" xfId="38622"/>
    <cellStyle name="RowTitles-Detail 7 4 3 4" xfId="38623"/>
    <cellStyle name="RowTitles-Detail 7 4 3 4 2" xfId="38624"/>
    <cellStyle name="RowTitles-Detail 7 4 3 5" xfId="38625"/>
    <cellStyle name="RowTitles-Detail 7 4 4" xfId="38626"/>
    <cellStyle name="RowTitles-Detail 7 4 4 2" xfId="38627"/>
    <cellStyle name="RowTitles-Detail 7 4 4 2 2" xfId="38628"/>
    <cellStyle name="RowTitles-Detail 7 4 4 3" xfId="38629"/>
    <cellStyle name="RowTitles-Detail 7 4 5" xfId="38630"/>
    <cellStyle name="RowTitles-Detail 7 4 5 2" xfId="38631"/>
    <cellStyle name="RowTitles-Detail 7 4 5 2 2" xfId="38632"/>
    <cellStyle name="RowTitles-Detail 7 4 6" xfId="38633"/>
    <cellStyle name="RowTitles-Detail 7 4 6 2" xfId="38634"/>
    <cellStyle name="RowTitles-Detail 7 4 7" xfId="38635"/>
    <cellStyle name="RowTitles-Detail 7 5" xfId="38636"/>
    <cellStyle name="RowTitles-Detail 7 5 2" xfId="38637"/>
    <cellStyle name="RowTitles-Detail 7 5 2 2" xfId="38638"/>
    <cellStyle name="RowTitles-Detail 7 5 2 2 2" xfId="38639"/>
    <cellStyle name="RowTitles-Detail 7 5 2 2 2 2" xfId="38640"/>
    <cellStyle name="RowTitles-Detail 7 5 2 2 3" xfId="38641"/>
    <cellStyle name="RowTitles-Detail 7 5 2 3" xfId="38642"/>
    <cellStyle name="RowTitles-Detail 7 5 2 3 2" xfId="38643"/>
    <cellStyle name="RowTitles-Detail 7 5 2 3 2 2" xfId="38644"/>
    <cellStyle name="RowTitles-Detail 7 5 2 4" xfId="38645"/>
    <cellStyle name="RowTitles-Detail 7 5 2 4 2" xfId="38646"/>
    <cellStyle name="RowTitles-Detail 7 5 2 5" xfId="38647"/>
    <cellStyle name="RowTitles-Detail 7 5 3" xfId="38648"/>
    <cellStyle name="RowTitles-Detail 7 5 3 2" xfId="38649"/>
    <cellStyle name="RowTitles-Detail 7 5 3 2 2" xfId="38650"/>
    <cellStyle name="RowTitles-Detail 7 5 3 2 2 2" xfId="38651"/>
    <cellStyle name="RowTitles-Detail 7 5 3 2 3" xfId="38652"/>
    <cellStyle name="RowTitles-Detail 7 5 3 3" xfId="38653"/>
    <cellStyle name="RowTitles-Detail 7 5 3 3 2" xfId="38654"/>
    <cellStyle name="RowTitles-Detail 7 5 3 3 2 2" xfId="38655"/>
    <cellStyle name="RowTitles-Detail 7 5 3 4" xfId="38656"/>
    <cellStyle name="RowTitles-Detail 7 5 3 4 2" xfId="38657"/>
    <cellStyle name="RowTitles-Detail 7 5 3 5" xfId="38658"/>
    <cellStyle name="RowTitles-Detail 7 5 4" xfId="38659"/>
    <cellStyle name="RowTitles-Detail 7 5 4 2" xfId="38660"/>
    <cellStyle name="RowTitles-Detail 7 5 4 2 2" xfId="38661"/>
    <cellStyle name="RowTitles-Detail 7 5 4 3" xfId="38662"/>
    <cellStyle name="RowTitles-Detail 7 5 5" xfId="38663"/>
    <cellStyle name="RowTitles-Detail 7 5 5 2" xfId="38664"/>
    <cellStyle name="RowTitles-Detail 7 5 5 2 2" xfId="38665"/>
    <cellStyle name="RowTitles-Detail 7 5 6" xfId="38666"/>
    <cellStyle name="RowTitles-Detail 7 5 6 2" xfId="38667"/>
    <cellStyle name="RowTitles-Detail 7 5 7" xfId="38668"/>
    <cellStyle name="RowTitles-Detail 7 6" xfId="38669"/>
    <cellStyle name="RowTitles-Detail 7 6 2" xfId="38670"/>
    <cellStyle name="RowTitles-Detail 7 6 2 2" xfId="38671"/>
    <cellStyle name="RowTitles-Detail 7 6 2 2 2" xfId="38672"/>
    <cellStyle name="RowTitles-Detail 7 6 2 2 2 2" xfId="38673"/>
    <cellStyle name="RowTitles-Detail 7 6 2 2 3" xfId="38674"/>
    <cellStyle name="RowTitles-Detail 7 6 2 3" xfId="38675"/>
    <cellStyle name="RowTitles-Detail 7 6 2 3 2" xfId="38676"/>
    <cellStyle name="RowTitles-Detail 7 6 2 3 2 2" xfId="38677"/>
    <cellStyle name="RowTitles-Detail 7 6 2 4" xfId="38678"/>
    <cellStyle name="RowTitles-Detail 7 6 2 4 2" xfId="38679"/>
    <cellStyle name="RowTitles-Detail 7 6 2 5" xfId="38680"/>
    <cellStyle name="RowTitles-Detail 7 6 3" xfId="38681"/>
    <cellStyle name="RowTitles-Detail 7 6 3 2" xfId="38682"/>
    <cellStyle name="RowTitles-Detail 7 6 3 2 2" xfId="38683"/>
    <cellStyle name="RowTitles-Detail 7 6 3 2 2 2" xfId="38684"/>
    <cellStyle name="RowTitles-Detail 7 6 3 2 3" xfId="38685"/>
    <cellStyle name="RowTitles-Detail 7 6 3 3" xfId="38686"/>
    <cellStyle name="RowTitles-Detail 7 6 3 3 2" xfId="38687"/>
    <cellStyle name="RowTitles-Detail 7 6 3 3 2 2" xfId="38688"/>
    <cellStyle name="RowTitles-Detail 7 6 3 4" xfId="38689"/>
    <cellStyle name="RowTitles-Detail 7 6 3 4 2" xfId="38690"/>
    <cellStyle name="RowTitles-Detail 7 6 3 5" xfId="38691"/>
    <cellStyle name="RowTitles-Detail 7 6 4" xfId="38692"/>
    <cellStyle name="RowTitles-Detail 7 6 4 2" xfId="38693"/>
    <cellStyle name="RowTitles-Detail 7 6 4 2 2" xfId="38694"/>
    <cellStyle name="RowTitles-Detail 7 6 4 3" xfId="38695"/>
    <cellStyle name="RowTitles-Detail 7 6 5" xfId="38696"/>
    <cellStyle name="RowTitles-Detail 7 6 5 2" xfId="38697"/>
    <cellStyle name="RowTitles-Detail 7 6 5 2 2" xfId="38698"/>
    <cellStyle name="RowTitles-Detail 7 6 6" xfId="38699"/>
    <cellStyle name="RowTitles-Detail 7 6 6 2" xfId="38700"/>
    <cellStyle name="RowTitles-Detail 7 6 7" xfId="38701"/>
    <cellStyle name="RowTitles-Detail 7 7" xfId="38702"/>
    <cellStyle name="RowTitles-Detail 7 7 2" xfId="38703"/>
    <cellStyle name="RowTitles-Detail 7 7 2 2" xfId="38704"/>
    <cellStyle name="RowTitles-Detail 7 7 2 2 2" xfId="38705"/>
    <cellStyle name="RowTitles-Detail 7 7 2 3" xfId="38706"/>
    <cellStyle name="RowTitles-Detail 7 7 3" xfId="38707"/>
    <cellStyle name="RowTitles-Detail 7 7 3 2" xfId="38708"/>
    <cellStyle name="RowTitles-Detail 7 7 3 2 2" xfId="38709"/>
    <cellStyle name="RowTitles-Detail 7 7 4" xfId="38710"/>
    <cellStyle name="RowTitles-Detail 7 7 4 2" xfId="38711"/>
    <cellStyle name="RowTitles-Detail 7 7 5" xfId="38712"/>
    <cellStyle name="RowTitles-Detail 7 8" xfId="38713"/>
    <cellStyle name="RowTitles-Detail 7 8 2" xfId="38714"/>
    <cellStyle name="RowTitles-Detail 7 8 2 2" xfId="38715"/>
    <cellStyle name="RowTitles-Detail 7 8 2 2 2" xfId="38716"/>
    <cellStyle name="RowTitles-Detail 7 8 2 3" xfId="38717"/>
    <cellStyle name="RowTitles-Detail 7 8 3" xfId="38718"/>
    <cellStyle name="RowTitles-Detail 7 8 3 2" xfId="38719"/>
    <cellStyle name="RowTitles-Detail 7 8 3 2 2" xfId="38720"/>
    <cellStyle name="RowTitles-Detail 7 8 4" xfId="38721"/>
    <cellStyle name="RowTitles-Detail 7 8 4 2" xfId="38722"/>
    <cellStyle name="RowTitles-Detail 7 8 5" xfId="38723"/>
    <cellStyle name="RowTitles-Detail 7 9" xfId="38724"/>
    <cellStyle name="RowTitles-Detail 7 9 2" xfId="38725"/>
    <cellStyle name="RowTitles-Detail 7 9 2 2" xfId="38726"/>
    <cellStyle name="RowTitles-Detail 7_STUD aligned by INSTIT" xfId="38727"/>
    <cellStyle name="RowTitles-Detail 8" xfId="38728"/>
    <cellStyle name="RowTitles-Detail 8 2" xfId="38729"/>
    <cellStyle name="RowTitles-Detail 8 2 2" xfId="38730"/>
    <cellStyle name="RowTitles-Detail 8 2 2 2" xfId="38731"/>
    <cellStyle name="RowTitles-Detail 8 2 2 2 2" xfId="38732"/>
    <cellStyle name="RowTitles-Detail 8 2 2 3" xfId="38733"/>
    <cellStyle name="RowTitles-Detail 8 2 3" xfId="38734"/>
    <cellStyle name="RowTitles-Detail 8 2 3 2" xfId="38735"/>
    <cellStyle name="RowTitles-Detail 8 2 3 2 2" xfId="38736"/>
    <cellStyle name="RowTitles-Detail 8 2 4" xfId="38737"/>
    <cellStyle name="RowTitles-Detail 8 2 4 2" xfId="38738"/>
    <cellStyle name="RowTitles-Detail 8 2 5" xfId="38739"/>
    <cellStyle name="RowTitles-Detail 8 3" xfId="38740"/>
    <cellStyle name="RowTitles-Detail 8 3 2" xfId="38741"/>
    <cellStyle name="RowTitles-Detail 8 3 2 2" xfId="38742"/>
    <cellStyle name="RowTitles-Detail 8 3 2 2 2" xfId="38743"/>
    <cellStyle name="RowTitles-Detail 8 3 2 3" xfId="38744"/>
    <cellStyle name="RowTitles-Detail 8 3 3" xfId="38745"/>
    <cellStyle name="RowTitles-Detail 8 3 3 2" xfId="38746"/>
    <cellStyle name="RowTitles-Detail 8 3 3 2 2" xfId="38747"/>
    <cellStyle name="RowTitles-Detail 8 3 4" xfId="38748"/>
    <cellStyle name="RowTitles-Detail 8 3 4 2" xfId="38749"/>
    <cellStyle name="RowTitles-Detail 8 3 5" xfId="38750"/>
    <cellStyle name="RowTitles-Detail 8 4" xfId="38751"/>
    <cellStyle name="RowTitles-Detail 8 4 2" xfId="38752"/>
    <cellStyle name="RowTitles-Detail 8 5" xfId="38753"/>
    <cellStyle name="RowTitles-Detail 8 5 2" xfId="38754"/>
    <cellStyle name="RowTitles-Detail 8 5 2 2" xfId="38755"/>
    <cellStyle name="RowTitles-Detail 9" xfId="38756"/>
    <cellStyle name="RowTitles-Detail 9 2" xfId="38757"/>
    <cellStyle name="RowTitles-Detail 9 2 2" xfId="38758"/>
    <cellStyle name="RowTitles-Detail 9 2 2 2" xfId="38759"/>
    <cellStyle name="RowTitles-Detail 9 2 2 2 2" xfId="38760"/>
    <cellStyle name="RowTitles-Detail 9 2 2 3" xfId="38761"/>
    <cellStyle name="RowTitles-Detail 9 2 3" xfId="38762"/>
    <cellStyle name="RowTitles-Detail 9 2 3 2" xfId="38763"/>
    <cellStyle name="RowTitles-Detail 9 2 3 2 2" xfId="38764"/>
    <cellStyle name="RowTitles-Detail 9 2 4" xfId="38765"/>
    <cellStyle name="RowTitles-Detail 9 2 4 2" xfId="38766"/>
    <cellStyle name="RowTitles-Detail 9 2 5" xfId="38767"/>
    <cellStyle name="RowTitles-Detail 9 3" xfId="38768"/>
    <cellStyle name="RowTitles-Detail 9 3 2" xfId="38769"/>
    <cellStyle name="RowTitles-Detail 9 3 2 2" xfId="38770"/>
    <cellStyle name="RowTitles-Detail 9 3 2 2 2" xfId="38771"/>
    <cellStyle name="RowTitles-Detail 9 3 2 3" xfId="38772"/>
    <cellStyle name="RowTitles-Detail 9 3 3" xfId="38773"/>
    <cellStyle name="RowTitles-Detail 9 3 3 2" xfId="38774"/>
    <cellStyle name="RowTitles-Detail 9 3 3 2 2" xfId="38775"/>
    <cellStyle name="RowTitles-Detail 9 3 4" xfId="38776"/>
    <cellStyle name="RowTitles-Detail 9 3 4 2" xfId="38777"/>
    <cellStyle name="RowTitles-Detail 9 3 5" xfId="38778"/>
    <cellStyle name="RowTitles-Detail 9 4" xfId="38779"/>
    <cellStyle name="RowTitles-Detail 9 4 2" xfId="38780"/>
    <cellStyle name="RowTitles-Detail 9 5" xfId="38781"/>
    <cellStyle name="RowTitles-Detail 9 5 2" xfId="38782"/>
    <cellStyle name="RowTitles-Detail 9 5 2 2" xfId="38783"/>
    <cellStyle name="RowTitles-Detail 9 5 3" xfId="38784"/>
    <cellStyle name="RowTitles-Detail 9 6" xfId="38785"/>
    <cellStyle name="RowTitles-Detail 9 6 2" xfId="38786"/>
    <cellStyle name="RowTitles-Detail 9 6 2 2" xfId="38787"/>
    <cellStyle name="RowTitles-Detail 9 7" xfId="38788"/>
    <cellStyle name="RowTitles-Detail 9 7 2" xfId="38789"/>
    <cellStyle name="RowTitles-Detail 9 8" xfId="38790"/>
    <cellStyle name="RowTitles-Detail_STUD aligned by INSTIT" xfId="38791"/>
    <cellStyle name="TableStyleLight1" xfId="8"/>
    <cellStyle name="TableStyleLight1 10" xfId="38792"/>
    <cellStyle name="TableStyleLight1 11" xfId="38793"/>
    <cellStyle name="TableStyleLight1 12" xfId="38794"/>
    <cellStyle name="TableStyleLight1 13" xfId="38795"/>
    <cellStyle name="TableStyleLight1 14" xfId="38796"/>
    <cellStyle name="TableStyleLight1 15" xfId="38797"/>
    <cellStyle name="TableStyleLight1 16" xfId="38798"/>
    <cellStyle name="TableStyleLight1 2" xfId="14"/>
    <cellStyle name="TableStyleLight1 2 10" xfId="38799"/>
    <cellStyle name="TableStyleLight1 2 10 2" xfId="38800"/>
    <cellStyle name="TableStyleLight1 2 10 2 2" xfId="38801"/>
    <cellStyle name="TableStyleLight1 2 10 3" xfId="38802"/>
    <cellStyle name="TableStyleLight1 2 10 3 2" xfId="38803"/>
    <cellStyle name="TableStyleLight1 2 10 4" xfId="38804"/>
    <cellStyle name="TableStyleLight1 2 10 5" xfId="38805"/>
    <cellStyle name="TableStyleLight1 2 10 6" xfId="38806"/>
    <cellStyle name="TableStyleLight1 2 10 7" xfId="38807"/>
    <cellStyle name="TableStyleLight1 2 11" xfId="38808"/>
    <cellStyle name="TableStyleLight1 2 11 2" xfId="38809"/>
    <cellStyle name="TableStyleLight1 2 11 2 2" xfId="38810"/>
    <cellStyle name="TableStyleLight1 2 11 3" xfId="38811"/>
    <cellStyle name="TableStyleLight1 2 11 3 2" xfId="38812"/>
    <cellStyle name="TableStyleLight1 2 11 4" xfId="38813"/>
    <cellStyle name="TableStyleLight1 2 11 5" xfId="38814"/>
    <cellStyle name="TableStyleLight1 2 11 6" xfId="38815"/>
    <cellStyle name="TableStyleLight1 2 11 7" xfId="38816"/>
    <cellStyle name="TableStyleLight1 2 12" xfId="38817"/>
    <cellStyle name="TableStyleLight1 2 13" xfId="38818"/>
    <cellStyle name="TableStyleLight1 2 14" xfId="38819"/>
    <cellStyle name="TableStyleLight1 2 15" xfId="38820"/>
    <cellStyle name="TableStyleLight1 2 2" xfId="49"/>
    <cellStyle name="TableStyleLight1 2 2 2" xfId="38821"/>
    <cellStyle name="TableStyleLight1 2 2 2 2" xfId="38822"/>
    <cellStyle name="TableStyleLight1 2 2 2 2 2" xfId="38823"/>
    <cellStyle name="TableStyleLight1 2 2 2 2 3" xfId="38824"/>
    <cellStyle name="TableStyleLight1 2 2 2 2 4" xfId="38825"/>
    <cellStyle name="TableStyleLight1 2 2 2 2 5" xfId="38826"/>
    <cellStyle name="TableStyleLight1 2 2 2 3" xfId="38827"/>
    <cellStyle name="TableStyleLight1 2 2 2 3 2" xfId="38828"/>
    <cellStyle name="TableStyleLight1 2 2 2 3 3" xfId="38829"/>
    <cellStyle name="TableStyleLight1 2 2 2 3 4" xfId="38830"/>
    <cellStyle name="TableStyleLight1 2 2 2 4" xfId="38831"/>
    <cellStyle name="TableStyleLight1 2 2 2 5" xfId="38832"/>
    <cellStyle name="TableStyleLight1 2 2 2_STUD aligned by INSTIT" xfId="38833"/>
    <cellStyle name="TableStyleLight1 2 2 3" xfId="38834"/>
    <cellStyle name="TableStyleLight1 2 2 3 2" xfId="38835"/>
    <cellStyle name="TableStyleLight1 2 2 3 3" xfId="38836"/>
    <cellStyle name="TableStyleLight1 2 2 3 4" xfId="38837"/>
    <cellStyle name="TableStyleLight1 2 2 3 5" xfId="38838"/>
    <cellStyle name="TableStyleLight1 2 2 4" xfId="38839"/>
    <cellStyle name="TableStyleLight1 2 2 4 2" xfId="38840"/>
    <cellStyle name="TableStyleLight1 2 2 4 3" xfId="38841"/>
    <cellStyle name="TableStyleLight1 2 2 4 4" xfId="38842"/>
    <cellStyle name="TableStyleLight1 2 2 5" xfId="38843"/>
    <cellStyle name="TableStyleLight1 2 2 6" xfId="38844"/>
    <cellStyle name="TableStyleLight1 2 2 7" xfId="38845"/>
    <cellStyle name="TableStyleLight1 2 2 8" xfId="38846"/>
    <cellStyle name="TableStyleLight1 2 2_STUD aligned by INSTIT" xfId="38847"/>
    <cellStyle name="TableStyleLight1 2 3" xfId="38848"/>
    <cellStyle name="TableStyleLight1 2 3 2" xfId="38849"/>
    <cellStyle name="TableStyleLight1 2 3 2 2" xfId="38850"/>
    <cellStyle name="TableStyleLight1 2 3 2 3" xfId="38851"/>
    <cellStyle name="TableStyleLight1 2 3 2 4" xfId="38852"/>
    <cellStyle name="TableStyleLight1 2 3 2 5" xfId="38853"/>
    <cellStyle name="TableStyleLight1 2 3 3" xfId="38854"/>
    <cellStyle name="TableStyleLight1 2 3 3 2" xfId="38855"/>
    <cellStyle name="TableStyleLight1 2 3 3 3" xfId="38856"/>
    <cellStyle name="TableStyleLight1 2 3 3 4" xfId="38857"/>
    <cellStyle name="TableStyleLight1 2 3 4" xfId="38858"/>
    <cellStyle name="TableStyleLight1 2 3 5" xfId="38859"/>
    <cellStyle name="TableStyleLight1 2 3_STUD aligned by INSTIT" xfId="38860"/>
    <cellStyle name="TableStyleLight1 2 4" xfId="38861"/>
    <cellStyle name="TableStyleLight1 2 4 10" xfId="38862"/>
    <cellStyle name="TableStyleLight1 2 4 2" xfId="38863"/>
    <cellStyle name="TableStyleLight1 2 4 2 2" xfId="38864"/>
    <cellStyle name="TableStyleLight1 2 4 2 3" xfId="38865"/>
    <cellStyle name="TableStyleLight1 2 4 2 4" xfId="38866"/>
    <cellStyle name="TableStyleLight1 2 4 2 5" xfId="38867"/>
    <cellStyle name="TableStyleLight1 2 4 3" xfId="38868"/>
    <cellStyle name="TableStyleLight1 2 4 3 2" xfId="38869"/>
    <cellStyle name="TableStyleLight1 2 4 3 2 2" xfId="38870"/>
    <cellStyle name="TableStyleLight1 2 4 3 3" xfId="38871"/>
    <cellStyle name="TableStyleLight1 2 4 3 3 2" xfId="38872"/>
    <cellStyle name="TableStyleLight1 2 4 3 4" xfId="38873"/>
    <cellStyle name="TableStyleLight1 2 4 3 5" xfId="38874"/>
    <cellStyle name="TableStyleLight1 2 4 3 6" xfId="38875"/>
    <cellStyle name="TableStyleLight1 2 4 3 7" xfId="38876"/>
    <cellStyle name="TableStyleLight1 2 4 4" xfId="38877"/>
    <cellStyle name="TableStyleLight1 2 4 4 2" xfId="38878"/>
    <cellStyle name="TableStyleLight1 2 4 4 2 2" xfId="38879"/>
    <cellStyle name="TableStyleLight1 2 4 4 3" xfId="38880"/>
    <cellStyle name="TableStyleLight1 2 4 4 3 2" xfId="38881"/>
    <cellStyle name="TableStyleLight1 2 4 4 4" xfId="38882"/>
    <cellStyle name="TableStyleLight1 2 4 4 5" xfId="38883"/>
    <cellStyle name="TableStyleLight1 2 4 4 6" xfId="38884"/>
    <cellStyle name="TableStyleLight1 2 4 4 7" xfId="38885"/>
    <cellStyle name="TableStyleLight1 2 4 5" xfId="38886"/>
    <cellStyle name="TableStyleLight1 2 4 5 2" xfId="38887"/>
    <cellStyle name="TableStyleLight1 2 4 5 2 2" xfId="38888"/>
    <cellStyle name="TableStyleLight1 2 4 5 3" xfId="38889"/>
    <cellStyle name="TableStyleLight1 2 4 5 3 2" xfId="38890"/>
    <cellStyle name="TableStyleLight1 2 4 5 4" xfId="38891"/>
    <cellStyle name="TableStyleLight1 2 4 5 5" xfId="38892"/>
    <cellStyle name="TableStyleLight1 2 4 5 6" xfId="38893"/>
    <cellStyle name="TableStyleLight1 2 4 5 7" xfId="38894"/>
    <cellStyle name="TableStyleLight1 2 4 6" xfId="38895"/>
    <cellStyle name="TableStyleLight1 2 4 6 2" xfId="38896"/>
    <cellStyle name="TableStyleLight1 2 4 6 2 2" xfId="38897"/>
    <cellStyle name="TableStyleLight1 2 4 6 3" xfId="38898"/>
    <cellStyle name="TableStyleLight1 2 4 6 3 2" xfId="38899"/>
    <cellStyle name="TableStyleLight1 2 4 6 4" xfId="38900"/>
    <cellStyle name="TableStyleLight1 2 4 6 5" xfId="38901"/>
    <cellStyle name="TableStyleLight1 2 4 6 6" xfId="38902"/>
    <cellStyle name="TableStyleLight1 2 4 6 7" xfId="38903"/>
    <cellStyle name="TableStyleLight1 2 4 7" xfId="38904"/>
    <cellStyle name="TableStyleLight1 2 4 8" xfId="38905"/>
    <cellStyle name="TableStyleLight1 2 4 9" xfId="38906"/>
    <cellStyle name="TableStyleLight1 2 4_STUD aligned by INSTIT" xfId="38907"/>
    <cellStyle name="TableStyleLight1 2 5" xfId="38908"/>
    <cellStyle name="TableStyleLight1 2 5 10" xfId="38909"/>
    <cellStyle name="TableStyleLight1 2 5 11" xfId="38910"/>
    <cellStyle name="TableStyleLight1 2 5 2" xfId="38911"/>
    <cellStyle name="TableStyleLight1 2 5 2 2" xfId="38912"/>
    <cellStyle name="TableStyleLight1 2 5 2 2 2" xfId="38913"/>
    <cellStyle name="TableStyleLight1 2 5 2 3" xfId="38914"/>
    <cellStyle name="TableStyleLight1 2 5 2 3 2" xfId="38915"/>
    <cellStyle name="TableStyleLight1 2 5 2 4" xfId="38916"/>
    <cellStyle name="TableStyleLight1 2 5 2 5" xfId="38917"/>
    <cellStyle name="TableStyleLight1 2 5 2 6" xfId="38918"/>
    <cellStyle name="TableStyleLight1 2 5 3" xfId="38919"/>
    <cellStyle name="TableStyleLight1 2 5 3 2" xfId="38920"/>
    <cellStyle name="TableStyleLight1 2 5 3 2 2" xfId="38921"/>
    <cellStyle name="TableStyleLight1 2 5 3 3" xfId="38922"/>
    <cellStyle name="TableStyleLight1 2 5 3 3 2" xfId="38923"/>
    <cellStyle name="TableStyleLight1 2 5 3 4" xfId="38924"/>
    <cellStyle name="TableStyleLight1 2 5 3 5" xfId="38925"/>
    <cellStyle name="TableStyleLight1 2 5 3 6" xfId="38926"/>
    <cellStyle name="TableStyleLight1 2 5 3 7" xfId="38927"/>
    <cellStyle name="TableStyleLight1 2 5 3 8" xfId="38928"/>
    <cellStyle name="TableStyleLight1 2 5 4" xfId="38929"/>
    <cellStyle name="TableStyleLight1 2 5 4 2" xfId="38930"/>
    <cellStyle name="TableStyleLight1 2 5 4 2 2" xfId="38931"/>
    <cellStyle name="TableStyleLight1 2 5 4 3" xfId="38932"/>
    <cellStyle name="TableStyleLight1 2 5 4 3 2" xfId="38933"/>
    <cellStyle name="TableStyleLight1 2 5 4 4" xfId="38934"/>
    <cellStyle name="TableStyleLight1 2 5 4 5" xfId="38935"/>
    <cellStyle name="TableStyleLight1 2 5 4 6" xfId="38936"/>
    <cellStyle name="TableStyleLight1 2 5 4 7" xfId="38937"/>
    <cellStyle name="TableStyleLight1 2 5 5" xfId="38938"/>
    <cellStyle name="TableStyleLight1 2 5 5 2" xfId="38939"/>
    <cellStyle name="TableStyleLight1 2 5 5 2 2" xfId="38940"/>
    <cellStyle name="TableStyleLight1 2 5 5 3" xfId="38941"/>
    <cellStyle name="TableStyleLight1 2 5 5 3 2" xfId="38942"/>
    <cellStyle name="TableStyleLight1 2 5 5 4" xfId="38943"/>
    <cellStyle name="TableStyleLight1 2 5 5 5" xfId="38944"/>
    <cellStyle name="TableStyleLight1 2 5 5 6" xfId="38945"/>
    <cellStyle name="TableStyleLight1 2 5 5 7" xfId="38946"/>
    <cellStyle name="TableStyleLight1 2 5 6" xfId="38947"/>
    <cellStyle name="TableStyleLight1 2 5 6 2" xfId="38948"/>
    <cellStyle name="TableStyleLight1 2 5 6 2 2" xfId="38949"/>
    <cellStyle name="TableStyleLight1 2 5 6 3" xfId="38950"/>
    <cellStyle name="TableStyleLight1 2 5 6 3 2" xfId="38951"/>
    <cellStyle name="TableStyleLight1 2 5 6 4" xfId="38952"/>
    <cellStyle name="TableStyleLight1 2 5 6 5" xfId="38953"/>
    <cellStyle name="TableStyleLight1 2 5 6 6" xfId="38954"/>
    <cellStyle name="TableStyleLight1 2 5 6 7" xfId="38955"/>
    <cellStyle name="TableStyleLight1 2 5 7" xfId="38956"/>
    <cellStyle name="TableStyleLight1 2 5 7 2" xfId="38957"/>
    <cellStyle name="TableStyleLight1 2 5 8" xfId="38958"/>
    <cellStyle name="TableStyleLight1 2 5 8 2" xfId="38959"/>
    <cellStyle name="TableStyleLight1 2 5 9" xfId="38960"/>
    <cellStyle name="TableStyleLight1 2 5_STUD aligned by INSTIT" xfId="38961"/>
    <cellStyle name="TableStyleLight1 2 6" xfId="38962"/>
    <cellStyle name="TableStyleLight1 2 6 10" xfId="38963"/>
    <cellStyle name="TableStyleLight1 2 6 11" xfId="38964"/>
    <cellStyle name="TableStyleLight1 2 6 2" xfId="38965"/>
    <cellStyle name="TableStyleLight1 2 6 2 2" xfId="38966"/>
    <cellStyle name="TableStyleLight1 2 6 2 2 2" xfId="38967"/>
    <cellStyle name="TableStyleLight1 2 6 2 3" xfId="38968"/>
    <cellStyle name="TableStyleLight1 2 6 2 3 2" xfId="38969"/>
    <cellStyle name="TableStyleLight1 2 6 2 4" xfId="38970"/>
    <cellStyle name="TableStyleLight1 2 6 2 5" xfId="38971"/>
    <cellStyle name="TableStyleLight1 2 6 2 6" xfId="38972"/>
    <cellStyle name="TableStyleLight1 2 6 3" xfId="38973"/>
    <cellStyle name="TableStyleLight1 2 6 3 2" xfId="38974"/>
    <cellStyle name="TableStyleLight1 2 6 3 2 2" xfId="38975"/>
    <cellStyle name="TableStyleLight1 2 6 3 3" xfId="38976"/>
    <cellStyle name="TableStyleLight1 2 6 3 3 2" xfId="38977"/>
    <cellStyle name="TableStyleLight1 2 6 3 4" xfId="38978"/>
    <cellStyle name="TableStyleLight1 2 6 3 5" xfId="38979"/>
    <cellStyle name="TableStyleLight1 2 6 3 6" xfId="38980"/>
    <cellStyle name="TableStyleLight1 2 6 3 7" xfId="38981"/>
    <cellStyle name="TableStyleLight1 2 6 3 8" xfId="38982"/>
    <cellStyle name="TableStyleLight1 2 6 4" xfId="38983"/>
    <cellStyle name="TableStyleLight1 2 6 4 2" xfId="38984"/>
    <cellStyle name="TableStyleLight1 2 6 4 2 2" xfId="38985"/>
    <cellStyle name="TableStyleLight1 2 6 4 3" xfId="38986"/>
    <cellStyle name="TableStyleLight1 2 6 4 3 2" xfId="38987"/>
    <cellStyle name="TableStyleLight1 2 6 4 4" xfId="38988"/>
    <cellStyle name="TableStyleLight1 2 6 4 5" xfId="38989"/>
    <cellStyle name="TableStyleLight1 2 6 4 6" xfId="38990"/>
    <cellStyle name="TableStyleLight1 2 6 4 7" xfId="38991"/>
    <cellStyle name="TableStyleLight1 2 6 5" xfId="38992"/>
    <cellStyle name="TableStyleLight1 2 6 5 2" xfId="38993"/>
    <cellStyle name="TableStyleLight1 2 6 5 2 2" xfId="38994"/>
    <cellStyle name="TableStyleLight1 2 6 5 3" xfId="38995"/>
    <cellStyle name="TableStyleLight1 2 6 5 3 2" xfId="38996"/>
    <cellStyle name="TableStyleLight1 2 6 5 4" xfId="38997"/>
    <cellStyle name="TableStyleLight1 2 6 5 5" xfId="38998"/>
    <cellStyle name="TableStyleLight1 2 6 5 6" xfId="38999"/>
    <cellStyle name="TableStyleLight1 2 6 5 7" xfId="39000"/>
    <cellStyle name="TableStyleLight1 2 6 6" xfId="39001"/>
    <cellStyle name="TableStyleLight1 2 6 6 2" xfId="39002"/>
    <cellStyle name="TableStyleLight1 2 6 6 2 2" xfId="39003"/>
    <cellStyle name="TableStyleLight1 2 6 6 3" xfId="39004"/>
    <cellStyle name="TableStyleLight1 2 6 6 3 2" xfId="39005"/>
    <cellStyle name="TableStyleLight1 2 6 6 4" xfId="39006"/>
    <cellStyle name="TableStyleLight1 2 6 6 5" xfId="39007"/>
    <cellStyle name="TableStyleLight1 2 6 6 6" xfId="39008"/>
    <cellStyle name="TableStyleLight1 2 6 6 7" xfId="39009"/>
    <cellStyle name="TableStyleLight1 2 6 7" xfId="39010"/>
    <cellStyle name="TableStyleLight1 2 6 7 2" xfId="39011"/>
    <cellStyle name="TableStyleLight1 2 6 8" xfId="39012"/>
    <cellStyle name="TableStyleLight1 2 6 8 2" xfId="39013"/>
    <cellStyle name="TableStyleLight1 2 6 9" xfId="39014"/>
    <cellStyle name="TableStyleLight1 2 6_STUD aligned by INSTIT" xfId="39015"/>
    <cellStyle name="TableStyleLight1 2 7" xfId="39016"/>
    <cellStyle name="TableStyleLight1 2 7 2" xfId="39017"/>
    <cellStyle name="TableStyleLight1 2 7 3" xfId="39018"/>
    <cellStyle name="TableStyleLight1 2 7 4" xfId="39019"/>
    <cellStyle name="TableStyleLight1 2 7 5" xfId="39020"/>
    <cellStyle name="TableStyleLight1 2 8" xfId="39021"/>
    <cellStyle name="TableStyleLight1 2 8 2" xfId="39022"/>
    <cellStyle name="TableStyleLight1 2 8 2 2" xfId="39023"/>
    <cellStyle name="TableStyleLight1 2 8 3" xfId="39024"/>
    <cellStyle name="TableStyleLight1 2 8 3 2" xfId="39025"/>
    <cellStyle name="TableStyleLight1 2 8 4" xfId="39026"/>
    <cellStyle name="TableStyleLight1 2 8 5" xfId="39027"/>
    <cellStyle name="TableStyleLight1 2 8 6" xfId="39028"/>
    <cellStyle name="TableStyleLight1 2 8 7" xfId="39029"/>
    <cellStyle name="TableStyleLight1 2 9" xfId="39030"/>
    <cellStyle name="TableStyleLight1 2 9 2" xfId="39031"/>
    <cellStyle name="TableStyleLight1 2 9 2 2" xfId="39032"/>
    <cellStyle name="TableStyleLight1 2 9 3" xfId="39033"/>
    <cellStyle name="TableStyleLight1 2 9 3 2" xfId="39034"/>
    <cellStyle name="TableStyleLight1 2 9 4" xfId="39035"/>
    <cellStyle name="TableStyleLight1 2 9 5" xfId="39036"/>
    <cellStyle name="TableStyleLight1 2 9 6" xfId="39037"/>
    <cellStyle name="TableStyleLight1 2 9 7" xfId="39038"/>
    <cellStyle name="TableStyleLight1 2_STUD aligned by INSTIT" xfId="39039"/>
    <cellStyle name="TableStyleLight1 3" xfId="55"/>
    <cellStyle name="TableStyleLight1 3 2" xfId="75"/>
    <cellStyle name="TableStyleLight1 3 2 2" xfId="39040"/>
    <cellStyle name="TableStyleLight1 3 2 2 2" xfId="39041"/>
    <cellStyle name="TableStyleLight1 3 2 2 3" xfId="39042"/>
    <cellStyle name="TableStyleLight1 3 2 2 4" xfId="39043"/>
    <cellStyle name="TableStyleLight1 3 2 2 5" xfId="39044"/>
    <cellStyle name="TableStyleLight1 3 2 3" xfId="39045"/>
    <cellStyle name="TableStyleLight1 3 2 3 2" xfId="39046"/>
    <cellStyle name="TableStyleLight1 3 2 3 3" xfId="39047"/>
    <cellStyle name="TableStyleLight1 3 2 3 4" xfId="39048"/>
    <cellStyle name="TableStyleLight1 3 2 4" xfId="39049"/>
    <cellStyle name="TableStyleLight1 3 2 5" xfId="39050"/>
    <cellStyle name="TableStyleLight1 3 2 6" xfId="39051"/>
    <cellStyle name="TableStyleLight1 3 2_STUD aligned by INSTIT" xfId="39052"/>
    <cellStyle name="TableStyleLight1 3 3" xfId="39053"/>
    <cellStyle name="TableStyleLight1 3 3 2" xfId="39054"/>
    <cellStyle name="TableStyleLight1 3 3 3" xfId="39055"/>
    <cellStyle name="TableStyleLight1 3 3 4" xfId="39056"/>
    <cellStyle name="TableStyleLight1 3 3 5" xfId="39057"/>
    <cellStyle name="TableStyleLight1 3 4" xfId="39058"/>
    <cellStyle name="TableStyleLight1 3 4 2" xfId="39059"/>
    <cellStyle name="TableStyleLight1 3 4 3" xfId="39060"/>
    <cellStyle name="TableStyleLight1 3 4 4" xfId="39061"/>
    <cellStyle name="TableStyleLight1 3 5" xfId="39062"/>
    <cellStyle name="TableStyleLight1 3 6" xfId="39063"/>
    <cellStyle name="TableStyleLight1 3 7" xfId="39064"/>
    <cellStyle name="TableStyleLight1 3 8" xfId="39065"/>
    <cellStyle name="TableStyleLight1 3 9" xfId="39066"/>
    <cellStyle name="TableStyleLight1 3_STUD aligned by INSTIT" xfId="39067"/>
    <cellStyle name="TableStyleLight1 4" xfId="58"/>
    <cellStyle name="TableStyleLight1 4 10" xfId="39068"/>
    <cellStyle name="TableStyleLight1 4 11" xfId="39069"/>
    <cellStyle name="TableStyleLight1 4 2" xfId="39070"/>
    <cellStyle name="TableStyleLight1 4 2 2" xfId="39071"/>
    <cellStyle name="TableStyleLight1 4 2 2 2" xfId="39072"/>
    <cellStyle name="TableStyleLight1 4 2 2 3" xfId="39073"/>
    <cellStyle name="TableStyleLight1 4 2 2 4" xfId="39074"/>
    <cellStyle name="TableStyleLight1 4 2 2 5" xfId="39075"/>
    <cellStyle name="TableStyleLight1 4 2 3" xfId="39076"/>
    <cellStyle name="TableStyleLight1 4 2 3 2" xfId="39077"/>
    <cellStyle name="TableStyleLight1 4 2 3 3" xfId="39078"/>
    <cellStyle name="TableStyleLight1 4 2 3 4" xfId="39079"/>
    <cellStyle name="TableStyleLight1 4 2 4" xfId="39080"/>
    <cellStyle name="TableStyleLight1 4 2 5" xfId="39081"/>
    <cellStyle name="TableStyleLight1 4 2_STUD aligned by INSTIT" xfId="39082"/>
    <cellStyle name="TableStyleLight1 4 3" xfId="39083"/>
    <cellStyle name="TableStyleLight1 4 3 2" xfId="39084"/>
    <cellStyle name="TableStyleLight1 4 3 3" xfId="39085"/>
    <cellStyle name="TableStyleLight1 4 3 4" xfId="39086"/>
    <cellStyle name="TableStyleLight1 4 3 5" xfId="39087"/>
    <cellStyle name="TableStyleLight1 4 4" xfId="39088"/>
    <cellStyle name="TableStyleLight1 4 4 2" xfId="39089"/>
    <cellStyle name="TableStyleLight1 4 4 3" xfId="39090"/>
    <cellStyle name="TableStyleLight1 4 4 4" xfId="39091"/>
    <cellStyle name="TableStyleLight1 4 5" xfId="39092"/>
    <cellStyle name="TableStyleLight1 4 6" xfId="39093"/>
    <cellStyle name="TableStyleLight1 4 7" xfId="39094"/>
    <cellStyle name="TableStyleLight1 4 8" xfId="39095"/>
    <cellStyle name="TableStyleLight1 4 9" xfId="39096"/>
    <cellStyle name="TableStyleLight1 4_STUD aligned by INSTIT" xfId="39097"/>
    <cellStyle name="TableStyleLight1 5" xfId="39098"/>
    <cellStyle name="TableStyleLight1 6" xfId="39099"/>
    <cellStyle name="TableStyleLight1 6 10" xfId="39100"/>
    <cellStyle name="TableStyleLight1 6 2" xfId="39101"/>
    <cellStyle name="TableStyleLight1 6 2 2" xfId="39102"/>
    <cellStyle name="TableStyleLight1 6 2 3" xfId="39103"/>
    <cellStyle name="TableStyleLight1 6 2 4" xfId="39104"/>
    <cellStyle name="TableStyleLight1 6 2 5" xfId="39105"/>
    <cellStyle name="TableStyleLight1 6 3" xfId="39106"/>
    <cellStyle name="TableStyleLight1 6 3 2" xfId="39107"/>
    <cellStyle name="TableStyleLight1 6 3 2 2" xfId="39108"/>
    <cellStyle name="TableStyleLight1 6 3 3" xfId="39109"/>
    <cellStyle name="TableStyleLight1 6 3 3 2" xfId="39110"/>
    <cellStyle name="TableStyleLight1 6 3 4" xfId="39111"/>
    <cellStyle name="TableStyleLight1 6 3 5" xfId="39112"/>
    <cellStyle name="TableStyleLight1 6 3 6" xfId="39113"/>
    <cellStyle name="TableStyleLight1 6 3 7" xfId="39114"/>
    <cellStyle name="TableStyleLight1 6 4" xfId="39115"/>
    <cellStyle name="TableStyleLight1 6 4 2" xfId="39116"/>
    <cellStyle name="TableStyleLight1 6 4 2 2" xfId="39117"/>
    <cellStyle name="TableStyleLight1 6 4 3" xfId="39118"/>
    <cellStyle name="TableStyleLight1 6 4 3 2" xfId="39119"/>
    <cellStyle name="TableStyleLight1 6 4 4" xfId="39120"/>
    <cellStyle name="TableStyleLight1 6 4 5" xfId="39121"/>
    <cellStyle name="TableStyleLight1 6 4 6" xfId="39122"/>
    <cellStyle name="TableStyleLight1 6 4 7" xfId="39123"/>
    <cellStyle name="TableStyleLight1 6 5" xfId="39124"/>
    <cellStyle name="TableStyleLight1 6 5 2" xfId="39125"/>
    <cellStyle name="TableStyleLight1 6 5 2 2" xfId="39126"/>
    <cellStyle name="TableStyleLight1 6 5 3" xfId="39127"/>
    <cellStyle name="TableStyleLight1 6 5 3 2" xfId="39128"/>
    <cellStyle name="TableStyleLight1 6 5 4" xfId="39129"/>
    <cellStyle name="TableStyleLight1 6 5 5" xfId="39130"/>
    <cellStyle name="TableStyleLight1 6 5 6" xfId="39131"/>
    <cellStyle name="TableStyleLight1 6 5 7" xfId="39132"/>
    <cellStyle name="TableStyleLight1 6 6" xfId="39133"/>
    <cellStyle name="TableStyleLight1 6 6 2" xfId="39134"/>
    <cellStyle name="TableStyleLight1 6 6 2 2" xfId="39135"/>
    <cellStyle name="TableStyleLight1 6 6 3" xfId="39136"/>
    <cellStyle name="TableStyleLight1 6 6 3 2" xfId="39137"/>
    <cellStyle name="TableStyleLight1 6 6 4" xfId="39138"/>
    <cellStyle name="TableStyleLight1 6 6 5" xfId="39139"/>
    <cellStyle name="TableStyleLight1 6 6 6" xfId="39140"/>
    <cellStyle name="TableStyleLight1 6 6 7" xfId="39141"/>
    <cellStyle name="TableStyleLight1 6 7" xfId="39142"/>
    <cellStyle name="TableStyleLight1 6 8" xfId="39143"/>
    <cellStyle name="TableStyleLight1 6 9" xfId="39144"/>
    <cellStyle name="TableStyleLight1 6_STUD aligned by INSTIT" xfId="39145"/>
    <cellStyle name="TableStyleLight1 7" xfId="39146"/>
    <cellStyle name="TableStyleLight1 7 10" xfId="39147"/>
    <cellStyle name="TableStyleLight1 7 11" xfId="39148"/>
    <cellStyle name="TableStyleLight1 7 2" xfId="39149"/>
    <cellStyle name="TableStyleLight1 7 2 2" xfId="39150"/>
    <cellStyle name="TableStyleLight1 7 2 2 2" xfId="39151"/>
    <cellStyle name="TableStyleLight1 7 2 3" xfId="39152"/>
    <cellStyle name="TableStyleLight1 7 2 3 2" xfId="39153"/>
    <cellStyle name="TableStyleLight1 7 2 4" xfId="39154"/>
    <cellStyle name="TableStyleLight1 7 2 5" xfId="39155"/>
    <cellStyle name="TableStyleLight1 7 2 6" xfId="39156"/>
    <cellStyle name="TableStyleLight1 7 3" xfId="39157"/>
    <cellStyle name="TableStyleLight1 7 3 2" xfId="39158"/>
    <cellStyle name="TableStyleLight1 7 3 2 2" xfId="39159"/>
    <cellStyle name="TableStyleLight1 7 3 3" xfId="39160"/>
    <cellStyle name="TableStyleLight1 7 3 3 2" xfId="39161"/>
    <cellStyle name="TableStyleLight1 7 3 4" xfId="39162"/>
    <cellStyle name="TableStyleLight1 7 3 5" xfId="39163"/>
    <cellStyle name="TableStyleLight1 7 3 6" xfId="39164"/>
    <cellStyle name="TableStyleLight1 7 3 7" xfId="39165"/>
    <cellStyle name="TableStyleLight1 7 3 8" xfId="39166"/>
    <cellStyle name="TableStyleLight1 7 4" xfId="39167"/>
    <cellStyle name="TableStyleLight1 7 4 2" xfId="39168"/>
    <cellStyle name="TableStyleLight1 7 4 2 2" xfId="39169"/>
    <cellStyle name="TableStyleLight1 7 4 3" xfId="39170"/>
    <cellStyle name="TableStyleLight1 7 4 3 2" xfId="39171"/>
    <cellStyle name="TableStyleLight1 7 4 4" xfId="39172"/>
    <cellStyle name="TableStyleLight1 7 4 5" xfId="39173"/>
    <cellStyle name="TableStyleLight1 7 4 6" xfId="39174"/>
    <cellStyle name="TableStyleLight1 7 4 7" xfId="39175"/>
    <cellStyle name="TableStyleLight1 7 5" xfId="39176"/>
    <cellStyle name="TableStyleLight1 7 5 2" xfId="39177"/>
    <cellStyle name="TableStyleLight1 7 5 2 2" xfId="39178"/>
    <cellStyle name="TableStyleLight1 7 5 3" xfId="39179"/>
    <cellStyle name="TableStyleLight1 7 5 3 2" xfId="39180"/>
    <cellStyle name="TableStyleLight1 7 5 4" xfId="39181"/>
    <cellStyle name="TableStyleLight1 7 5 5" xfId="39182"/>
    <cellStyle name="TableStyleLight1 7 5 6" xfId="39183"/>
    <cellStyle name="TableStyleLight1 7 5 7" xfId="39184"/>
    <cellStyle name="TableStyleLight1 7 6" xfId="39185"/>
    <cellStyle name="TableStyleLight1 7 6 2" xfId="39186"/>
    <cellStyle name="TableStyleLight1 7 6 2 2" xfId="39187"/>
    <cellStyle name="TableStyleLight1 7 6 3" xfId="39188"/>
    <cellStyle name="TableStyleLight1 7 6 3 2" xfId="39189"/>
    <cellStyle name="TableStyleLight1 7 6 4" xfId="39190"/>
    <cellStyle name="TableStyleLight1 7 6 5" xfId="39191"/>
    <cellStyle name="TableStyleLight1 7 6 6" xfId="39192"/>
    <cellStyle name="TableStyleLight1 7 6 7" xfId="39193"/>
    <cellStyle name="TableStyleLight1 7 7" xfId="39194"/>
    <cellStyle name="TableStyleLight1 7 7 2" xfId="39195"/>
    <cellStyle name="TableStyleLight1 7 8" xfId="39196"/>
    <cellStyle name="TableStyleLight1 7 8 2" xfId="39197"/>
    <cellStyle name="TableStyleLight1 7 9" xfId="39198"/>
    <cellStyle name="TableStyleLight1 7_STUD aligned by INSTIT" xfId="39199"/>
    <cellStyle name="TableStyleLight1 8" xfId="39200"/>
    <cellStyle name="TableStyleLight1 8 2" xfId="39201"/>
    <cellStyle name="TableStyleLight1 8 3" xfId="39202"/>
    <cellStyle name="TableStyleLight1 8 4" xfId="39203"/>
    <cellStyle name="TableStyleLight1 8 5" xfId="39204"/>
    <cellStyle name="TableStyleLight1 9" xfId="39205"/>
    <cellStyle name="TableStyleLight1_STUD aligned by INSTIT" xfId="39206"/>
    <cellStyle name="temp" xfId="45"/>
    <cellStyle name="title1" xfId="46"/>
    <cellStyle name="자리수" xfId="39222"/>
    <cellStyle name="자리수0" xfId="39223"/>
    <cellStyle name="콤마 [0]_ACCOUNT" xfId="39224"/>
    <cellStyle name="콤마_ACCOUNT" xfId="39225"/>
    <cellStyle name="통화 [0]_ACCOUNT" xfId="39226"/>
    <cellStyle name="통화_ACCOUNT" xfId="39227"/>
    <cellStyle name="퍼센트" xfId="39228"/>
    <cellStyle name="표준 5" xfId="39229"/>
    <cellStyle name="표준_9511REV" xfId="39230"/>
    <cellStyle name="화폐기호" xfId="39231"/>
    <cellStyle name="화폐기호0" xfId="39232"/>
  </cellStyles>
  <dxfs count="151">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CC0000"/>
      <color rgb="FFEEEEEE"/>
      <color rgb="FFF4BEEE"/>
      <color rgb="FFFF00FF"/>
      <color rgb="FFE4E4E4"/>
      <color rgb="FFD3D3D3"/>
      <color rgb="FFFFA72B"/>
      <color rgb="FFFFD991"/>
      <color rgb="FF9966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Drop" dropStyle="combo" dx="16" fmlaLink="$B$2" fmlaRange="VAL_Drop_Down_Lists!$C$5:$C$216" noThreeD="1" sel="1" val="70"/>
</file>

<file path=xl/ctrlProps/ctrlProp2.xml><?xml version="1.0" encoding="utf-8"?>
<formControlPr xmlns="http://schemas.microsoft.com/office/spreadsheetml/2009/9/main" objectType="Drop" dropStyle="combo" dx="16" fmlaLink="$B$2" fmlaRange="VAL_Drop_Down_Lists!$C$3:$C$214" noThreeD="1" sel="1" val="0"/>
</file>

<file path=xl/ctrlProps/ctrlProp3.xml><?xml version="1.0" encoding="utf-8"?>
<formControlPr xmlns="http://schemas.microsoft.com/office/spreadsheetml/2009/9/main" objectType="Drop" dropStyle="combo" dx="16" fmlaLink="$H$44" fmlaRange="VAL_Drop_Down_Lists!$F$3:$F$7"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29</xdr:row>
      <xdr:rowOff>1181100</xdr:rowOff>
    </xdr:from>
    <xdr:to>
      <xdr:col>1</xdr:col>
      <xdr:colOff>746760</xdr:colOff>
      <xdr:row>30</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1430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48</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48</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48</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41</xdr:row>
      <xdr:rowOff>0</xdr:rowOff>
    </xdr:from>
    <xdr:ext cx="3810" cy="3810"/>
    <xdr:pic>
      <xdr:nvPicPr>
        <xdr:cNvPr id="12"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257175</xdr:colOff>
      <xdr:row>29</xdr:row>
      <xdr:rowOff>1038225</xdr:rowOff>
    </xdr:from>
    <xdr:to>
      <xdr:col>6</xdr:col>
      <xdr:colOff>428625</xdr:colOff>
      <xdr:row>33</xdr:row>
      <xdr:rowOff>0</xdr:rowOff>
    </xdr:to>
    <xdr:pic>
      <xdr:nvPicPr>
        <xdr:cNvPr id="15" name="Picture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6086200" y="11306175"/>
          <a:ext cx="4171950"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219075</xdr:colOff>
      <xdr:row>0</xdr:row>
      <xdr:rowOff>171450</xdr:rowOff>
    </xdr:from>
    <xdr:to>
      <xdr:col>5</xdr:col>
      <xdr:colOff>466751</xdr:colOff>
      <xdr:row>1</xdr:row>
      <xdr:rowOff>727086</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6733874" y="171450"/>
          <a:ext cx="3562376" cy="13938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9525</xdr:rowOff>
        </xdr:from>
        <xdr:to>
          <xdr:col>11</xdr:col>
          <xdr:colOff>0</xdr:colOff>
          <xdr:row>4</xdr:row>
          <xdr:rowOff>190500</xdr:rowOff>
        </xdr:to>
        <xdr:sp macro="" textlink="">
          <xdr:nvSpPr>
            <xdr:cNvPr id="130051" name="Drop Down 3" hidden="1">
              <a:extLst>
                <a:ext uri="{63B3BB69-23CF-44E3-9099-C40C66FF867C}">
                  <a14:compatExt spid="_x0000_s130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266700</xdr:rowOff>
        </xdr:from>
        <xdr:to>
          <xdr:col>11</xdr:col>
          <xdr:colOff>0</xdr:colOff>
          <xdr:row>5</xdr:row>
          <xdr:rowOff>9525</xdr:rowOff>
        </xdr:to>
        <xdr:sp macro="" textlink="">
          <xdr:nvSpPr>
            <xdr:cNvPr id="130052" name="Drop Down 4" hidden="1">
              <a:extLst>
                <a:ext uri="{63B3BB69-23CF-44E3-9099-C40C66FF867C}">
                  <a14:compatExt spid="_x0000_s130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9525</xdr:rowOff>
        </xdr:from>
        <xdr:to>
          <xdr:col>11</xdr:col>
          <xdr:colOff>0</xdr:colOff>
          <xdr:row>40</xdr:row>
          <xdr:rowOff>9525</xdr:rowOff>
        </xdr:to>
        <xdr:sp macro="" textlink="">
          <xdr:nvSpPr>
            <xdr:cNvPr id="130053" name="Drop Down 5" hidden="1">
              <a:extLst>
                <a:ext uri="{63B3BB69-23CF-44E3-9099-C40C66FF867C}">
                  <a14:compatExt spid="_x0000_s130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266700</xdr:colOff>
      <xdr:row>31</xdr:row>
      <xdr:rowOff>133350</xdr:rowOff>
    </xdr:to>
    <xdr:sp macro="" textlink="">
      <xdr:nvSpPr>
        <xdr:cNvPr id="2" name="AutoShape 5"/>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31</xdr:row>
      <xdr:rowOff>133350</xdr:rowOff>
    </xdr:to>
    <xdr:sp macro="" textlink="">
      <xdr:nvSpPr>
        <xdr:cNvPr id="3" name="AutoShape 4"/>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30</xdr:row>
      <xdr:rowOff>133350</xdr:rowOff>
    </xdr:to>
    <xdr:sp macro="" textlink="">
      <xdr:nvSpPr>
        <xdr:cNvPr id="4" name="AutoShape 5"/>
        <xdr:cNvSpPr>
          <a:spLocks noChangeArrowheads="1"/>
        </xdr:cNvSpPr>
      </xdr:nvSpPr>
      <xdr:spPr bwMode="auto">
        <a:xfrm>
          <a:off x="0" y="0"/>
          <a:ext cx="7077075" cy="573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30</xdr:row>
      <xdr:rowOff>133350</xdr:rowOff>
    </xdr:to>
    <xdr:sp macro="" textlink="">
      <xdr:nvSpPr>
        <xdr:cNvPr id="5" name="AutoShape 4"/>
        <xdr:cNvSpPr>
          <a:spLocks noChangeArrowheads="1"/>
        </xdr:cNvSpPr>
      </xdr:nvSpPr>
      <xdr:spPr bwMode="auto">
        <a:xfrm>
          <a:off x="0" y="0"/>
          <a:ext cx="7077075" cy="573405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issv3\teams\ES\Survey%20Operations\Education\UIS_E_2019\10_Questionnaire_Manual\eForm_SDMX\50.LatestVersion\UIS_ED_A_2019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Instructions"/>
      <sheetName val="VAL_A1"/>
      <sheetName val="A2"/>
      <sheetName val="A3"/>
      <sheetName val="A4"/>
      <sheetName val="A5"/>
      <sheetName val="A6"/>
      <sheetName val="A7"/>
      <sheetName val="A8"/>
      <sheetName val="A9"/>
      <sheetName val="A10"/>
      <sheetName val="A11"/>
      <sheetName val="A12"/>
      <sheetName val="A13"/>
      <sheetName val="A14"/>
      <sheetName val="VAL_Data Check"/>
      <sheetName val="VAL_Changes"/>
      <sheetName val="Parameters"/>
      <sheetName val="VAL_Drop_Dow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6">
          <cell r="V16"/>
          <cell r="W16"/>
          <cell r="Y16"/>
          <cell r="Z16"/>
          <cell r="AB16"/>
          <cell r="AC16"/>
        </row>
      </sheetData>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data.uis.unesco.org/" TargetMode="External"/><Relationship Id="rId7" Type="http://schemas.openxmlformats.org/officeDocument/2006/relationships/printerSettings" Target="../printerSettings/printerSettings1.bin"/><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hyperlink" Target="http://uis.unesco.org/en/isced-mappings" TargetMode="External"/><Relationship Id="rId5" Type="http://schemas.openxmlformats.org/officeDocument/2006/relationships/hyperlink" Target="http://www.uis.unesco.org/" TargetMode="External"/><Relationship Id="rId4" Type="http://schemas.openxmlformats.org/officeDocument/2006/relationships/hyperlink" Target="mailto:uis.survey@unesco.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65"/>
  <sheetViews>
    <sheetView showGridLines="0" rightToLeft="1" tabSelected="1" zoomScaleNormal="100" workbookViewId="0">
      <pane ySplit="2" topLeftCell="A3" activePane="bottomLeft" state="frozen"/>
      <selection activeCell="A17" sqref="A17"/>
      <selection pane="bottomLeft" activeCell="A3" sqref="A3"/>
    </sheetView>
  </sheetViews>
  <sheetFormatPr defaultColWidth="9.140625" defaultRowHeight="15"/>
  <cols>
    <col min="1" max="1" width="5.7109375" style="120" customWidth="1"/>
    <col min="2" max="2" width="15.140625" style="137" customWidth="1"/>
    <col min="3" max="3" width="6.140625" style="137" customWidth="1"/>
    <col min="4" max="4" width="17" style="120" customWidth="1"/>
    <col min="5" max="5" width="5.7109375" style="120" customWidth="1"/>
    <col min="6" max="6" width="10.28515625" style="120" customWidth="1"/>
    <col min="7" max="7" width="15.42578125" style="120" customWidth="1"/>
    <col min="8" max="8" width="14.42578125" style="120" customWidth="1"/>
    <col min="9" max="9" width="14.85546875" style="120" customWidth="1"/>
    <col min="10" max="10" width="3.7109375" style="120" customWidth="1"/>
    <col min="11" max="13" width="9.85546875" style="120" customWidth="1"/>
    <col min="14" max="14" width="35.85546875" style="120" customWidth="1"/>
    <col min="15" max="15" width="5.7109375" style="120" customWidth="1"/>
    <col min="16" max="16384" width="9.140625" style="120"/>
  </cols>
  <sheetData>
    <row r="1" spans="1:15" ht="66" customHeight="1">
      <c r="A1" s="118"/>
      <c r="B1" s="359" t="s">
        <v>2599</v>
      </c>
      <c r="C1" s="359"/>
      <c r="D1" s="359"/>
      <c r="E1" s="359"/>
      <c r="F1" s="359"/>
      <c r="G1" s="359"/>
      <c r="H1" s="359"/>
      <c r="I1" s="359"/>
      <c r="J1" s="359"/>
      <c r="K1" s="359"/>
      <c r="L1" s="359"/>
      <c r="M1" s="359"/>
      <c r="N1" s="359"/>
      <c r="O1" s="119"/>
    </row>
    <row r="2" spans="1:15" ht="63" customHeight="1">
      <c r="A2" s="118"/>
      <c r="B2" s="360" t="s">
        <v>2210</v>
      </c>
      <c r="C2" s="360"/>
      <c r="D2" s="360"/>
      <c r="E2" s="360"/>
      <c r="F2" s="360"/>
      <c r="G2" s="360"/>
      <c r="H2" s="360"/>
      <c r="I2" s="360"/>
      <c r="J2" s="360"/>
      <c r="K2" s="360"/>
      <c r="L2" s="360"/>
      <c r="M2" s="360"/>
      <c r="N2" s="360"/>
      <c r="O2" s="121"/>
    </row>
    <row r="3" spans="1:15" s="124" customFormat="1" ht="5.0999999999999996" customHeight="1">
      <c r="A3" s="122"/>
      <c r="B3" s="123"/>
      <c r="C3" s="123"/>
      <c r="D3" s="123"/>
      <c r="E3" s="123"/>
      <c r="F3" s="123"/>
      <c r="G3" s="123"/>
      <c r="H3" s="123"/>
      <c r="I3" s="123"/>
      <c r="J3" s="123"/>
      <c r="K3" s="123"/>
      <c r="L3" s="123"/>
      <c r="M3" s="123"/>
      <c r="N3" s="123"/>
      <c r="O3" s="122"/>
    </row>
    <row r="4" spans="1:15" s="124" customFormat="1" ht="24" customHeight="1">
      <c r="A4" s="122"/>
      <c r="B4" s="361" t="s">
        <v>2600</v>
      </c>
      <c r="C4" s="361"/>
      <c r="D4" s="361"/>
      <c r="E4" s="361"/>
      <c r="F4" s="361"/>
      <c r="G4" s="361"/>
      <c r="H4" s="361"/>
      <c r="I4" s="361"/>
      <c r="J4" s="361"/>
      <c r="K4" s="361"/>
      <c r="L4" s="361"/>
      <c r="M4" s="361"/>
      <c r="N4" s="361"/>
      <c r="O4" s="31"/>
    </row>
    <row r="5" spans="1:15" s="124" customFormat="1" ht="5.0999999999999996" customHeight="1">
      <c r="A5" s="122"/>
      <c r="B5" s="123"/>
      <c r="C5" s="123"/>
      <c r="D5" s="123"/>
      <c r="E5" s="123"/>
      <c r="F5" s="123"/>
      <c r="G5" s="123"/>
      <c r="H5" s="123"/>
      <c r="I5" s="123"/>
      <c r="J5" s="123"/>
      <c r="K5" s="123"/>
      <c r="L5" s="123"/>
      <c r="M5" s="123"/>
      <c r="N5" s="123"/>
      <c r="O5" s="122"/>
    </row>
    <row r="6" spans="1:15" s="124" customFormat="1" ht="24" customHeight="1">
      <c r="A6" s="122"/>
      <c r="B6" s="362" t="s">
        <v>2601</v>
      </c>
      <c r="C6" s="362"/>
      <c r="D6" s="362"/>
      <c r="E6" s="362"/>
      <c r="F6" s="362"/>
      <c r="G6" s="362"/>
      <c r="H6" s="362"/>
      <c r="I6" s="362"/>
      <c r="J6" s="362"/>
      <c r="K6" s="362"/>
      <c r="L6" s="362"/>
      <c r="M6" s="362"/>
      <c r="N6" s="362"/>
      <c r="O6" s="31"/>
    </row>
    <row r="7" spans="1:15" s="124" customFormat="1" ht="5.0999999999999996" customHeight="1">
      <c r="A7" s="122"/>
      <c r="B7" s="125"/>
      <c r="C7" s="125"/>
      <c r="D7" s="125"/>
      <c r="E7" s="125"/>
      <c r="F7" s="125"/>
      <c r="G7" s="125"/>
      <c r="H7" s="125"/>
      <c r="I7" s="125"/>
      <c r="J7" s="125"/>
      <c r="K7" s="125"/>
      <c r="L7" s="125"/>
      <c r="M7" s="125"/>
      <c r="N7" s="125"/>
      <c r="O7" s="122"/>
    </row>
    <row r="8" spans="1:15" s="127" customFormat="1" ht="73.5" customHeight="1">
      <c r="A8" s="126"/>
      <c r="B8" s="351" t="s">
        <v>2557</v>
      </c>
      <c r="C8" s="351"/>
      <c r="D8" s="351"/>
      <c r="E8" s="351"/>
      <c r="F8" s="351"/>
      <c r="G8" s="351"/>
      <c r="H8" s="351"/>
      <c r="I8" s="351"/>
      <c r="J8" s="351"/>
      <c r="K8" s="351"/>
      <c r="L8" s="351"/>
      <c r="M8" s="351"/>
      <c r="N8" s="351"/>
      <c r="O8" s="126"/>
    </row>
    <row r="9" spans="1:15" s="124" customFormat="1" ht="5.0999999999999996" customHeight="1">
      <c r="A9" s="122"/>
      <c r="B9" s="123"/>
      <c r="C9" s="123"/>
      <c r="D9" s="123"/>
      <c r="E9" s="123"/>
      <c r="F9" s="123"/>
      <c r="G9" s="123"/>
      <c r="H9" s="123"/>
      <c r="I9" s="123"/>
      <c r="J9" s="123"/>
      <c r="K9" s="123"/>
      <c r="L9" s="123"/>
      <c r="M9" s="123"/>
      <c r="N9" s="123"/>
      <c r="O9" s="122"/>
    </row>
    <row r="10" spans="1:15" s="124" customFormat="1" ht="24" customHeight="1">
      <c r="A10" s="122"/>
      <c r="B10" s="361" t="s">
        <v>2211</v>
      </c>
      <c r="C10" s="361"/>
      <c r="D10" s="361"/>
      <c r="E10" s="361"/>
      <c r="F10" s="361"/>
      <c r="G10" s="361"/>
      <c r="H10" s="361"/>
      <c r="I10" s="361"/>
      <c r="J10" s="361"/>
      <c r="K10" s="361"/>
      <c r="L10" s="361"/>
      <c r="M10" s="361"/>
      <c r="N10" s="361"/>
      <c r="O10" s="31"/>
    </row>
    <row r="11" spans="1:15" s="124" customFormat="1" ht="5.0999999999999996" customHeight="1">
      <c r="A11" s="122"/>
      <c r="B11" s="355"/>
      <c r="C11" s="355"/>
      <c r="D11" s="355"/>
      <c r="E11" s="355"/>
      <c r="F11" s="355"/>
      <c r="G11" s="355"/>
      <c r="H11" s="355"/>
      <c r="I11" s="355"/>
      <c r="J11" s="355"/>
      <c r="K11" s="355"/>
      <c r="L11" s="355"/>
      <c r="M11" s="355"/>
      <c r="N11" s="355"/>
      <c r="O11" s="122"/>
    </row>
    <row r="12" spans="1:15" s="127" customFormat="1" ht="23.25" customHeight="1">
      <c r="A12" s="126"/>
      <c r="B12" s="363" t="s">
        <v>2212</v>
      </c>
      <c r="C12" s="363"/>
      <c r="D12" s="363"/>
      <c r="E12" s="363"/>
      <c r="F12" s="363"/>
      <c r="G12" s="363"/>
      <c r="H12" s="363"/>
      <c r="I12" s="363"/>
      <c r="J12" s="363"/>
      <c r="K12" s="363"/>
      <c r="L12" s="363"/>
      <c r="M12" s="363"/>
      <c r="N12" s="363"/>
      <c r="O12" s="126"/>
    </row>
    <row r="13" spans="1:15" s="127" customFormat="1" ht="23.25" customHeight="1">
      <c r="A13" s="126"/>
      <c r="B13" s="358" t="s">
        <v>2213</v>
      </c>
      <c r="C13" s="358"/>
      <c r="D13" s="358"/>
      <c r="E13" s="358"/>
      <c r="F13" s="358"/>
      <c r="G13" s="358"/>
      <c r="H13" s="358"/>
      <c r="I13" s="358"/>
      <c r="J13" s="349" t="s">
        <v>354</v>
      </c>
      <c r="K13" s="349"/>
      <c r="L13" s="349"/>
      <c r="M13" s="349"/>
      <c r="N13" s="349"/>
      <c r="O13" s="126"/>
    </row>
    <row r="14" spans="1:15" s="127" customFormat="1" ht="23.25" customHeight="1">
      <c r="A14" s="126"/>
      <c r="B14" s="358" t="s">
        <v>2214</v>
      </c>
      <c r="C14" s="358"/>
      <c r="D14" s="358"/>
      <c r="E14" s="358"/>
      <c r="F14" s="358"/>
      <c r="G14" s="358"/>
      <c r="H14" s="358"/>
      <c r="I14" s="358"/>
      <c r="J14" s="349" t="s">
        <v>355</v>
      </c>
      <c r="K14" s="349"/>
      <c r="L14" s="349"/>
      <c r="M14" s="349"/>
      <c r="N14" s="349"/>
      <c r="O14" s="126"/>
    </row>
    <row r="15" spans="1:15" s="127" customFormat="1" ht="23.25" customHeight="1">
      <c r="A15" s="126"/>
      <c r="B15" s="358" t="s">
        <v>2215</v>
      </c>
      <c r="C15" s="358"/>
      <c r="D15" s="358"/>
      <c r="E15" s="358"/>
      <c r="F15" s="358"/>
      <c r="G15" s="358"/>
      <c r="H15" s="358"/>
      <c r="I15" s="358"/>
      <c r="J15" s="350" t="s">
        <v>2786</v>
      </c>
      <c r="K15" s="349"/>
      <c r="L15" s="349"/>
      <c r="M15" s="349"/>
      <c r="N15" s="349"/>
      <c r="O15" s="126"/>
    </row>
    <row r="16" spans="1:15" s="124" customFormat="1" ht="5.0999999999999996" customHeight="1">
      <c r="A16" s="122"/>
      <c r="B16" s="165"/>
      <c r="C16" s="166"/>
      <c r="D16" s="166"/>
      <c r="E16" s="166"/>
      <c r="F16" s="166"/>
      <c r="G16" s="166"/>
      <c r="H16" s="166"/>
      <c r="I16" s="166"/>
      <c r="J16" s="166"/>
      <c r="K16" s="166"/>
      <c r="L16" s="166"/>
      <c r="M16" s="166"/>
      <c r="N16" s="166"/>
      <c r="O16" s="122"/>
    </row>
    <row r="17" spans="1:15" s="124" customFormat="1" ht="18.75">
      <c r="A17" s="122"/>
      <c r="B17" s="347" t="s">
        <v>2216</v>
      </c>
      <c r="C17" s="347"/>
      <c r="D17" s="347"/>
      <c r="E17" s="347"/>
      <c r="F17" s="347"/>
      <c r="G17" s="347"/>
      <c r="H17" s="347"/>
      <c r="I17" s="347"/>
      <c r="J17" s="347"/>
      <c r="K17" s="347"/>
      <c r="L17" s="347"/>
      <c r="M17" s="347"/>
      <c r="N17" s="347"/>
      <c r="O17" s="128"/>
    </row>
    <row r="18" spans="1:15" s="127" customFormat="1" ht="43.5" customHeight="1">
      <c r="A18" s="126"/>
      <c r="B18" s="351" t="s">
        <v>2217</v>
      </c>
      <c r="C18" s="351"/>
      <c r="D18" s="351"/>
      <c r="E18" s="351"/>
      <c r="F18" s="351"/>
      <c r="G18" s="351"/>
      <c r="H18" s="351"/>
      <c r="I18" s="351"/>
      <c r="J18" s="351"/>
      <c r="K18" s="351"/>
      <c r="L18" s="351"/>
      <c r="M18" s="351"/>
      <c r="N18" s="351"/>
      <c r="O18" s="126"/>
    </row>
    <row r="19" spans="1:15" s="127" customFormat="1" ht="73.5" customHeight="1">
      <c r="A19" s="126"/>
      <c r="B19" s="351" t="s">
        <v>2218</v>
      </c>
      <c r="C19" s="351"/>
      <c r="D19" s="351"/>
      <c r="E19" s="351"/>
      <c r="F19" s="351"/>
      <c r="G19" s="351"/>
      <c r="H19" s="351"/>
      <c r="I19" s="351"/>
      <c r="J19" s="351"/>
      <c r="K19" s="351"/>
      <c r="L19" s="351"/>
      <c r="M19" s="351"/>
      <c r="N19" s="351"/>
      <c r="O19" s="126"/>
    </row>
    <row r="20" spans="1:15" s="333" customFormat="1" ht="33.75" customHeight="1">
      <c r="A20" s="329"/>
      <c r="B20" s="330" t="s">
        <v>2602</v>
      </c>
      <c r="C20" s="331"/>
      <c r="D20" s="331"/>
      <c r="E20" s="331"/>
      <c r="F20" s="331"/>
      <c r="G20" s="331"/>
      <c r="H20" s="331"/>
      <c r="I20" s="331"/>
      <c r="J20" s="332" t="s">
        <v>2603</v>
      </c>
      <c r="K20" s="331"/>
      <c r="L20" s="331"/>
      <c r="M20" s="331"/>
      <c r="N20" s="331"/>
      <c r="O20" s="329"/>
    </row>
    <row r="21" spans="1:15" s="124" customFormat="1" ht="3.75" customHeight="1">
      <c r="A21" s="122"/>
      <c r="B21" s="328"/>
      <c r="C21" s="328"/>
      <c r="D21" s="328"/>
      <c r="E21" s="328"/>
      <c r="F21" s="328"/>
      <c r="G21" s="328"/>
      <c r="H21" s="328"/>
      <c r="I21" s="328"/>
      <c r="J21" s="328"/>
      <c r="K21" s="328"/>
      <c r="L21" s="328"/>
      <c r="M21" s="328"/>
      <c r="N21" s="328"/>
      <c r="O21" s="122"/>
    </row>
    <row r="22" spans="1:15" s="130" customFormat="1" ht="18.75">
      <c r="A22" s="129"/>
      <c r="B22" s="347" t="s">
        <v>2219</v>
      </c>
      <c r="C22" s="347"/>
      <c r="D22" s="347"/>
      <c r="E22" s="347"/>
      <c r="F22" s="347"/>
      <c r="G22" s="347"/>
      <c r="H22" s="347"/>
      <c r="I22" s="347"/>
      <c r="J22" s="347"/>
      <c r="K22" s="347"/>
      <c r="L22" s="347"/>
      <c r="M22" s="347"/>
      <c r="N22" s="347"/>
      <c r="O22" s="128"/>
    </row>
    <row r="23" spans="1:15" s="133" customFormat="1" ht="39.75" customHeight="1">
      <c r="A23" s="131"/>
      <c r="B23" s="348" t="s">
        <v>2604</v>
      </c>
      <c r="C23" s="348"/>
      <c r="D23" s="348"/>
      <c r="E23" s="348"/>
      <c r="F23" s="348"/>
      <c r="G23" s="348"/>
      <c r="H23" s="348"/>
      <c r="I23" s="348"/>
      <c r="J23" s="348"/>
      <c r="K23" s="348"/>
      <c r="L23" s="348"/>
      <c r="M23" s="348"/>
      <c r="N23" s="348"/>
      <c r="O23" s="132"/>
    </row>
    <row r="24" spans="1:15" s="124" customFormat="1" ht="5.0999999999999996" customHeight="1">
      <c r="A24" s="122"/>
      <c r="B24" s="167"/>
      <c r="C24" s="167"/>
      <c r="D24" s="167"/>
      <c r="E24" s="167"/>
      <c r="F24" s="167"/>
      <c r="G24" s="167"/>
      <c r="H24" s="167"/>
      <c r="I24" s="167"/>
      <c r="J24" s="167"/>
      <c r="K24" s="167"/>
      <c r="L24" s="167"/>
      <c r="M24" s="167"/>
      <c r="N24" s="167"/>
      <c r="O24" s="122"/>
    </row>
    <row r="25" spans="1:15" s="124" customFormat="1" ht="18.75">
      <c r="A25" s="122"/>
      <c r="B25" s="347" t="s">
        <v>2220</v>
      </c>
      <c r="C25" s="347"/>
      <c r="D25" s="347"/>
      <c r="E25" s="347"/>
      <c r="F25" s="347"/>
      <c r="G25" s="347"/>
      <c r="H25" s="347"/>
      <c r="I25" s="347"/>
      <c r="J25" s="347"/>
      <c r="K25" s="347"/>
      <c r="L25" s="347"/>
      <c r="M25" s="347"/>
      <c r="N25" s="347"/>
      <c r="O25" s="128"/>
    </row>
    <row r="26" spans="1:15" s="127" customFormat="1" ht="68.25" customHeight="1">
      <c r="A26" s="126"/>
      <c r="B26" s="351" t="s">
        <v>2221</v>
      </c>
      <c r="C26" s="351"/>
      <c r="D26" s="351"/>
      <c r="E26" s="351"/>
      <c r="F26" s="351"/>
      <c r="G26" s="351"/>
      <c r="H26" s="351"/>
      <c r="I26" s="351"/>
      <c r="J26" s="351"/>
      <c r="K26" s="351"/>
      <c r="L26" s="351"/>
      <c r="M26" s="351"/>
      <c r="N26" s="351"/>
      <c r="O26" s="126"/>
    </row>
    <row r="27" spans="1:15" s="124" customFormat="1" ht="18.75">
      <c r="A27" s="122"/>
      <c r="B27" s="347" t="s">
        <v>2222</v>
      </c>
      <c r="C27" s="347"/>
      <c r="D27" s="347"/>
      <c r="E27" s="347"/>
      <c r="F27" s="347"/>
      <c r="G27" s="347"/>
      <c r="H27" s="347"/>
      <c r="I27" s="347"/>
      <c r="J27" s="347"/>
      <c r="K27" s="347"/>
      <c r="L27" s="347"/>
      <c r="M27" s="347"/>
      <c r="N27" s="347"/>
      <c r="O27" s="168"/>
    </row>
    <row r="28" spans="1:15" s="127" customFormat="1" ht="86.25" customHeight="1">
      <c r="A28" s="126"/>
      <c r="B28" s="352" t="s">
        <v>2558</v>
      </c>
      <c r="C28" s="352"/>
      <c r="D28" s="352"/>
      <c r="E28" s="352"/>
      <c r="F28" s="352"/>
      <c r="G28" s="352"/>
      <c r="H28" s="352"/>
      <c r="I28" s="352"/>
      <c r="J28" s="352"/>
      <c r="K28" s="352"/>
      <c r="L28" s="352"/>
      <c r="M28" s="352"/>
      <c r="N28" s="352"/>
      <c r="O28" s="126"/>
    </row>
    <row r="29" spans="1:15" s="124" customFormat="1" ht="18.75">
      <c r="A29" s="122"/>
      <c r="B29" s="347" t="s">
        <v>2223</v>
      </c>
      <c r="C29" s="347"/>
      <c r="D29" s="347"/>
      <c r="E29" s="347"/>
      <c r="F29" s="347"/>
      <c r="G29" s="347"/>
      <c r="H29" s="347"/>
      <c r="I29" s="347"/>
      <c r="J29" s="347"/>
      <c r="K29" s="347"/>
      <c r="L29" s="347"/>
      <c r="M29" s="347"/>
      <c r="N29" s="347"/>
      <c r="O29" s="128"/>
    </row>
    <row r="30" spans="1:15" s="127" customFormat="1" ht="82.5" customHeight="1">
      <c r="A30" s="126"/>
      <c r="B30" s="351" t="s">
        <v>2224</v>
      </c>
      <c r="C30" s="351"/>
      <c r="D30" s="351"/>
      <c r="E30" s="351"/>
      <c r="F30" s="351"/>
      <c r="G30" s="351"/>
      <c r="H30" s="351"/>
      <c r="I30" s="351"/>
      <c r="J30" s="351"/>
      <c r="K30" s="351"/>
      <c r="L30" s="351"/>
      <c r="M30" s="351"/>
      <c r="N30" s="351"/>
      <c r="O30" s="126"/>
    </row>
    <row r="31" spans="1:15" s="124" customFormat="1" ht="12.75" customHeight="1">
      <c r="A31" s="122"/>
      <c r="B31" s="169"/>
      <c r="C31" s="134"/>
      <c r="D31" s="134"/>
      <c r="E31" s="134"/>
      <c r="F31" s="122"/>
      <c r="G31" s="122"/>
      <c r="H31" s="122"/>
      <c r="I31" s="122"/>
      <c r="J31" s="122"/>
      <c r="K31" s="122"/>
      <c r="L31" s="122"/>
      <c r="M31" s="122"/>
      <c r="N31" s="122"/>
      <c r="O31" s="122"/>
    </row>
    <row r="32" spans="1:15" s="33" customFormat="1" ht="99" customHeight="1">
      <c r="A32" s="34"/>
      <c r="B32" s="34"/>
      <c r="C32" s="34"/>
      <c r="D32" s="34"/>
      <c r="E32" s="34"/>
      <c r="F32" s="34"/>
      <c r="G32" s="34"/>
      <c r="H32" s="122"/>
      <c r="I32" s="122"/>
      <c r="J32" s="122"/>
      <c r="K32" s="122"/>
      <c r="L32" s="122"/>
      <c r="M32" s="122"/>
      <c r="N32" s="122"/>
      <c r="O32" s="34"/>
    </row>
    <row r="33" spans="1:15" s="124" customFormat="1" ht="5.0999999999999996" customHeight="1">
      <c r="A33" s="122"/>
      <c r="B33" s="169"/>
      <c r="C33" s="167"/>
      <c r="D33" s="122"/>
      <c r="E33" s="122"/>
      <c r="F33" s="122"/>
      <c r="G33" s="122"/>
      <c r="H33" s="122"/>
      <c r="I33" s="122"/>
      <c r="J33" s="122"/>
      <c r="K33" s="122"/>
      <c r="L33" s="122"/>
      <c r="M33" s="122"/>
      <c r="N33" s="122"/>
      <c r="O33" s="122"/>
    </row>
    <row r="34" spans="1:15" s="124" customFormat="1" ht="22.5" customHeight="1">
      <c r="A34" s="122"/>
      <c r="B34" s="347" t="s">
        <v>2225</v>
      </c>
      <c r="C34" s="347"/>
      <c r="D34" s="347"/>
      <c r="E34" s="347"/>
      <c r="F34" s="347"/>
      <c r="G34" s="347"/>
      <c r="H34" s="347"/>
      <c r="I34" s="347"/>
      <c r="J34" s="347"/>
      <c r="K34" s="347"/>
      <c r="L34" s="347"/>
      <c r="M34" s="347"/>
      <c r="N34" s="347"/>
      <c r="O34" s="128"/>
    </row>
    <row r="35" spans="1:15" s="127" customFormat="1" ht="32.25" customHeight="1">
      <c r="A35" s="126"/>
      <c r="B35" s="351" t="s">
        <v>2226</v>
      </c>
      <c r="C35" s="351"/>
      <c r="D35" s="351"/>
      <c r="E35" s="351"/>
      <c r="F35" s="351"/>
      <c r="G35" s="351"/>
      <c r="H35" s="351"/>
      <c r="I35" s="351"/>
      <c r="J35" s="351"/>
      <c r="K35" s="351"/>
      <c r="L35" s="351"/>
      <c r="M35" s="351"/>
      <c r="N35" s="351"/>
      <c r="O35" s="126"/>
    </row>
    <row r="36" spans="1:15" s="124" customFormat="1" ht="5.0999999999999996" customHeight="1">
      <c r="A36" s="122"/>
      <c r="B36" s="167"/>
      <c r="C36" s="167"/>
      <c r="D36" s="167"/>
      <c r="E36" s="167"/>
      <c r="F36" s="167"/>
      <c r="G36" s="167"/>
      <c r="H36" s="167"/>
      <c r="I36" s="167"/>
      <c r="J36" s="167"/>
      <c r="K36" s="167"/>
      <c r="L36" s="167"/>
      <c r="M36" s="167"/>
      <c r="N36" s="167"/>
      <c r="O36" s="122"/>
    </row>
    <row r="37" spans="1:15" s="124" customFormat="1" ht="22.5" customHeight="1">
      <c r="A37" s="122"/>
      <c r="B37" s="347" t="s">
        <v>2227</v>
      </c>
      <c r="C37" s="347"/>
      <c r="D37" s="347"/>
      <c r="E37" s="347"/>
      <c r="F37" s="347"/>
      <c r="G37" s="347"/>
      <c r="H37" s="347"/>
      <c r="I37" s="347"/>
      <c r="J37" s="347"/>
      <c r="K37" s="347"/>
      <c r="L37" s="347"/>
      <c r="M37" s="347"/>
      <c r="N37" s="347"/>
      <c r="O37" s="122"/>
    </row>
    <row r="38" spans="1:15" s="127" customFormat="1" ht="60.75" customHeight="1">
      <c r="A38" s="126"/>
      <c r="B38" s="351" t="s">
        <v>2228</v>
      </c>
      <c r="C38" s="351"/>
      <c r="D38" s="351"/>
      <c r="E38" s="351"/>
      <c r="F38" s="351"/>
      <c r="G38" s="351"/>
      <c r="H38" s="351"/>
      <c r="I38" s="351"/>
      <c r="J38" s="351"/>
      <c r="K38" s="351"/>
      <c r="L38" s="351"/>
      <c r="M38" s="351"/>
      <c r="N38" s="351"/>
      <c r="O38" s="126"/>
    </row>
    <row r="39" spans="1:15" s="124" customFormat="1" ht="7.5" customHeight="1">
      <c r="A39" s="122"/>
      <c r="B39" s="167"/>
      <c r="C39" s="167"/>
      <c r="D39" s="167"/>
      <c r="E39" s="167"/>
      <c r="F39" s="167"/>
      <c r="G39" s="167"/>
      <c r="H39" s="167"/>
      <c r="I39" s="167"/>
      <c r="J39" s="167"/>
      <c r="K39" s="167"/>
      <c r="L39" s="167"/>
      <c r="M39" s="167"/>
      <c r="N39" s="122"/>
      <c r="O39" s="122"/>
    </row>
    <row r="40" spans="1:15" s="124" customFormat="1" ht="18.75" customHeight="1">
      <c r="A40" s="122"/>
      <c r="B40" s="347" t="s">
        <v>2229</v>
      </c>
      <c r="C40" s="347"/>
      <c r="D40" s="347"/>
      <c r="E40" s="347"/>
      <c r="F40" s="347"/>
      <c r="G40" s="347"/>
      <c r="H40" s="347"/>
      <c r="I40" s="347"/>
      <c r="J40" s="347"/>
      <c r="K40" s="347"/>
      <c r="L40" s="347"/>
      <c r="M40" s="347"/>
      <c r="N40" s="347"/>
      <c r="O40" s="122"/>
    </row>
    <row r="41" spans="1:15" s="127" customFormat="1" ht="47.25" customHeight="1">
      <c r="A41" s="126"/>
      <c r="B41" s="351" t="s">
        <v>2230</v>
      </c>
      <c r="C41" s="351"/>
      <c r="D41" s="351"/>
      <c r="E41" s="351"/>
      <c r="F41" s="351"/>
      <c r="G41" s="351"/>
      <c r="H41" s="351"/>
      <c r="I41" s="351"/>
      <c r="J41" s="351"/>
      <c r="K41" s="351"/>
      <c r="L41" s="351"/>
      <c r="M41" s="351"/>
      <c r="N41" s="353"/>
      <c r="O41" s="126"/>
    </row>
    <row r="42" spans="1:15" s="124" customFormat="1" ht="5.0999999999999996" customHeight="1">
      <c r="A42" s="122"/>
      <c r="B42" s="167"/>
      <c r="C42" s="167"/>
      <c r="D42" s="167"/>
      <c r="E42" s="167"/>
      <c r="F42" s="167"/>
      <c r="G42" s="167"/>
      <c r="H42" s="167"/>
      <c r="I42" s="167"/>
      <c r="J42" s="167"/>
      <c r="K42" s="167"/>
      <c r="L42" s="167"/>
      <c r="M42" s="167"/>
      <c r="N42" s="122"/>
      <c r="O42" s="122"/>
    </row>
    <row r="43" spans="1:15" s="124" customFormat="1" ht="5.0999999999999996" customHeight="1">
      <c r="A43" s="122"/>
      <c r="B43" s="170"/>
      <c r="C43" s="122"/>
      <c r="D43" s="122"/>
      <c r="E43" s="122"/>
      <c r="F43" s="122"/>
      <c r="G43" s="122"/>
      <c r="H43" s="122"/>
      <c r="I43" s="122"/>
      <c r="J43" s="122"/>
      <c r="K43" s="122"/>
      <c r="L43" s="122"/>
      <c r="M43" s="122"/>
      <c r="N43" s="122"/>
      <c r="O43" s="122"/>
    </row>
    <row r="44" spans="1:15" s="124" customFormat="1" ht="18.75" customHeight="1">
      <c r="A44" s="122"/>
      <c r="B44" s="347" t="s">
        <v>2231</v>
      </c>
      <c r="C44" s="347"/>
      <c r="D44" s="347"/>
      <c r="E44" s="347"/>
      <c r="F44" s="347"/>
      <c r="G44" s="347"/>
      <c r="H44" s="347"/>
      <c r="I44" s="347"/>
      <c r="J44" s="347"/>
      <c r="K44" s="347"/>
      <c r="L44" s="347"/>
      <c r="M44" s="347"/>
      <c r="N44" s="347"/>
      <c r="O44" s="122"/>
    </row>
    <row r="45" spans="1:15" s="127" customFormat="1" ht="51.75" customHeight="1">
      <c r="A45" s="126"/>
      <c r="B45" s="351" t="s">
        <v>2232</v>
      </c>
      <c r="C45" s="353"/>
      <c r="D45" s="353"/>
      <c r="E45" s="353"/>
      <c r="F45" s="353"/>
      <c r="G45" s="353"/>
      <c r="H45" s="353"/>
      <c r="I45" s="353"/>
      <c r="J45" s="353"/>
      <c r="K45" s="353"/>
      <c r="L45" s="353"/>
      <c r="M45" s="353"/>
      <c r="N45" s="353"/>
      <c r="O45" s="126"/>
    </row>
    <row r="46" spans="1:15" s="124" customFormat="1" ht="5.0999999999999996" customHeight="1">
      <c r="A46" s="122"/>
      <c r="B46" s="170"/>
      <c r="C46" s="122"/>
      <c r="D46" s="122"/>
      <c r="E46" s="122"/>
      <c r="F46" s="122"/>
      <c r="G46" s="122"/>
      <c r="H46" s="122"/>
      <c r="I46" s="122"/>
      <c r="J46" s="122"/>
      <c r="K46" s="122"/>
      <c r="L46" s="122"/>
      <c r="M46" s="122"/>
      <c r="N46" s="122"/>
      <c r="O46" s="122"/>
    </row>
    <row r="47" spans="1:15" s="124" customFormat="1" ht="18.75" customHeight="1">
      <c r="A47" s="122"/>
      <c r="B47" s="347" t="s">
        <v>2559</v>
      </c>
      <c r="C47" s="347"/>
      <c r="D47" s="347"/>
      <c r="E47" s="347"/>
      <c r="F47" s="347"/>
      <c r="G47" s="347"/>
      <c r="H47" s="347"/>
      <c r="I47" s="347"/>
      <c r="J47" s="347"/>
      <c r="K47" s="347"/>
      <c r="L47" s="347"/>
      <c r="M47" s="347"/>
      <c r="N47" s="347"/>
      <c r="O47" s="122"/>
    </row>
    <row r="48" spans="1:15" s="127" customFormat="1" ht="50.25" customHeight="1">
      <c r="A48" s="126"/>
      <c r="B48" s="351" t="s">
        <v>2233</v>
      </c>
      <c r="C48" s="353"/>
      <c r="D48" s="353"/>
      <c r="E48" s="353"/>
      <c r="F48" s="353"/>
      <c r="G48" s="353"/>
      <c r="H48" s="353"/>
      <c r="I48" s="353"/>
      <c r="J48" s="353"/>
      <c r="K48" s="353"/>
      <c r="L48" s="353"/>
      <c r="M48" s="353"/>
      <c r="N48" s="353"/>
      <c r="O48" s="126"/>
    </row>
    <row r="49" spans="1:15" s="124" customFormat="1" ht="5.0999999999999996" customHeight="1">
      <c r="A49" s="122"/>
      <c r="B49" s="167"/>
      <c r="C49" s="122"/>
      <c r="D49" s="122"/>
      <c r="E49" s="122"/>
      <c r="F49" s="122"/>
      <c r="G49" s="122"/>
      <c r="H49" s="122"/>
      <c r="I49" s="122"/>
      <c r="J49" s="122"/>
      <c r="K49" s="122"/>
      <c r="L49" s="122"/>
      <c r="M49" s="122"/>
      <c r="N49" s="122"/>
      <c r="O49" s="122"/>
    </row>
    <row r="50" spans="1:15" s="124" customFormat="1" ht="18.75" customHeight="1">
      <c r="A50" s="122"/>
      <c r="B50" s="347" t="s">
        <v>2234</v>
      </c>
      <c r="C50" s="347"/>
      <c r="D50" s="347"/>
      <c r="E50" s="347"/>
      <c r="F50" s="347"/>
      <c r="G50" s="347"/>
      <c r="H50" s="347"/>
      <c r="I50" s="347"/>
      <c r="J50" s="347"/>
      <c r="K50" s="347"/>
      <c r="L50" s="347"/>
      <c r="M50" s="347"/>
      <c r="N50" s="347"/>
      <c r="O50" s="122"/>
    </row>
    <row r="51" spans="1:15" s="127" customFormat="1" ht="74.25" customHeight="1">
      <c r="A51" s="126"/>
      <c r="B51" s="351" t="s">
        <v>2235</v>
      </c>
      <c r="C51" s="351"/>
      <c r="D51" s="351"/>
      <c r="E51" s="351"/>
      <c r="F51" s="351"/>
      <c r="G51" s="351"/>
      <c r="H51" s="351"/>
      <c r="I51" s="351"/>
      <c r="J51" s="351"/>
      <c r="K51" s="351"/>
      <c r="L51" s="351"/>
      <c r="M51" s="351"/>
      <c r="N51" s="351"/>
      <c r="O51" s="126"/>
    </row>
    <row r="52" spans="1:15" s="124" customFormat="1" ht="5.0999999999999996" customHeight="1">
      <c r="A52" s="122"/>
      <c r="B52" s="167"/>
      <c r="C52" s="167"/>
      <c r="D52" s="167"/>
      <c r="E52" s="167"/>
      <c r="F52" s="167"/>
      <c r="G52" s="167"/>
      <c r="H52" s="167"/>
      <c r="I52" s="167"/>
      <c r="J52" s="167"/>
      <c r="K52" s="167"/>
      <c r="L52" s="167"/>
      <c r="M52" s="167"/>
      <c r="N52" s="122"/>
      <c r="O52" s="122"/>
    </row>
    <row r="53" spans="1:15" s="124" customFormat="1" ht="24" customHeight="1">
      <c r="A53" s="122"/>
      <c r="B53" s="357" t="s">
        <v>2236</v>
      </c>
      <c r="C53" s="357"/>
      <c r="D53" s="357"/>
      <c r="E53" s="357"/>
      <c r="F53" s="357"/>
      <c r="G53" s="357"/>
      <c r="H53" s="357"/>
      <c r="I53" s="357"/>
      <c r="J53" s="357"/>
      <c r="K53" s="357"/>
      <c r="L53" s="357"/>
      <c r="M53" s="357"/>
      <c r="N53" s="357"/>
      <c r="O53" s="126"/>
    </row>
    <row r="54" spans="1:15" s="124" customFormat="1" ht="5.0999999999999996" customHeight="1">
      <c r="A54" s="122"/>
      <c r="B54" s="355"/>
      <c r="C54" s="355"/>
      <c r="D54" s="355"/>
      <c r="E54" s="355"/>
      <c r="F54" s="355"/>
      <c r="G54" s="355"/>
      <c r="H54" s="355"/>
      <c r="I54" s="355"/>
      <c r="J54" s="355"/>
      <c r="K54" s="355"/>
      <c r="L54" s="355"/>
      <c r="M54" s="355"/>
      <c r="N54" s="355"/>
      <c r="O54" s="122"/>
    </row>
    <row r="55" spans="1:15" s="136" customFormat="1" ht="15.75">
      <c r="A55" s="135"/>
      <c r="B55" s="354" t="s">
        <v>2237</v>
      </c>
      <c r="C55" s="354"/>
      <c r="D55" s="354"/>
      <c r="E55" s="354"/>
      <c r="F55" s="354"/>
      <c r="G55" s="354"/>
      <c r="H55" s="354"/>
      <c r="I55" s="354"/>
      <c r="J55" s="354"/>
      <c r="K55" s="354"/>
      <c r="L55" s="354"/>
      <c r="M55" s="354"/>
      <c r="N55" s="354"/>
      <c r="O55" s="126"/>
    </row>
    <row r="56" spans="1:15" s="136" customFormat="1" ht="15.75">
      <c r="A56" s="135"/>
      <c r="B56" s="171"/>
      <c r="C56" s="171"/>
      <c r="D56" s="135"/>
      <c r="E56" s="135"/>
      <c r="F56" s="135"/>
      <c r="G56" s="135"/>
      <c r="H56" s="135"/>
      <c r="I56" s="135"/>
      <c r="J56" s="135"/>
      <c r="K56" s="135"/>
      <c r="L56" s="135"/>
      <c r="M56" s="135"/>
      <c r="N56" s="135"/>
      <c r="O56" s="135"/>
    </row>
    <row r="57" spans="1:15" s="136" customFormat="1" ht="15.75">
      <c r="A57" s="135"/>
      <c r="B57" s="171"/>
      <c r="C57" s="135" t="s">
        <v>2238</v>
      </c>
      <c r="D57" s="349" t="s">
        <v>355</v>
      </c>
      <c r="E57" s="349"/>
      <c r="F57" s="349"/>
      <c r="G57" s="349"/>
      <c r="H57" s="135"/>
      <c r="I57" s="135"/>
      <c r="J57" s="135"/>
      <c r="K57" s="135"/>
      <c r="L57" s="135"/>
      <c r="M57" s="135"/>
      <c r="N57" s="135"/>
      <c r="O57" s="135"/>
    </row>
    <row r="58" spans="1:15" s="136" customFormat="1" ht="15.75">
      <c r="A58" s="135"/>
      <c r="B58" s="171"/>
      <c r="C58" s="135" t="s">
        <v>2239</v>
      </c>
      <c r="D58" s="356" t="s">
        <v>359</v>
      </c>
      <c r="E58" s="356"/>
      <c r="F58" s="356"/>
      <c r="G58" s="356"/>
      <c r="H58" s="135"/>
      <c r="I58" s="135"/>
      <c r="J58" s="135"/>
      <c r="K58" s="135"/>
      <c r="L58" s="135"/>
      <c r="M58" s="135"/>
      <c r="N58" s="135"/>
      <c r="O58" s="135"/>
    </row>
    <row r="59" spans="1:15" s="136" customFormat="1" ht="15.75">
      <c r="A59" s="135"/>
      <c r="B59" s="171"/>
      <c r="C59" s="135" t="s">
        <v>2240</v>
      </c>
      <c r="D59" s="356" t="s">
        <v>360</v>
      </c>
      <c r="E59" s="354"/>
      <c r="F59" s="354"/>
      <c r="G59" s="354"/>
      <c r="H59" s="135"/>
      <c r="I59" s="135"/>
      <c r="J59" s="135"/>
      <c r="K59" s="135"/>
      <c r="L59" s="135"/>
      <c r="M59" s="135"/>
      <c r="N59" s="135"/>
      <c r="O59" s="135"/>
    </row>
    <row r="60" spans="1:15" s="136" customFormat="1" ht="15.75">
      <c r="A60" s="135"/>
      <c r="B60" s="171"/>
      <c r="C60" s="135" t="s">
        <v>2241</v>
      </c>
      <c r="D60" s="354" t="s">
        <v>357</v>
      </c>
      <c r="E60" s="354"/>
      <c r="F60" s="354"/>
      <c r="G60" s="354"/>
      <c r="H60" s="135"/>
      <c r="I60" s="135"/>
      <c r="J60" s="135"/>
      <c r="K60" s="135"/>
      <c r="L60" s="135"/>
      <c r="M60" s="135"/>
      <c r="N60" s="135"/>
      <c r="O60" s="135"/>
    </row>
    <row r="61" spans="1:15" s="136" customFormat="1" ht="15.75">
      <c r="A61" s="135"/>
      <c r="B61" s="171"/>
      <c r="C61" s="135"/>
      <c r="D61" s="354" t="s">
        <v>340</v>
      </c>
      <c r="E61" s="354"/>
      <c r="F61" s="354"/>
      <c r="G61" s="354"/>
      <c r="H61" s="135"/>
      <c r="I61" s="135"/>
      <c r="J61" s="135"/>
      <c r="K61" s="135"/>
      <c r="L61" s="135"/>
      <c r="M61" s="135"/>
      <c r="N61" s="135"/>
      <c r="O61" s="135"/>
    </row>
    <row r="62" spans="1:15" s="136" customFormat="1" ht="15.75">
      <c r="A62" s="135"/>
      <c r="B62" s="171"/>
      <c r="C62" s="135"/>
      <c r="D62" s="354" t="s">
        <v>356</v>
      </c>
      <c r="E62" s="354"/>
      <c r="F62" s="354"/>
      <c r="G62" s="354"/>
      <c r="H62" s="135"/>
      <c r="I62" s="135"/>
      <c r="J62" s="135"/>
      <c r="K62" s="135"/>
      <c r="L62" s="135"/>
      <c r="M62" s="135"/>
      <c r="N62" s="135"/>
      <c r="O62" s="135"/>
    </row>
    <row r="63" spans="1:15" s="136" customFormat="1" ht="15.75">
      <c r="A63" s="135"/>
      <c r="B63" s="171"/>
      <c r="C63" s="135"/>
      <c r="D63" s="354" t="s">
        <v>341</v>
      </c>
      <c r="E63" s="354"/>
      <c r="F63" s="354"/>
      <c r="G63" s="354"/>
      <c r="H63" s="135"/>
      <c r="I63" s="135"/>
      <c r="J63" s="135"/>
      <c r="K63" s="135"/>
      <c r="L63" s="135"/>
      <c r="M63" s="135"/>
      <c r="N63" s="135"/>
      <c r="O63" s="135"/>
    </row>
    <row r="64" spans="1:15" s="136" customFormat="1" ht="15.75">
      <c r="A64" s="135"/>
      <c r="B64" s="171"/>
      <c r="C64" s="135" t="s">
        <v>2242</v>
      </c>
      <c r="D64" s="349" t="s">
        <v>358</v>
      </c>
      <c r="E64" s="349"/>
      <c r="F64" s="349"/>
      <c r="G64" s="349"/>
      <c r="H64" s="135"/>
      <c r="I64" s="135"/>
      <c r="J64" s="135"/>
      <c r="K64" s="135"/>
      <c r="L64" s="135"/>
      <c r="M64" s="135"/>
      <c r="N64" s="135"/>
      <c r="O64" s="135"/>
    </row>
    <row r="65" spans="1:15">
      <c r="A65" s="118"/>
      <c r="B65" s="169"/>
      <c r="C65" s="169"/>
      <c r="D65" s="118"/>
      <c r="E65" s="118"/>
      <c r="F65" s="118"/>
      <c r="G65" s="118"/>
      <c r="H65" s="118"/>
      <c r="I65" s="118"/>
      <c r="J65" s="118"/>
      <c r="K65" s="118"/>
      <c r="L65" s="118"/>
      <c r="M65" s="118"/>
      <c r="N65" s="118"/>
      <c r="O65" s="118"/>
    </row>
  </sheetData>
  <sheetProtection algorithmName="SHA-512" hashValue="Omo8+z1ipvMwSwiDRk0geVMx+o6UFnKews/YjfG9Qt+BrLX504TNLI7UedQS8XH5NgLum9hHZN87VyV7FA6UHg==" saltValue="yAMoYt0H6AUwBaTNCbtSVA==" spinCount="100000" sheet="1" objects="1" scenarios="1" formatCells="0" formatColumns="0" formatRows="0" sort="0" autoFilter="0"/>
  <mergeCells count="48">
    <mergeCell ref="B14:I14"/>
    <mergeCell ref="B15:I15"/>
    <mergeCell ref="B17:N17"/>
    <mergeCell ref="B1:N1"/>
    <mergeCell ref="B2:N2"/>
    <mergeCell ref="B4:N4"/>
    <mergeCell ref="B6:N6"/>
    <mergeCell ref="B10:N10"/>
    <mergeCell ref="J13:N13"/>
    <mergeCell ref="B8:N8"/>
    <mergeCell ref="B11:N11"/>
    <mergeCell ref="B12:N12"/>
    <mergeCell ref="B13:I13"/>
    <mergeCell ref="B51:N51"/>
    <mergeCell ref="D62:G62"/>
    <mergeCell ref="D63:G63"/>
    <mergeCell ref="D64:G64"/>
    <mergeCell ref="B55:N55"/>
    <mergeCell ref="B54:N54"/>
    <mergeCell ref="D57:G57"/>
    <mergeCell ref="D58:G58"/>
    <mergeCell ref="D60:G60"/>
    <mergeCell ref="D59:G59"/>
    <mergeCell ref="D61:G61"/>
    <mergeCell ref="B53:N53"/>
    <mergeCell ref="B47:N47"/>
    <mergeCell ref="B50:N50"/>
    <mergeCell ref="B38:N38"/>
    <mergeCell ref="B41:N41"/>
    <mergeCell ref="B45:N45"/>
    <mergeCell ref="B48:N48"/>
    <mergeCell ref="B44:N44"/>
    <mergeCell ref="B22:N22"/>
    <mergeCell ref="B23:N23"/>
    <mergeCell ref="J14:N14"/>
    <mergeCell ref="J15:N15"/>
    <mergeCell ref="B40:N40"/>
    <mergeCell ref="B25:N25"/>
    <mergeCell ref="B27:N27"/>
    <mergeCell ref="B29:N29"/>
    <mergeCell ref="B34:N34"/>
    <mergeCell ref="B26:N26"/>
    <mergeCell ref="B28:N28"/>
    <mergeCell ref="B30:N30"/>
    <mergeCell ref="B35:N35"/>
    <mergeCell ref="B37:N37"/>
    <mergeCell ref="B18:N18"/>
    <mergeCell ref="B19:N19"/>
  </mergeCells>
  <hyperlinks>
    <hyperlink ref="J13" r:id="rId1"/>
    <hyperlink ref="J14" r:id="rId2"/>
    <hyperlink ref="J15" r:id="rId3"/>
    <hyperlink ref="D57" r:id="rId4"/>
    <hyperlink ref="D64" r:id="rId5"/>
    <hyperlink ref="J20" r:id="rId6"/>
  </hyperlinks>
  <pageMargins left="0.23622047244094491" right="0.23622047244094491" top="0.74803149606299213" bottom="0.74803149606299213" header="0.31496062992125984" footer="0.31496062992125984"/>
  <pageSetup scale="58" fitToHeight="0" orientation="portrait" r:id="rId7"/>
  <headerFooter>
    <oddFooter>&amp;C&amp;P&amp;R&amp;F</oddFooter>
  </headerFooter>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filterMode="1"/>
  <dimension ref="A1:N912"/>
  <sheetViews>
    <sheetView showGridLines="0" zoomScaleNormal="100" workbookViewId="0">
      <pane ySplit="16" topLeftCell="A17" activePane="bottomLeft" state="frozen"/>
      <selection pane="bottomLeft"/>
    </sheetView>
  </sheetViews>
  <sheetFormatPr defaultRowHeight="15"/>
  <cols>
    <col min="1" max="1" width="37.85546875" style="30" customWidth="1"/>
    <col min="2" max="2" width="53.85546875" style="30" customWidth="1"/>
    <col min="3" max="3" width="5.85546875" style="30" bestFit="1" customWidth="1"/>
    <col min="4" max="4" width="7.7109375" style="30" customWidth="1"/>
    <col min="5" max="5" width="8.140625" style="30" bestFit="1" customWidth="1"/>
    <col min="6" max="6" width="5.85546875" style="30" bestFit="1" customWidth="1"/>
    <col min="7" max="7" width="7.42578125" style="30" customWidth="1"/>
    <col min="8" max="8" width="15.140625" style="30" customWidth="1"/>
    <col min="9" max="9" width="5.42578125" style="30" customWidth="1"/>
    <col min="10" max="10" width="8.28515625" style="30" customWidth="1"/>
    <col min="11" max="11" width="13.7109375" style="30" customWidth="1"/>
    <col min="12" max="12" width="5.42578125" style="30" customWidth="1"/>
    <col min="13" max="13" width="6.85546875" style="30" bestFit="1" customWidth="1"/>
    <col min="14" max="14" width="24" style="30" customWidth="1"/>
    <col min="15" max="16384" width="9.140625" style="30"/>
  </cols>
  <sheetData>
    <row r="1" spans="1:14" ht="23.25">
      <c r="A1" s="139" t="s">
        <v>382</v>
      </c>
      <c r="B1" s="139"/>
      <c r="C1" s="139"/>
      <c r="D1" s="139"/>
      <c r="E1" s="140"/>
      <c r="F1" s="196"/>
      <c r="G1" s="139"/>
      <c r="H1" s="139"/>
      <c r="I1" s="139"/>
      <c r="J1" s="140"/>
      <c r="K1" s="139"/>
      <c r="L1" s="139"/>
      <c r="M1" s="139"/>
      <c r="N1" s="139"/>
    </row>
    <row r="2" spans="1:14">
      <c r="A2" s="141"/>
      <c r="B2" s="141"/>
      <c r="C2" s="141"/>
      <c r="D2" s="142"/>
      <c r="E2" s="143"/>
      <c r="F2" s="197"/>
      <c r="G2" s="141"/>
      <c r="H2" s="141"/>
      <c r="I2" s="142"/>
      <c r="J2" s="143"/>
      <c r="K2" s="141"/>
      <c r="L2" s="141"/>
      <c r="M2" s="141"/>
      <c r="N2" s="141"/>
    </row>
    <row r="3" spans="1:14" ht="27" customHeight="1">
      <c r="A3" s="451" t="s">
        <v>2570</v>
      </c>
      <c r="B3" s="451"/>
      <c r="C3" s="451"/>
      <c r="D3" s="451"/>
      <c r="E3" s="451"/>
      <c r="F3" s="451"/>
      <c r="G3" s="451"/>
      <c r="H3" s="451"/>
      <c r="I3" s="451"/>
      <c r="J3" s="451"/>
      <c r="K3" s="451"/>
      <c r="L3" s="451"/>
      <c r="M3" s="451"/>
      <c r="N3" s="451"/>
    </row>
    <row r="4" spans="1:14">
      <c r="A4" s="198"/>
      <c r="B4" s="198"/>
      <c r="C4" s="198"/>
      <c r="D4" s="145"/>
      <c r="E4" s="145"/>
      <c r="F4" s="198"/>
      <c r="G4" s="198"/>
      <c r="H4" s="198"/>
      <c r="I4" s="145"/>
      <c r="J4" s="145"/>
      <c r="K4" s="198"/>
      <c r="L4" s="198"/>
      <c r="M4" s="141"/>
      <c r="N4" s="141"/>
    </row>
    <row r="5" spans="1:14" ht="15.75">
      <c r="A5" s="146" t="s">
        <v>2571</v>
      </c>
      <c r="B5" s="146"/>
      <c r="C5" s="146"/>
      <c r="D5" s="146"/>
      <c r="E5" s="147"/>
      <c r="F5" s="199"/>
      <c r="G5" s="146"/>
      <c r="H5" s="146"/>
      <c r="I5" s="146"/>
      <c r="J5" s="147"/>
      <c r="K5" s="146"/>
      <c r="L5" s="146"/>
      <c r="M5" s="146"/>
      <c r="N5" s="146"/>
    </row>
    <row r="6" spans="1:14">
      <c r="A6" s="141"/>
      <c r="B6" s="141"/>
      <c r="C6" s="141"/>
      <c r="D6" s="142"/>
      <c r="E6" s="143"/>
      <c r="F6" s="144"/>
      <c r="G6" s="141"/>
      <c r="H6" s="141"/>
      <c r="I6" s="142"/>
      <c r="J6" s="143"/>
      <c r="K6" s="141"/>
      <c r="L6" s="141"/>
      <c r="M6" s="141"/>
      <c r="N6" s="141"/>
    </row>
    <row r="7" spans="1:14">
      <c r="A7" s="200" t="s">
        <v>2572</v>
      </c>
      <c r="B7" s="148" t="str">
        <f>"لقد تم توفير "&amp; ROUND(SUM('C2'!V27:AS27,'C3'!V53:AP53,'C4'!V20:AP20,'C5'!V106:AP106,'C6'!V694:AP694,'C7'!V53:AP53,'C8'!V27:AP27)/1489*100,0) &amp; "% (" &amp; SUM('C2'!V27:AS27,'C3'!V53:AP53,'C4'!V20:AP20,'C5'!V106:AP106,'C6'!V694:AP694,'C7'!V53:AP53,'C8'!V27:AP27) &amp; " ) من أصل 1489 من البيانات المطلوبة"</f>
        <v>لقد تم توفير 0% (0 ) من أصل 1489 من البيانات المطلوبة</v>
      </c>
      <c r="C7" s="149"/>
      <c r="D7" s="150"/>
      <c r="E7" s="151"/>
      <c r="F7" s="152"/>
      <c r="G7" s="150"/>
      <c r="H7" s="150"/>
      <c r="I7" s="150"/>
      <c r="J7" s="151"/>
      <c r="K7" s="150"/>
      <c r="L7" s="150"/>
      <c r="M7" s="150"/>
      <c r="N7" s="150"/>
    </row>
    <row r="8" spans="1:14">
      <c r="A8" s="200" t="s">
        <v>2573</v>
      </c>
      <c r="B8" s="148">
        <f>COUNTIF(M17:M912,"Check")</f>
        <v>0</v>
      </c>
      <c r="C8" s="150"/>
      <c r="D8" s="150"/>
      <c r="E8" s="151"/>
      <c r="F8" s="152"/>
      <c r="G8" s="150"/>
      <c r="H8" s="150"/>
      <c r="I8" s="150"/>
      <c r="J8" s="151"/>
      <c r="K8" s="150"/>
      <c r="L8" s="150"/>
      <c r="M8" s="150"/>
      <c r="N8" s="150"/>
    </row>
    <row r="9" spans="1:14">
      <c r="A9" s="201" t="s">
        <v>2574</v>
      </c>
      <c r="B9" s="148">
        <f>SUMPRODUCT(--(H17:H912&lt;&gt;K17:K912),--(J17:J912="="))+SUMPRODUCT(--(H17:H912&lt;&gt;K17:K912),-(J17:J912="'&lt;="))</f>
        <v>0</v>
      </c>
      <c r="C9" s="150"/>
      <c r="D9" s="150"/>
      <c r="E9" s="151"/>
      <c r="F9" s="152"/>
      <c r="G9" s="150"/>
      <c r="H9" s="150"/>
      <c r="I9" s="150"/>
      <c r="J9" s="151"/>
      <c r="K9" s="150"/>
      <c r="L9" s="150"/>
      <c r="M9" s="150"/>
      <c r="N9" s="150"/>
    </row>
    <row r="10" spans="1:14">
      <c r="A10" s="201" t="s">
        <v>2575</v>
      </c>
      <c r="B10" s="148">
        <f>SUMPRODUCT(--(I17:I912&lt;&gt;L17:L912),--(J17:J912="="))</f>
        <v>0</v>
      </c>
      <c r="C10" s="150"/>
      <c r="D10" s="150"/>
      <c r="E10" s="151"/>
      <c r="F10" s="152"/>
      <c r="G10" s="150"/>
      <c r="H10" s="150"/>
      <c r="I10" s="150"/>
      <c r="J10" s="151"/>
      <c r="K10" s="150"/>
      <c r="L10" s="150"/>
      <c r="M10" s="150"/>
      <c r="N10" s="150"/>
    </row>
    <row r="11" spans="1:14">
      <c r="A11" s="141"/>
      <c r="B11" s="141"/>
      <c r="C11" s="141"/>
      <c r="D11" s="142"/>
      <c r="E11" s="143"/>
      <c r="F11" s="144"/>
      <c r="G11" s="141"/>
      <c r="H11" s="141"/>
      <c r="I11" s="141"/>
      <c r="J11" s="143"/>
      <c r="K11" s="141"/>
      <c r="L11" s="141"/>
      <c r="M11" s="141"/>
      <c r="N11" s="141"/>
    </row>
    <row r="12" spans="1:14" ht="15.75" customHeight="1">
      <c r="A12" s="452" t="s">
        <v>2576</v>
      </c>
      <c r="B12" s="452"/>
      <c r="C12" s="452"/>
      <c r="D12" s="452"/>
      <c r="E12" s="452"/>
      <c r="F12" s="452"/>
      <c r="G12" s="452"/>
      <c r="H12" s="452"/>
      <c r="I12" s="452"/>
      <c r="J12" s="452"/>
      <c r="K12" s="452"/>
      <c r="L12" s="452"/>
      <c r="M12" s="453"/>
      <c r="N12" s="454" t="s">
        <v>2577</v>
      </c>
    </row>
    <row r="13" spans="1:14" ht="15" customHeight="1">
      <c r="A13" s="457" t="s">
        <v>2578</v>
      </c>
      <c r="B13" s="458"/>
      <c r="C13" s="457" t="s">
        <v>2579</v>
      </c>
      <c r="D13" s="459"/>
      <c r="E13" s="459"/>
      <c r="F13" s="459"/>
      <c r="G13" s="458"/>
      <c r="H13" s="457" t="s">
        <v>2580</v>
      </c>
      <c r="I13" s="459"/>
      <c r="J13" s="459"/>
      <c r="K13" s="459"/>
      <c r="L13" s="459"/>
      <c r="M13" s="458"/>
      <c r="N13" s="455"/>
    </row>
    <row r="14" spans="1:14" ht="15" customHeight="1">
      <c r="A14" s="460" t="s">
        <v>2581</v>
      </c>
      <c r="B14" s="460" t="s">
        <v>2582</v>
      </c>
      <c r="C14" s="457" t="s">
        <v>2583</v>
      </c>
      <c r="D14" s="458"/>
      <c r="E14" s="460" t="s">
        <v>2584</v>
      </c>
      <c r="F14" s="457" t="s">
        <v>2585</v>
      </c>
      <c r="G14" s="458"/>
      <c r="H14" s="457" t="s">
        <v>2583</v>
      </c>
      <c r="I14" s="458"/>
      <c r="J14" s="460" t="s">
        <v>2584</v>
      </c>
      <c r="K14" s="457" t="s">
        <v>2585</v>
      </c>
      <c r="L14" s="458"/>
      <c r="M14" s="462" t="s">
        <v>2580</v>
      </c>
      <c r="N14" s="455"/>
    </row>
    <row r="15" spans="1:14">
      <c r="A15" s="461"/>
      <c r="B15" s="461"/>
      <c r="C15" s="153" t="s">
        <v>2586</v>
      </c>
      <c r="D15" s="153" t="s">
        <v>2587</v>
      </c>
      <c r="E15" s="461"/>
      <c r="F15" s="153" t="s">
        <v>2586</v>
      </c>
      <c r="G15" s="153" t="s">
        <v>2587</v>
      </c>
      <c r="H15" s="153" t="s">
        <v>2588</v>
      </c>
      <c r="I15" s="153" t="s">
        <v>2589</v>
      </c>
      <c r="J15" s="461"/>
      <c r="K15" s="153" t="s">
        <v>2588</v>
      </c>
      <c r="L15" s="153" t="s">
        <v>2589</v>
      </c>
      <c r="M15" s="463"/>
      <c r="N15" s="456"/>
    </row>
    <row r="16" spans="1:14">
      <c r="A16" s="154"/>
      <c r="B16" s="155"/>
      <c r="C16" s="202"/>
      <c r="D16" s="203"/>
      <c r="E16" s="155"/>
      <c r="F16" s="202"/>
      <c r="G16" s="203"/>
      <c r="H16" s="156"/>
      <c r="I16" s="156"/>
      <c r="J16" s="157"/>
      <c r="K16" s="158"/>
      <c r="L16" s="156"/>
      <c r="M16" s="156"/>
      <c r="N16" s="159"/>
    </row>
    <row r="17" spans="1:14">
      <c r="A17" s="160" t="s">
        <v>2590</v>
      </c>
      <c r="B17" s="161" t="s">
        <v>390</v>
      </c>
      <c r="C17" s="162" t="s">
        <v>76</v>
      </c>
      <c r="D17" s="336" t="s">
        <v>391</v>
      </c>
      <c r="E17" s="162" t="s">
        <v>383</v>
      </c>
      <c r="F17" s="162" t="s">
        <v>334</v>
      </c>
      <c r="G17" s="336" t="s">
        <v>392</v>
      </c>
      <c r="H17" s="163" t="str">
        <f>IF(AND(ISBLANK('C2'!V22),$I$17&lt;&gt;"Z"),"",'C2'!V22)</f>
        <v/>
      </c>
      <c r="I17" s="163" t="str">
        <f>IF(ISBLANK('C2'!W22),"",'C2'!W22)</f>
        <v/>
      </c>
      <c r="J17" s="75" t="s">
        <v>383</v>
      </c>
      <c r="K17" s="163" t="str">
        <f>IF(AND(ISBLANK('C3'!V49),$L$17&lt;&gt;"Z"),"",'C3'!V49)</f>
        <v/>
      </c>
      <c r="L17" s="163" t="str">
        <f>IF(ISBLANK('C3'!W49),"",'C3'!W49)</f>
        <v/>
      </c>
      <c r="M17" s="72" t="str">
        <f t="shared" ref="M17:M35" si="0">IF(AND(ISNUMBER(H17),ISNUMBER(K17)),IF(OR(ROUND(H17,0)&lt;&gt;ROUND(K17,0),I17&lt;&gt;L17),"Check","OK"),IF(OR(AND(H17&lt;&gt;K17,I17&lt;&gt;"Z",L17&lt;&gt;"Z"),I17&lt;&gt;L17),"Check","OK"))</f>
        <v>OK</v>
      </c>
      <c r="N17" s="73"/>
    </row>
    <row r="18" spans="1:14">
      <c r="A18" s="74" t="s">
        <v>2590</v>
      </c>
      <c r="B18" s="161" t="s">
        <v>2611</v>
      </c>
      <c r="C18" s="162" t="s">
        <v>76</v>
      </c>
      <c r="D18" s="164" t="s">
        <v>2612</v>
      </c>
      <c r="E18" s="162" t="s">
        <v>383</v>
      </c>
      <c r="F18" s="162" t="s">
        <v>334</v>
      </c>
      <c r="G18" s="164" t="s">
        <v>394</v>
      </c>
      <c r="H18" s="163" t="str">
        <f>IF(AND(ISBLANK('C2'!AQ22),$I$18&lt;&gt;"Z"),"",'C2'!AQ22)</f>
        <v/>
      </c>
      <c r="I18" s="163" t="str">
        <f>IF(ISBLANK('C2'!AR22),"",'C2'!AR22)</f>
        <v/>
      </c>
      <c r="J18" s="75" t="s">
        <v>383</v>
      </c>
      <c r="K18" s="163" t="str">
        <f>IF(AND(ISBLANK('C3'!AH49),$L$18&lt;&gt;"Z"),"",'C3'!AH49)</f>
        <v/>
      </c>
      <c r="L18" s="163" t="str">
        <f>IF(ISBLANK('C3'!AI49),"",'C3'!AI49)</f>
        <v/>
      </c>
      <c r="M18" s="72" t="str">
        <f t="shared" si="0"/>
        <v>OK</v>
      </c>
      <c r="N18" s="73"/>
    </row>
    <row r="19" spans="1:14">
      <c r="A19" s="74" t="s">
        <v>2590</v>
      </c>
      <c r="B19" s="161" t="s">
        <v>2613</v>
      </c>
      <c r="C19" s="162" t="s">
        <v>76</v>
      </c>
      <c r="D19" s="164" t="s">
        <v>2612</v>
      </c>
      <c r="E19" s="162" t="s">
        <v>383</v>
      </c>
      <c r="F19" s="162" t="s">
        <v>110</v>
      </c>
      <c r="G19" s="164" t="s">
        <v>395</v>
      </c>
      <c r="H19" s="163" t="str">
        <f>IF(AND(ISBLANK('C2'!AQ22),$I$19&lt;&gt;"Z"),"",'C2'!AQ22)</f>
        <v/>
      </c>
      <c r="I19" s="163" t="str">
        <f>IF(ISBLANK('C2'!AR22),"",'C2'!AR22)</f>
        <v/>
      </c>
      <c r="J19" s="75" t="s">
        <v>383</v>
      </c>
      <c r="K19" s="163" t="str">
        <f>IF(AND(ISBLANK('C5'!V102),$L$19&lt;&gt;"Z"),"",'C5'!V102)</f>
        <v/>
      </c>
      <c r="L19" s="163" t="str">
        <f>IF(ISBLANK('C5'!W102),"",'C5'!W102)</f>
        <v/>
      </c>
      <c r="M19" s="72" t="str">
        <f t="shared" si="0"/>
        <v>OK</v>
      </c>
      <c r="N19" s="73"/>
    </row>
    <row r="20" spans="1:14">
      <c r="A20" s="74" t="s">
        <v>2590</v>
      </c>
      <c r="B20" s="161" t="s">
        <v>2614</v>
      </c>
      <c r="C20" s="162" t="s">
        <v>76</v>
      </c>
      <c r="D20" s="164" t="s">
        <v>87</v>
      </c>
      <c r="E20" s="162" t="s">
        <v>383</v>
      </c>
      <c r="F20" s="162" t="s">
        <v>110</v>
      </c>
      <c r="G20" s="164" t="s">
        <v>2615</v>
      </c>
      <c r="H20" s="163" t="str">
        <f>IF(AND(ISBLANK('C2'!Y22),$I$20&lt;&gt;"Z"),"",'C2'!Y22)</f>
        <v/>
      </c>
      <c r="I20" s="163" t="str">
        <f>IF(ISBLANK('C2'!Z22),"",'C2'!Z22)</f>
        <v/>
      </c>
      <c r="J20" s="75" t="s">
        <v>383</v>
      </c>
      <c r="K20" s="163" t="str">
        <f>IF(AND(ISBLANK('C5'!AB102),$L$20&lt;&gt;"Z"),"",'C5'!AB102)</f>
        <v/>
      </c>
      <c r="L20" s="163" t="str">
        <f>IF(ISBLANK('C5'!AC102),"",'C5'!AC102)</f>
        <v/>
      </c>
      <c r="M20" s="72" t="str">
        <f t="shared" si="0"/>
        <v>OK</v>
      </c>
      <c r="N20" s="73"/>
    </row>
    <row r="21" spans="1:14">
      <c r="A21" s="74" t="s">
        <v>2590</v>
      </c>
      <c r="B21" s="161" t="s">
        <v>2616</v>
      </c>
      <c r="C21" s="162" t="s">
        <v>76</v>
      </c>
      <c r="D21" s="164" t="s">
        <v>431</v>
      </c>
      <c r="E21" s="162" t="s">
        <v>383</v>
      </c>
      <c r="F21" s="162" t="s">
        <v>334</v>
      </c>
      <c r="G21" s="164" t="s">
        <v>396</v>
      </c>
      <c r="H21" s="163" t="str">
        <f>IF(AND(ISBLANK('C2'!AB22),$I$21&lt;&gt;"Z"),"",'C2'!AB22)</f>
        <v/>
      </c>
      <c r="I21" s="163" t="str">
        <f>IF(ISBLANK('C2'!AC22),"",'C2'!AC22)</f>
        <v/>
      </c>
      <c r="J21" s="75" t="s">
        <v>383</v>
      </c>
      <c r="K21" s="163" t="str">
        <f>IF(AND(ISBLANK('C3'!Y49),$L$21&lt;&gt;"Z"),"",'C3'!Y49)</f>
        <v/>
      </c>
      <c r="L21" s="163" t="str">
        <f>IF(ISBLANK('C3'!Z49),"",'C3'!Z49)</f>
        <v/>
      </c>
      <c r="M21" s="72" t="str">
        <f t="shared" si="0"/>
        <v>OK</v>
      </c>
      <c r="N21" s="73"/>
    </row>
    <row r="22" spans="1:14">
      <c r="A22" s="74" t="s">
        <v>2590</v>
      </c>
      <c r="B22" s="161" t="s">
        <v>2617</v>
      </c>
      <c r="C22" s="162" t="s">
        <v>76</v>
      </c>
      <c r="D22" s="164" t="s">
        <v>447</v>
      </c>
      <c r="E22" s="162" t="s">
        <v>383</v>
      </c>
      <c r="F22" s="162" t="s">
        <v>334</v>
      </c>
      <c r="G22" s="164" t="s">
        <v>398</v>
      </c>
      <c r="H22" s="163" t="str">
        <f>IF(AND(ISBLANK('C2'!AH22),$I$22&lt;&gt;"Z"),"",'C2'!AH22)</f>
        <v/>
      </c>
      <c r="I22" s="163" t="str">
        <f>IF(ISBLANK('C2'!AI22),"",'C2'!AI22)</f>
        <v/>
      </c>
      <c r="J22" s="75" t="s">
        <v>383</v>
      </c>
      <c r="K22" s="163" t="str">
        <f>IF(AND(ISBLANK('C3'!AB49),$L$22&lt;&gt;"Z"),"",'C3'!AB49)</f>
        <v/>
      </c>
      <c r="L22" s="163" t="str">
        <f>IF(ISBLANK('C3'!AC49),"",'C3'!AC49)</f>
        <v/>
      </c>
      <c r="M22" s="72" t="str">
        <f t="shared" si="0"/>
        <v>OK</v>
      </c>
      <c r="N22" s="73"/>
    </row>
    <row r="23" spans="1:14">
      <c r="A23" s="74" t="s">
        <v>2590</v>
      </c>
      <c r="B23" s="161" t="s">
        <v>2618</v>
      </c>
      <c r="C23" s="162" t="s">
        <v>76</v>
      </c>
      <c r="D23" s="164" t="s">
        <v>393</v>
      </c>
      <c r="E23" s="162" t="s">
        <v>383</v>
      </c>
      <c r="F23" s="162" t="s">
        <v>334</v>
      </c>
      <c r="G23" s="164" t="s">
        <v>400</v>
      </c>
      <c r="H23" s="163" t="str">
        <f>IF(AND(ISBLANK('C2'!AN22),$I$23&lt;&gt;"Z"),"",'C2'!AN22)</f>
        <v/>
      </c>
      <c r="I23" s="163" t="str">
        <f>IF(ISBLANK('C2'!AO22),"",'C2'!AO22)</f>
        <v/>
      </c>
      <c r="J23" s="75" t="s">
        <v>383</v>
      </c>
      <c r="K23" s="163" t="str">
        <f>IF(AND(ISBLANK('C3'!AE49),$L$23&lt;&gt;"Z"),"",'C3'!AE49)</f>
        <v/>
      </c>
      <c r="L23" s="163" t="str">
        <f>IF(ISBLANK('C3'!AF49),"",'C3'!AF49)</f>
        <v/>
      </c>
      <c r="M23" s="72" t="str">
        <f t="shared" si="0"/>
        <v>OK</v>
      </c>
      <c r="N23" s="73"/>
    </row>
    <row r="24" spans="1:14">
      <c r="A24" s="74" t="s">
        <v>2590</v>
      </c>
      <c r="B24" s="161" t="s">
        <v>401</v>
      </c>
      <c r="C24" s="162" t="s">
        <v>76</v>
      </c>
      <c r="D24" s="164" t="s">
        <v>402</v>
      </c>
      <c r="E24" s="162" t="s">
        <v>383</v>
      </c>
      <c r="F24" s="162" t="s">
        <v>334</v>
      </c>
      <c r="G24" s="164" t="s">
        <v>403</v>
      </c>
      <c r="H24" s="163" t="str">
        <f>IF(AND(ISBLANK('C2'!V21),$I$24&lt;&gt;"Z"),"",'C2'!V21)</f>
        <v/>
      </c>
      <c r="I24" s="163" t="str">
        <f>IF(ISBLANK('C2'!W21),"",'C2'!W21)</f>
        <v/>
      </c>
      <c r="J24" s="75" t="s">
        <v>383</v>
      </c>
      <c r="K24" s="163" t="str">
        <f>IF(AND(ISBLANK('C3'!V37),$L$24&lt;&gt;"Z"),"",'C3'!V37)</f>
        <v/>
      </c>
      <c r="L24" s="163" t="str">
        <f>IF(ISBLANK('C3'!W37),"",'C3'!W37)</f>
        <v/>
      </c>
      <c r="M24" s="72" t="str">
        <f t="shared" si="0"/>
        <v>OK</v>
      </c>
      <c r="N24" s="73"/>
    </row>
    <row r="25" spans="1:14">
      <c r="A25" s="74" t="s">
        <v>2590</v>
      </c>
      <c r="B25" s="161" t="s">
        <v>2619</v>
      </c>
      <c r="C25" s="162" t="s">
        <v>76</v>
      </c>
      <c r="D25" s="164" t="s">
        <v>2620</v>
      </c>
      <c r="E25" s="162" t="s">
        <v>383</v>
      </c>
      <c r="F25" s="162" t="s">
        <v>334</v>
      </c>
      <c r="G25" s="164" t="s">
        <v>405</v>
      </c>
      <c r="H25" s="163" t="str">
        <f>IF(AND(ISBLANK('C2'!AQ21),$I$25&lt;&gt;"Z"),"",'C2'!AQ21)</f>
        <v/>
      </c>
      <c r="I25" s="163" t="str">
        <f>IF(ISBLANK('C2'!AR21),"",'C2'!AR21)</f>
        <v/>
      </c>
      <c r="J25" s="75" t="s">
        <v>383</v>
      </c>
      <c r="K25" s="163" t="str">
        <f>IF(AND(ISBLANK('C3'!AH37),$L$25&lt;&gt;"Z"),"",'C3'!AH37)</f>
        <v/>
      </c>
      <c r="L25" s="163" t="str">
        <f>IF(ISBLANK('C3'!AI37),"",'C3'!AI37)</f>
        <v/>
      </c>
      <c r="M25" s="72" t="str">
        <f t="shared" si="0"/>
        <v>OK</v>
      </c>
      <c r="N25" s="73"/>
    </row>
    <row r="26" spans="1:14">
      <c r="A26" s="74" t="s">
        <v>2590</v>
      </c>
      <c r="B26" s="161" t="s">
        <v>2621</v>
      </c>
      <c r="C26" s="162" t="s">
        <v>76</v>
      </c>
      <c r="D26" s="164" t="s">
        <v>2620</v>
      </c>
      <c r="E26" s="162" t="s">
        <v>383</v>
      </c>
      <c r="F26" s="162" t="s">
        <v>110</v>
      </c>
      <c r="G26" s="164" t="s">
        <v>406</v>
      </c>
      <c r="H26" s="163" t="str">
        <f>IF(AND(ISBLANK('C2'!AQ21),$I$26&lt;&gt;"Z"),"",'C2'!AQ21)</f>
        <v/>
      </c>
      <c r="I26" s="163" t="str">
        <f>IF(ISBLANK('C2'!AR21),"",'C2'!AR21)</f>
        <v/>
      </c>
      <c r="J26" s="75" t="s">
        <v>383</v>
      </c>
      <c r="K26" s="163" t="str">
        <f>IF(AND(ISBLANK('C5'!V72),$L$26&lt;&gt;"Z"),"",'C5'!V72)</f>
        <v/>
      </c>
      <c r="L26" s="163" t="str">
        <f>IF(ISBLANK('C5'!W72),"",'C5'!W72)</f>
        <v/>
      </c>
      <c r="M26" s="72" t="str">
        <f t="shared" si="0"/>
        <v>OK</v>
      </c>
      <c r="N26" s="73"/>
    </row>
    <row r="27" spans="1:14">
      <c r="A27" s="74" t="s">
        <v>2590</v>
      </c>
      <c r="B27" s="161" t="s">
        <v>2622</v>
      </c>
      <c r="C27" s="162" t="s">
        <v>76</v>
      </c>
      <c r="D27" s="164" t="s">
        <v>430</v>
      </c>
      <c r="E27" s="162" t="s">
        <v>383</v>
      </c>
      <c r="F27" s="162" t="s">
        <v>334</v>
      </c>
      <c r="G27" s="164" t="s">
        <v>407</v>
      </c>
      <c r="H27" s="163" t="str">
        <f>IF(AND(ISBLANK('C2'!AB21),$I$27&lt;&gt;"Z"),"",'C2'!AB21)</f>
        <v/>
      </c>
      <c r="I27" s="163" t="str">
        <f>IF(ISBLANK('C2'!AC21),"",'C2'!AC21)</f>
        <v/>
      </c>
      <c r="J27" s="75" t="s">
        <v>383</v>
      </c>
      <c r="K27" s="163" t="str">
        <f>IF(AND(ISBLANK('C3'!Y37),$L$27&lt;&gt;"Z"),"",'C3'!Y37)</f>
        <v/>
      </c>
      <c r="L27" s="163" t="str">
        <f>IF(ISBLANK('C3'!Z37),"",'C3'!Z37)</f>
        <v/>
      </c>
      <c r="M27" s="72" t="str">
        <f t="shared" si="0"/>
        <v>OK</v>
      </c>
      <c r="N27" s="73"/>
    </row>
    <row r="28" spans="1:14">
      <c r="A28" s="74" t="s">
        <v>2590</v>
      </c>
      <c r="B28" s="161" t="s">
        <v>2623</v>
      </c>
      <c r="C28" s="162" t="s">
        <v>76</v>
      </c>
      <c r="D28" s="164" t="s">
        <v>446</v>
      </c>
      <c r="E28" s="162" t="s">
        <v>383</v>
      </c>
      <c r="F28" s="162" t="s">
        <v>334</v>
      </c>
      <c r="G28" s="164" t="s">
        <v>409</v>
      </c>
      <c r="H28" s="163" t="str">
        <f>IF(AND(ISBLANK('C2'!AH21),$I$28&lt;&gt;"Z"),"",'C2'!AH21)</f>
        <v/>
      </c>
      <c r="I28" s="163" t="str">
        <f>IF(ISBLANK('C2'!AI21),"",'C2'!AI21)</f>
        <v/>
      </c>
      <c r="J28" s="75" t="s">
        <v>383</v>
      </c>
      <c r="K28" s="163" t="str">
        <f>IF(AND(ISBLANK('C3'!AB37),$L$28&lt;&gt;"Z"),"",'C3'!AB37)</f>
        <v/>
      </c>
      <c r="L28" s="163" t="str">
        <f>IF(ISBLANK('C3'!AC37),"",'C3'!AC37)</f>
        <v/>
      </c>
      <c r="M28" s="72" t="str">
        <f t="shared" si="0"/>
        <v>OK</v>
      </c>
      <c r="N28" s="73"/>
    </row>
    <row r="29" spans="1:14">
      <c r="A29" s="74" t="s">
        <v>2590</v>
      </c>
      <c r="B29" s="161" t="s">
        <v>2624</v>
      </c>
      <c r="C29" s="162" t="s">
        <v>76</v>
      </c>
      <c r="D29" s="164" t="s">
        <v>404</v>
      </c>
      <c r="E29" s="162" t="s">
        <v>383</v>
      </c>
      <c r="F29" s="162" t="s">
        <v>334</v>
      </c>
      <c r="G29" s="164" t="s">
        <v>411</v>
      </c>
      <c r="H29" s="163" t="str">
        <f>IF(AND(ISBLANK('C2'!AN21),$I$29&lt;&gt;"Z"),"",'C2'!AN21)</f>
        <v/>
      </c>
      <c r="I29" s="163" t="str">
        <f>IF(ISBLANK('C2'!AO21),"",'C2'!AO21)</f>
        <v/>
      </c>
      <c r="J29" s="75" t="s">
        <v>383</v>
      </c>
      <c r="K29" s="163" t="str">
        <f>IF(AND(ISBLANK('C3'!AE37),$L$29&lt;&gt;"Z"),"",'C3'!AE37)</f>
        <v/>
      </c>
      <c r="L29" s="163" t="str">
        <f>IF(ISBLANK('C3'!AF37),"",'C3'!AF37)</f>
        <v/>
      </c>
      <c r="M29" s="72" t="str">
        <f t="shared" si="0"/>
        <v>OK</v>
      </c>
      <c r="N29" s="73"/>
    </row>
    <row r="30" spans="1:14">
      <c r="A30" s="74" t="s">
        <v>2590</v>
      </c>
      <c r="B30" s="161" t="s">
        <v>412</v>
      </c>
      <c r="C30" s="162" t="s">
        <v>76</v>
      </c>
      <c r="D30" s="164" t="s">
        <v>413</v>
      </c>
      <c r="E30" s="162" t="s">
        <v>383</v>
      </c>
      <c r="F30" s="162" t="s">
        <v>334</v>
      </c>
      <c r="G30" s="164" t="s">
        <v>414</v>
      </c>
      <c r="H30" s="163" t="str">
        <f>IF(AND(ISBLANK('C2'!V20),$I$30&lt;&gt;"Z"),"",'C2'!V20)</f>
        <v/>
      </c>
      <c r="I30" s="163" t="str">
        <f>IF(ISBLANK('C2'!W20),"",'C2'!W20)</f>
        <v/>
      </c>
      <c r="J30" s="75" t="s">
        <v>383</v>
      </c>
      <c r="K30" s="163" t="str">
        <f>IF(AND(ISBLANK('C3'!V25),$L$30&lt;&gt;"Z"),"",'C3'!V25)</f>
        <v/>
      </c>
      <c r="L30" s="163" t="str">
        <f>IF(ISBLANK('C3'!W25),"",'C3'!W25)</f>
        <v/>
      </c>
      <c r="M30" s="72" t="str">
        <f t="shared" si="0"/>
        <v>OK</v>
      </c>
      <c r="N30" s="73"/>
    </row>
    <row r="31" spans="1:14">
      <c r="A31" s="74" t="s">
        <v>2590</v>
      </c>
      <c r="B31" s="161" t="s">
        <v>2625</v>
      </c>
      <c r="C31" s="162" t="s">
        <v>76</v>
      </c>
      <c r="D31" s="164" t="s">
        <v>2626</v>
      </c>
      <c r="E31" s="162" t="s">
        <v>383</v>
      </c>
      <c r="F31" s="162" t="s">
        <v>334</v>
      </c>
      <c r="G31" s="164" t="s">
        <v>416</v>
      </c>
      <c r="H31" s="163" t="str">
        <f>IF(AND(ISBLANK('C2'!AQ20),$I$31&lt;&gt;"Z"),"",'C2'!AQ20)</f>
        <v/>
      </c>
      <c r="I31" s="163" t="str">
        <f>IF(ISBLANK('C2'!AR20),"",'C2'!AR20)</f>
        <v/>
      </c>
      <c r="J31" s="75" t="s">
        <v>383</v>
      </c>
      <c r="K31" s="163" t="str">
        <f>IF(AND(ISBLANK('C3'!AH25),$L$31&lt;&gt;"Z"),"",'C3'!AH25)</f>
        <v/>
      </c>
      <c r="L31" s="163" t="str">
        <f>IF(ISBLANK('C3'!AI25),"",'C3'!AI25)</f>
        <v/>
      </c>
      <c r="M31" s="72" t="str">
        <f t="shared" si="0"/>
        <v>OK</v>
      </c>
      <c r="N31" s="73"/>
    </row>
    <row r="32" spans="1:14">
      <c r="A32" s="74" t="s">
        <v>2590</v>
      </c>
      <c r="B32" s="161" t="s">
        <v>2627</v>
      </c>
      <c r="C32" s="162" t="s">
        <v>76</v>
      </c>
      <c r="D32" s="164" t="s">
        <v>2626</v>
      </c>
      <c r="E32" s="162" t="s">
        <v>383</v>
      </c>
      <c r="F32" s="162" t="s">
        <v>110</v>
      </c>
      <c r="G32" s="164" t="s">
        <v>417</v>
      </c>
      <c r="H32" s="163" t="str">
        <f>IF(AND(ISBLANK('C2'!AQ20),$I$32&lt;&gt;"Z"),"",'C2'!AQ20)</f>
        <v/>
      </c>
      <c r="I32" s="163" t="str">
        <f>IF(ISBLANK('C2'!AR20),"",'C2'!AR20)</f>
        <v/>
      </c>
      <c r="J32" s="75" t="s">
        <v>383</v>
      </c>
      <c r="K32" s="163" t="str">
        <f>IF(AND(ISBLANK('C5'!V42),$L$32&lt;&gt;"Z"),"",'C5'!V42)</f>
        <v/>
      </c>
      <c r="L32" s="163" t="str">
        <f>IF(ISBLANK('C5'!W42),"",'C5'!W42)</f>
        <v/>
      </c>
      <c r="M32" s="72" t="str">
        <f t="shared" si="0"/>
        <v>OK</v>
      </c>
      <c r="N32" s="73"/>
    </row>
    <row r="33" spans="1:14">
      <c r="A33" s="74" t="s">
        <v>2590</v>
      </c>
      <c r="B33" s="161" t="s">
        <v>2628</v>
      </c>
      <c r="C33" s="162" t="s">
        <v>76</v>
      </c>
      <c r="D33" s="164" t="s">
        <v>429</v>
      </c>
      <c r="E33" s="162" t="s">
        <v>383</v>
      </c>
      <c r="F33" s="162" t="s">
        <v>334</v>
      </c>
      <c r="G33" s="164" t="s">
        <v>90</v>
      </c>
      <c r="H33" s="163" t="str">
        <f>IF(AND(ISBLANK('C2'!AB20),$I$33&lt;&gt;"Z"),"",'C2'!AB20)</f>
        <v/>
      </c>
      <c r="I33" s="163" t="str">
        <f>IF(ISBLANK('C2'!AC20),"",'C2'!AC20)</f>
        <v/>
      </c>
      <c r="J33" s="75" t="s">
        <v>383</v>
      </c>
      <c r="K33" s="163" t="str">
        <f>IF(AND(ISBLANK('C3'!Y25),$L$33&lt;&gt;"Z"),"",'C3'!Y25)</f>
        <v/>
      </c>
      <c r="L33" s="163" t="str">
        <f>IF(ISBLANK('C3'!Z25),"",'C3'!Z25)</f>
        <v/>
      </c>
      <c r="M33" s="72" t="str">
        <f t="shared" si="0"/>
        <v>OK</v>
      </c>
      <c r="N33" s="73"/>
    </row>
    <row r="34" spans="1:14">
      <c r="A34" s="74" t="s">
        <v>2590</v>
      </c>
      <c r="B34" s="161" t="s">
        <v>2629</v>
      </c>
      <c r="C34" s="162" t="s">
        <v>76</v>
      </c>
      <c r="D34" s="164" t="s">
        <v>445</v>
      </c>
      <c r="E34" s="162" t="s">
        <v>383</v>
      </c>
      <c r="F34" s="162" t="s">
        <v>334</v>
      </c>
      <c r="G34" s="164" t="s">
        <v>419</v>
      </c>
      <c r="H34" s="163" t="str">
        <f>IF(AND(ISBLANK('C2'!AH20),$I$34&lt;&gt;"Z"),"",'C2'!AH20)</f>
        <v/>
      </c>
      <c r="I34" s="163" t="str">
        <f>IF(ISBLANK('C2'!AI20),"",'C2'!AI20)</f>
        <v/>
      </c>
      <c r="J34" s="75" t="s">
        <v>383</v>
      </c>
      <c r="K34" s="163" t="str">
        <f>IF(AND(ISBLANK('C3'!AB25),$L$34&lt;&gt;"Z"),"",'C3'!AB25)</f>
        <v/>
      </c>
      <c r="L34" s="163" t="str">
        <f>IF(ISBLANK('C3'!AC25),"",'C3'!AC25)</f>
        <v/>
      </c>
      <c r="M34" s="72" t="str">
        <f t="shared" si="0"/>
        <v>OK</v>
      </c>
      <c r="N34" s="73"/>
    </row>
    <row r="35" spans="1:14">
      <c r="A35" s="74" t="s">
        <v>2590</v>
      </c>
      <c r="B35" s="161" t="s">
        <v>2630</v>
      </c>
      <c r="C35" s="162" t="s">
        <v>76</v>
      </c>
      <c r="D35" s="164" t="s">
        <v>415</v>
      </c>
      <c r="E35" s="162" t="s">
        <v>383</v>
      </c>
      <c r="F35" s="162" t="s">
        <v>334</v>
      </c>
      <c r="G35" s="164" t="s">
        <v>421</v>
      </c>
      <c r="H35" s="163" t="str">
        <f>IF(AND(ISBLANK('C2'!AN20),$I$35&lt;&gt;"Z"),"",'C2'!AN20)</f>
        <v/>
      </c>
      <c r="I35" s="163" t="str">
        <f>IF(ISBLANK('C2'!AO20),"",'C2'!AO20)</f>
        <v/>
      </c>
      <c r="J35" s="75" t="s">
        <v>383</v>
      </c>
      <c r="K35" s="163" t="str">
        <f>IF(AND(ISBLANK('C3'!AE25),$L$35&lt;&gt;"Z"),"",'C3'!AE25)</f>
        <v/>
      </c>
      <c r="L35" s="163" t="str">
        <f>IF(ISBLANK('C3'!AF25),"",'C3'!AF25)</f>
        <v/>
      </c>
      <c r="M35" s="72" t="str">
        <f t="shared" si="0"/>
        <v>OK</v>
      </c>
      <c r="N35" s="73"/>
    </row>
    <row r="36" spans="1:14" hidden="1">
      <c r="A36" s="74" t="s">
        <v>2783</v>
      </c>
      <c r="B36" s="161" t="s">
        <v>2631</v>
      </c>
      <c r="C36" s="162" t="s">
        <v>76</v>
      </c>
      <c r="D36" s="164" t="s">
        <v>81</v>
      </c>
      <c r="E36" s="162" t="s">
        <v>384</v>
      </c>
      <c r="F36" s="162" t="s">
        <v>76</v>
      </c>
      <c r="G36" s="164" t="s">
        <v>463</v>
      </c>
      <c r="H36" s="163" t="str">
        <f>IF(AND(ISBLANK('C2'!Y16),$I$36&lt;&gt;"Z"),"",'C2'!Y16)</f>
        <v/>
      </c>
      <c r="I36" s="163" t="str">
        <f>IF(ISBLANK('C2'!Z16),"",'C2'!Z16)</f>
        <v/>
      </c>
      <c r="J36" s="75" t="s">
        <v>384</v>
      </c>
      <c r="K36" s="163" t="str">
        <f>IF(AND(ISBLANK('C2'!V16),$L$36&lt;&gt;"Z"),"",'C2'!V16)</f>
        <v/>
      </c>
      <c r="L36" s="163" t="str">
        <f>IF(ISBLANK('C2'!W16),"",'C2'!W16)</f>
        <v/>
      </c>
      <c r="M36" s="72" t="str">
        <f t="shared" ref="M36:M39" si="1">IF(OR(AND(I36="M",AND(L36&lt;&gt;"M",L36&lt;&gt;"X")),AND(I36="X",AND(L36&lt;&gt;"M",L36&lt;&gt;"X",L36&lt;&gt;"W",NOT(AND(AND(ISNUMBER(K36),K36&gt;0),L36="")))),AND(H36=0,ISNUMBER(H36),I36="",L36="Z"),AND(K36="",L36="",AND(OR(ISNUMBER(H36),I36="Z"),OR(AND(H36=0,I36=""),H36=0,H36=""))),AND(OR(L36="",L36="Z"),OR(AND(I36="",H36&lt;&gt;""),I36="W"),OR(NOT(ISNUMBER(K36)),AND(ISNUMBER(H36),K36&lt;H36))),AND(OR(I36="",I36="W"),OR(L36="",L36="W"),AND(ISNUMBER(H36),K36&lt;H36))),"Check","OK")</f>
        <v>OK</v>
      </c>
      <c r="N36" s="73"/>
    </row>
    <row r="37" spans="1:14" hidden="1">
      <c r="A37" s="74" t="s">
        <v>2783</v>
      </c>
      <c r="B37" s="161" t="s">
        <v>2632</v>
      </c>
      <c r="C37" s="162" t="s">
        <v>76</v>
      </c>
      <c r="D37" s="164" t="s">
        <v>84</v>
      </c>
      <c r="E37" s="162" t="s">
        <v>384</v>
      </c>
      <c r="F37" s="162" t="s">
        <v>76</v>
      </c>
      <c r="G37" s="164" t="s">
        <v>485</v>
      </c>
      <c r="H37" s="163" t="str">
        <f>IF(AND(ISBLANK('C2'!Y19),$I$37&lt;&gt;"Z"),"",'C2'!Y19)</f>
        <v/>
      </c>
      <c r="I37" s="163" t="str">
        <f>IF(ISBLANK('C2'!Z19),"",'C2'!Z19)</f>
        <v/>
      </c>
      <c r="J37" s="75" t="s">
        <v>384</v>
      </c>
      <c r="K37" s="163" t="str">
        <f>IF(AND(ISBLANK('C2'!V19),$L$37&lt;&gt;"Z"),"",'C2'!V19)</f>
        <v/>
      </c>
      <c r="L37" s="163" t="str">
        <f>IF(ISBLANK('C2'!W19),"",'C2'!W19)</f>
        <v/>
      </c>
      <c r="M37" s="72" t="str">
        <f t="shared" si="1"/>
        <v>OK</v>
      </c>
      <c r="N37" s="73"/>
    </row>
    <row r="38" spans="1:14" hidden="1">
      <c r="A38" s="74" t="s">
        <v>2783</v>
      </c>
      <c r="B38" s="161" t="s">
        <v>2633</v>
      </c>
      <c r="C38" s="162" t="s">
        <v>76</v>
      </c>
      <c r="D38" s="164" t="s">
        <v>87</v>
      </c>
      <c r="E38" s="162" t="s">
        <v>384</v>
      </c>
      <c r="F38" s="162" t="s">
        <v>76</v>
      </c>
      <c r="G38" s="164" t="s">
        <v>391</v>
      </c>
      <c r="H38" s="163" t="str">
        <f>IF(AND(ISBLANK('C2'!Y22),$I$38&lt;&gt;"Z"),"",'C2'!Y22)</f>
        <v/>
      </c>
      <c r="I38" s="163" t="str">
        <f>IF(ISBLANK('C2'!Z22),"",'C2'!Z22)</f>
        <v/>
      </c>
      <c r="J38" s="75" t="s">
        <v>384</v>
      </c>
      <c r="K38" s="163" t="str">
        <f>IF(AND(ISBLANK('C2'!V22),$L$38&lt;&gt;"Z"),"",'C2'!V22)</f>
        <v/>
      </c>
      <c r="L38" s="163" t="str">
        <f>IF(ISBLANK('C2'!W22),"",'C2'!W22)</f>
        <v/>
      </c>
      <c r="M38" s="72" t="str">
        <f t="shared" si="1"/>
        <v>OK</v>
      </c>
      <c r="N38" s="73"/>
    </row>
    <row r="39" spans="1:14" hidden="1">
      <c r="A39" s="74" t="s">
        <v>2783</v>
      </c>
      <c r="B39" s="161" t="s">
        <v>2634</v>
      </c>
      <c r="C39" s="162" t="s">
        <v>76</v>
      </c>
      <c r="D39" s="164" t="s">
        <v>88</v>
      </c>
      <c r="E39" s="162" t="s">
        <v>384</v>
      </c>
      <c r="F39" s="162" t="s">
        <v>76</v>
      </c>
      <c r="G39" s="164" t="s">
        <v>451</v>
      </c>
      <c r="H39" s="163" t="str">
        <f>IF(AND(ISBLANK('C2'!Y23),$I$39&lt;&gt;"Z"),"",'C2'!Y23)</f>
        <v/>
      </c>
      <c r="I39" s="163" t="str">
        <f>IF(ISBLANK('C2'!Z23),"",'C2'!Z23)</f>
        <v/>
      </c>
      <c r="J39" s="75" t="s">
        <v>384</v>
      </c>
      <c r="K39" s="163" t="str">
        <f>IF(AND(ISBLANK('C2'!V23),$L$39&lt;&gt;"Z"),"",'C2'!V23)</f>
        <v/>
      </c>
      <c r="L39" s="163" t="str">
        <f>IF(ISBLANK('C2'!W23),"",'C2'!W23)</f>
        <v/>
      </c>
      <c r="M39" s="72" t="str">
        <f t="shared" si="1"/>
        <v>OK</v>
      </c>
      <c r="N39" s="73"/>
    </row>
    <row r="40" spans="1:14" ht="23.25" hidden="1">
      <c r="A40" s="74" t="s">
        <v>2784</v>
      </c>
      <c r="B40" s="161" t="s">
        <v>2635</v>
      </c>
      <c r="C40" s="162" t="s">
        <v>76</v>
      </c>
      <c r="D40" s="164" t="s">
        <v>434</v>
      </c>
      <c r="E40" s="162" t="s">
        <v>384</v>
      </c>
      <c r="F40" s="162" t="s">
        <v>76</v>
      </c>
      <c r="G40" s="164" t="s">
        <v>422</v>
      </c>
      <c r="H40" s="163" t="str">
        <f>IF(AND(ISBLANK('C2'!AE14),$I$40&lt;&gt;"Z"),"",'C2'!AE14)</f>
        <v/>
      </c>
      <c r="I40" s="163" t="str">
        <f>IF(ISBLANK('C2'!AF14),"",'C2'!AF14)</f>
        <v/>
      </c>
      <c r="J40" s="75" t="s">
        <v>384</v>
      </c>
      <c r="K40" s="163" t="str">
        <f>IF(AND(ISBLANK('C2'!AB14),$L$40&lt;&gt;"Z"),"",'C2'!AB14)</f>
        <v/>
      </c>
      <c r="L40" s="163" t="str">
        <f>IF(ISBLANK('C2'!AC14),"",'C2'!AC14)</f>
        <v/>
      </c>
      <c r="M40" s="72" t="str">
        <f>IF(OR(AND(I40="M",AND(L40&lt;&gt;"M",L40&lt;&gt;"X")),AND(I40="X",AND(L40&lt;&gt;"M",L40&lt;&gt;"X",L40&lt;&gt;"W",NOT(AND(AND(ISNUMBER(K40),K40&gt;0),L40="")))),AND(H40=0,ISNUMBER(H40),I40="",L40="Z"),AND(K40="",L40="",AND(OR(ISNUMBER(H40),I40="Z"),OR(AND(H40=0,I40=""),H40=0,H40=""))),AND(OR(L40="",L40="Z"),OR(AND(I40="",H40&lt;&gt;""),I40="W"),OR(NOT(ISNUMBER(K40)),AND(ISNUMBER(H40),K40&lt;H40))),AND(OR(I40="",I40="W"),OR(L40="",L40="W"),AND(ISNUMBER(H40),K40&lt;H40))),"Check","OK")</f>
        <v>OK</v>
      </c>
      <c r="N40" s="73"/>
    </row>
    <row r="41" spans="1:14" ht="23.25" hidden="1">
      <c r="A41" s="74" t="s">
        <v>2784</v>
      </c>
      <c r="B41" s="161" t="s">
        <v>2636</v>
      </c>
      <c r="C41" s="162" t="s">
        <v>76</v>
      </c>
      <c r="D41" s="164" t="s">
        <v>436</v>
      </c>
      <c r="E41" s="162" t="s">
        <v>384</v>
      </c>
      <c r="F41" s="162" t="s">
        <v>76</v>
      </c>
      <c r="G41" s="164" t="s">
        <v>424</v>
      </c>
      <c r="H41" s="163" t="str">
        <f>IF(AND(ISBLANK('C2'!AE15),$I$41&lt;&gt;"Z"),"",'C2'!AE15)</f>
        <v/>
      </c>
      <c r="I41" s="163" t="str">
        <f>IF(ISBLANK('C2'!AF15),"",'C2'!AF15)</f>
        <v/>
      </c>
      <c r="J41" s="75" t="s">
        <v>384</v>
      </c>
      <c r="K41" s="163" t="str">
        <f>IF(AND(ISBLANK('C2'!AB15),$L$41&lt;&gt;"Z"),"",'C2'!AB15)</f>
        <v/>
      </c>
      <c r="L41" s="163" t="str">
        <f>IF(ISBLANK('C2'!AC15),"",'C2'!AC15)</f>
        <v/>
      </c>
      <c r="M41" s="72" t="str">
        <f t="shared" ref="M41:M107" si="2">IF(OR(AND(I41="M",AND(L41&lt;&gt;"M",L41&lt;&gt;"X")),AND(I41="X",AND(L41&lt;&gt;"M",L41&lt;&gt;"X",L41&lt;&gt;"W",NOT(AND(AND(ISNUMBER(K41),K41&gt;0),L41="")))),AND(H41=0,ISNUMBER(H41),I41="",L41="Z"),AND(K41="",L41="",AND(OR(ISNUMBER(H41),I41="Z"),OR(AND(H41=0,I41=""),H41=0,H41=""))),AND(OR(L41="",L41="Z"),OR(AND(I41="",H41&lt;&gt;""),I41="W"),OR(NOT(ISNUMBER(K41)),AND(ISNUMBER(H41),K41&lt;H41))),AND(OR(I41="",I41="W"),OR(L41="",L41="W"),AND(ISNUMBER(H41),K41&lt;H41))),"Check","OK")</f>
        <v>OK</v>
      </c>
      <c r="N41" s="73"/>
    </row>
    <row r="42" spans="1:14" ht="23.25" hidden="1">
      <c r="A42" s="74" t="s">
        <v>2784</v>
      </c>
      <c r="B42" s="161" t="s">
        <v>2637</v>
      </c>
      <c r="C42" s="162" t="s">
        <v>76</v>
      </c>
      <c r="D42" s="164" t="s">
        <v>438</v>
      </c>
      <c r="E42" s="162" t="s">
        <v>384</v>
      </c>
      <c r="F42" s="162" t="s">
        <v>76</v>
      </c>
      <c r="G42" s="164" t="s">
        <v>425</v>
      </c>
      <c r="H42" s="163" t="str">
        <f>IF(AND(ISBLANK('C2'!AE16),$I$42&lt;&gt;"Z"),"",'C2'!AE16)</f>
        <v/>
      </c>
      <c r="I42" s="163" t="str">
        <f>IF(ISBLANK('C2'!AF16),"",'C2'!AF16)</f>
        <v/>
      </c>
      <c r="J42" s="75" t="s">
        <v>384</v>
      </c>
      <c r="K42" s="163" t="str">
        <f>IF(AND(ISBLANK('C2'!AB16),$L$42&lt;&gt;"Z"),"",'C2'!AB16)</f>
        <v/>
      </c>
      <c r="L42" s="163" t="str">
        <f>IF(ISBLANK('C2'!AC16),"",'C2'!AC16)</f>
        <v/>
      </c>
      <c r="M42" s="72" t="str">
        <f t="shared" si="2"/>
        <v>OK</v>
      </c>
      <c r="N42" s="73"/>
    </row>
    <row r="43" spans="1:14" ht="23.25" hidden="1">
      <c r="A43" s="74" t="s">
        <v>2784</v>
      </c>
      <c r="B43" s="161" t="s">
        <v>2638</v>
      </c>
      <c r="C43" s="162" t="s">
        <v>76</v>
      </c>
      <c r="D43" s="164" t="s">
        <v>440</v>
      </c>
      <c r="E43" s="162" t="s">
        <v>384</v>
      </c>
      <c r="F43" s="162" t="s">
        <v>76</v>
      </c>
      <c r="G43" s="164" t="s">
        <v>426</v>
      </c>
      <c r="H43" s="163" t="str">
        <f>IF(AND(ISBLANK('C2'!AE17),$I$43&lt;&gt;"Z"),"",'C2'!AE17)</f>
        <v/>
      </c>
      <c r="I43" s="163" t="str">
        <f>IF(ISBLANK('C2'!AF17),"",'C2'!AF17)</f>
        <v/>
      </c>
      <c r="J43" s="75" t="s">
        <v>384</v>
      </c>
      <c r="K43" s="163" t="str">
        <f>IF(AND(ISBLANK('C2'!AB17),$L$43&lt;&gt;"Z"),"",'C2'!AB17)</f>
        <v/>
      </c>
      <c r="L43" s="163" t="str">
        <f>IF(ISBLANK('C2'!AC17),"",'C2'!AC17)</f>
        <v/>
      </c>
      <c r="M43" s="72" t="str">
        <f t="shared" si="2"/>
        <v>OK</v>
      </c>
      <c r="N43" s="73"/>
    </row>
    <row r="44" spans="1:14" ht="23.25" hidden="1">
      <c r="A44" s="74" t="s">
        <v>2784</v>
      </c>
      <c r="B44" s="161" t="s">
        <v>2639</v>
      </c>
      <c r="C44" s="162" t="s">
        <v>76</v>
      </c>
      <c r="D44" s="164" t="s">
        <v>442</v>
      </c>
      <c r="E44" s="162" t="s">
        <v>384</v>
      </c>
      <c r="F44" s="162" t="s">
        <v>76</v>
      </c>
      <c r="G44" s="164" t="s">
        <v>427</v>
      </c>
      <c r="H44" s="163" t="str">
        <f>IF(AND(ISBLANK('C2'!AE18),$I$44&lt;&gt;"Z"),"",'C2'!AE18)</f>
        <v/>
      </c>
      <c r="I44" s="163" t="str">
        <f>IF(ISBLANK('C2'!AF18),"",'C2'!AF18)</f>
        <v/>
      </c>
      <c r="J44" s="75" t="s">
        <v>384</v>
      </c>
      <c r="K44" s="163" t="str">
        <f>IF(AND(ISBLANK('C2'!AB18),$L$44&lt;&gt;"Z"),"",'C2'!AB18)</f>
        <v/>
      </c>
      <c r="L44" s="163" t="str">
        <f>IF(ISBLANK('C2'!AC18),"",'C2'!AC18)</f>
        <v/>
      </c>
      <c r="M44" s="72" t="str">
        <f t="shared" si="2"/>
        <v>OK</v>
      </c>
      <c r="N44" s="73"/>
    </row>
    <row r="45" spans="1:14" ht="23.25" hidden="1">
      <c r="A45" s="74" t="s">
        <v>2784</v>
      </c>
      <c r="B45" s="161" t="s">
        <v>2640</v>
      </c>
      <c r="C45" s="162" t="s">
        <v>76</v>
      </c>
      <c r="D45" s="164" t="s">
        <v>444</v>
      </c>
      <c r="E45" s="162" t="s">
        <v>384</v>
      </c>
      <c r="F45" s="162" t="s">
        <v>76</v>
      </c>
      <c r="G45" s="164" t="s">
        <v>428</v>
      </c>
      <c r="H45" s="163" t="str">
        <f>IF(AND(ISBLANK('C2'!AE19),$I$45&lt;&gt;"Z"),"",'C2'!AE19)</f>
        <v/>
      </c>
      <c r="I45" s="163" t="str">
        <f>IF(ISBLANK('C2'!AF19),"",'C2'!AF19)</f>
        <v/>
      </c>
      <c r="J45" s="75" t="s">
        <v>384</v>
      </c>
      <c r="K45" s="163" t="str">
        <f>IF(AND(ISBLANK('C2'!AB19),$L$45&lt;&gt;"Z"),"",'C2'!AB19)</f>
        <v/>
      </c>
      <c r="L45" s="163" t="str">
        <f>IF(ISBLANK('C2'!AC19),"",'C2'!AC19)</f>
        <v/>
      </c>
      <c r="M45" s="72" t="str">
        <f t="shared" si="2"/>
        <v>OK</v>
      </c>
      <c r="N45" s="73"/>
    </row>
    <row r="46" spans="1:14" ht="23.25" hidden="1">
      <c r="A46" s="74" t="s">
        <v>2784</v>
      </c>
      <c r="B46" s="161" t="s">
        <v>2641</v>
      </c>
      <c r="C46" s="162" t="s">
        <v>76</v>
      </c>
      <c r="D46" s="164" t="s">
        <v>418</v>
      </c>
      <c r="E46" s="162" t="s">
        <v>384</v>
      </c>
      <c r="F46" s="162" t="s">
        <v>76</v>
      </c>
      <c r="G46" s="164" t="s">
        <v>429</v>
      </c>
      <c r="H46" s="163" t="str">
        <f>IF(AND(ISBLANK('C2'!AE20),$I$46&lt;&gt;"Z"),"",'C2'!AE20)</f>
        <v/>
      </c>
      <c r="I46" s="163" t="str">
        <f>IF(ISBLANK('C2'!AF20),"",'C2'!AF20)</f>
        <v/>
      </c>
      <c r="J46" s="75" t="s">
        <v>384</v>
      </c>
      <c r="K46" s="163" t="str">
        <f>IF(AND(ISBLANK('C2'!AB20),$L$46&lt;&gt;"Z"),"",'C2'!AB20)</f>
        <v/>
      </c>
      <c r="L46" s="163" t="str">
        <f>IF(ISBLANK('C2'!AC20),"",'C2'!AC20)</f>
        <v/>
      </c>
      <c r="M46" s="72" t="str">
        <f t="shared" si="2"/>
        <v>OK</v>
      </c>
      <c r="N46" s="73"/>
    </row>
    <row r="47" spans="1:14" ht="23.25" hidden="1">
      <c r="A47" s="74" t="s">
        <v>2784</v>
      </c>
      <c r="B47" s="161" t="s">
        <v>2642</v>
      </c>
      <c r="C47" s="162" t="s">
        <v>76</v>
      </c>
      <c r="D47" s="164" t="s">
        <v>408</v>
      </c>
      <c r="E47" s="162" t="s">
        <v>384</v>
      </c>
      <c r="F47" s="162" t="s">
        <v>76</v>
      </c>
      <c r="G47" s="164" t="s">
        <v>430</v>
      </c>
      <c r="H47" s="163" t="str">
        <f>IF(AND(ISBLANK('C2'!AE21),$I$47&lt;&gt;"Z"),"",'C2'!AE21)</f>
        <v/>
      </c>
      <c r="I47" s="163" t="str">
        <f>IF(ISBLANK('C2'!AF21),"",'C2'!AF21)</f>
        <v/>
      </c>
      <c r="J47" s="75" t="s">
        <v>384</v>
      </c>
      <c r="K47" s="163" t="str">
        <f>IF(AND(ISBLANK('C2'!AB21),$L$47&lt;&gt;"Z"),"",'C2'!AB21)</f>
        <v/>
      </c>
      <c r="L47" s="163" t="str">
        <f>IF(ISBLANK('C2'!AC21),"",'C2'!AC21)</f>
        <v/>
      </c>
      <c r="M47" s="72" t="str">
        <f t="shared" si="2"/>
        <v>OK</v>
      </c>
      <c r="N47" s="73"/>
    </row>
    <row r="48" spans="1:14" ht="23.25" hidden="1">
      <c r="A48" s="74" t="s">
        <v>2784</v>
      </c>
      <c r="B48" s="161" t="s">
        <v>2643</v>
      </c>
      <c r="C48" s="162" t="s">
        <v>76</v>
      </c>
      <c r="D48" s="164" t="s">
        <v>397</v>
      </c>
      <c r="E48" s="162" t="s">
        <v>384</v>
      </c>
      <c r="F48" s="162" t="s">
        <v>76</v>
      </c>
      <c r="G48" s="164" t="s">
        <v>431</v>
      </c>
      <c r="H48" s="163" t="str">
        <f>IF(AND(ISBLANK('C2'!AE22),$I$48&lt;&gt;"Z"),"",'C2'!AE22)</f>
        <v/>
      </c>
      <c r="I48" s="163" t="str">
        <f>IF(ISBLANK('C2'!AF22),"",'C2'!AF22)</f>
        <v/>
      </c>
      <c r="J48" s="75" t="s">
        <v>384</v>
      </c>
      <c r="K48" s="163" t="str">
        <f>IF(AND(ISBLANK('C2'!AB22),$L$48&lt;&gt;"Z"),"",'C2'!AB22)</f>
        <v/>
      </c>
      <c r="L48" s="163" t="str">
        <f>IF(ISBLANK('C2'!AC22),"",'C2'!AC22)</f>
        <v/>
      </c>
      <c r="M48" s="72" t="str">
        <f t="shared" si="2"/>
        <v>OK</v>
      </c>
      <c r="N48" s="73"/>
    </row>
    <row r="49" spans="1:14" ht="23.25" hidden="1">
      <c r="A49" s="74" t="s">
        <v>2784</v>
      </c>
      <c r="B49" s="161" t="s">
        <v>2644</v>
      </c>
      <c r="C49" s="162" t="s">
        <v>76</v>
      </c>
      <c r="D49" s="164" t="s">
        <v>449</v>
      </c>
      <c r="E49" s="162" t="s">
        <v>384</v>
      </c>
      <c r="F49" s="162" t="s">
        <v>76</v>
      </c>
      <c r="G49" s="164" t="s">
        <v>432</v>
      </c>
      <c r="H49" s="163" t="str">
        <f>IF(AND(ISBLANK('C2'!AE23),$I$49&lt;&gt;"Z"),"",'C2'!AE23)</f>
        <v/>
      </c>
      <c r="I49" s="163" t="str">
        <f>IF(ISBLANK('C2'!AF23),"",'C2'!AF23)</f>
        <v/>
      </c>
      <c r="J49" s="75" t="s">
        <v>384</v>
      </c>
      <c r="K49" s="163" t="str">
        <f>IF(AND(ISBLANK('C2'!AB23),$L$49&lt;&gt;"Z"),"",'C2'!AB23)</f>
        <v/>
      </c>
      <c r="L49" s="163" t="str">
        <f>IF(ISBLANK('C2'!AC23),"",'C2'!AC23)</f>
        <v/>
      </c>
      <c r="M49" s="72" t="str">
        <f t="shared" si="2"/>
        <v>OK</v>
      </c>
      <c r="N49" s="73"/>
    </row>
    <row r="50" spans="1:14" ht="23.25" hidden="1">
      <c r="A50" s="74" t="s">
        <v>2784</v>
      </c>
      <c r="B50" s="161" t="s">
        <v>2645</v>
      </c>
      <c r="C50" s="162" t="s">
        <v>76</v>
      </c>
      <c r="D50" s="164" t="s">
        <v>465</v>
      </c>
      <c r="E50" s="162" t="s">
        <v>384</v>
      </c>
      <c r="F50" s="162" t="s">
        <v>76</v>
      </c>
      <c r="G50" s="164" t="s">
        <v>433</v>
      </c>
      <c r="H50" s="163" t="str">
        <f>IF(AND(ISBLANK('C2'!AK14),$I$50&lt;&gt;"Z"),"",'C2'!AK14)</f>
        <v/>
      </c>
      <c r="I50" s="163" t="str">
        <f>IF(ISBLANK('C2'!AL14),"",'C2'!AL14)</f>
        <v/>
      </c>
      <c r="J50" s="75" t="s">
        <v>384</v>
      </c>
      <c r="K50" s="163" t="str">
        <f>IF(AND(ISBLANK('C2'!AH14),$L$50&lt;&gt;"Z"),"",'C2'!AH14)</f>
        <v/>
      </c>
      <c r="L50" s="163" t="str">
        <f>IF(ISBLANK('C2'!AI14),"",'C2'!AI14)</f>
        <v/>
      </c>
      <c r="M50" s="72" t="str">
        <f t="shared" si="2"/>
        <v>OK</v>
      </c>
      <c r="N50" s="73"/>
    </row>
    <row r="51" spans="1:14" ht="23.25" hidden="1">
      <c r="A51" s="74" t="s">
        <v>2784</v>
      </c>
      <c r="B51" s="161" t="s">
        <v>2646</v>
      </c>
      <c r="C51" s="162" t="s">
        <v>76</v>
      </c>
      <c r="D51" s="164" t="s">
        <v>467</v>
      </c>
      <c r="E51" s="162" t="s">
        <v>384</v>
      </c>
      <c r="F51" s="162" t="s">
        <v>76</v>
      </c>
      <c r="G51" s="164" t="s">
        <v>435</v>
      </c>
      <c r="H51" s="163" t="str">
        <f>IF(AND(ISBLANK('C2'!AK15),$I$51&lt;&gt;"Z"),"",'C2'!AK15)</f>
        <v/>
      </c>
      <c r="I51" s="163" t="str">
        <f>IF(ISBLANK('C2'!AL15),"",'C2'!AL15)</f>
        <v/>
      </c>
      <c r="J51" s="75" t="s">
        <v>384</v>
      </c>
      <c r="K51" s="163" t="str">
        <f>IF(AND(ISBLANK('C2'!AH15),$L$51&lt;&gt;"Z"),"",'C2'!AH15)</f>
        <v/>
      </c>
      <c r="L51" s="163" t="str">
        <f>IF(ISBLANK('C2'!AI15),"",'C2'!AI15)</f>
        <v/>
      </c>
      <c r="M51" s="72" t="str">
        <f t="shared" si="2"/>
        <v>OK</v>
      </c>
      <c r="N51" s="73"/>
    </row>
    <row r="52" spans="1:14" ht="23.25" hidden="1">
      <c r="A52" s="74" t="s">
        <v>2784</v>
      </c>
      <c r="B52" s="161" t="s">
        <v>2647</v>
      </c>
      <c r="C52" s="162" t="s">
        <v>76</v>
      </c>
      <c r="D52" s="164" t="s">
        <v>469</v>
      </c>
      <c r="E52" s="162" t="s">
        <v>384</v>
      </c>
      <c r="F52" s="162" t="s">
        <v>76</v>
      </c>
      <c r="G52" s="164" t="s">
        <v>437</v>
      </c>
      <c r="H52" s="163" t="str">
        <f>IF(AND(ISBLANK('C2'!AK16),$I$52&lt;&gt;"Z"),"",'C2'!AK16)</f>
        <v/>
      </c>
      <c r="I52" s="163" t="str">
        <f>IF(ISBLANK('C2'!AL16),"",'C2'!AL16)</f>
        <v/>
      </c>
      <c r="J52" s="75" t="s">
        <v>384</v>
      </c>
      <c r="K52" s="163" t="str">
        <f>IF(AND(ISBLANK('C2'!AH16),$L$52&lt;&gt;"Z"),"",'C2'!AH16)</f>
        <v/>
      </c>
      <c r="L52" s="163" t="str">
        <f>IF(ISBLANK('C2'!AI16),"",'C2'!AI16)</f>
        <v/>
      </c>
      <c r="M52" s="72" t="str">
        <f t="shared" si="2"/>
        <v>OK</v>
      </c>
      <c r="N52" s="73"/>
    </row>
    <row r="53" spans="1:14" ht="23.25" hidden="1">
      <c r="A53" s="74" t="s">
        <v>2784</v>
      </c>
      <c r="B53" s="161" t="s">
        <v>2648</v>
      </c>
      <c r="C53" s="162" t="s">
        <v>76</v>
      </c>
      <c r="D53" s="164" t="s">
        <v>865</v>
      </c>
      <c r="E53" s="162" t="s">
        <v>384</v>
      </c>
      <c r="F53" s="162" t="s">
        <v>76</v>
      </c>
      <c r="G53" s="164" t="s">
        <v>439</v>
      </c>
      <c r="H53" s="163" t="str">
        <f>IF(AND(ISBLANK('C2'!AK17),$I$53&lt;&gt;"Z"),"",'C2'!AK17)</f>
        <v/>
      </c>
      <c r="I53" s="163" t="str">
        <f>IF(ISBLANK('C2'!AL17),"",'C2'!AL17)</f>
        <v/>
      </c>
      <c r="J53" s="75" t="s">
        <v>384</v>
      </c>
      <c r="K53" s="163" t="str">
        <f>IF(AND(ISBLANK('C2'!AH17),$L$53&lt;&gt;"Z"),"",'C2'!AH17)</f>
        <v/>
      </c>
      <c r="L53" s="163" t="str">
        <f>IF(ISBLANK('C2'!AI17),"",'C2'!AI17)</f>
        <v/>
      </c>
      <c r="M53" s="72" t="str">
        <f t="shared" si="2"/>
        <v>OK</v>
      </c>
      <c r="N53" s="73"/>
    </row>
    <row r="54" spans="1:14" ht="23.25" hidden="1">
      <c r="A54" s="74" t="s">
        <v>2784</v>
      </c>
      <c r="B54" s="161" t="s">
        <v>2649</v>
      </c>
      <c r="C54" s="162" t="s">
        <v>76</v>
      </c>
      <c r="D54" s="164" t="s">
        <v>867</v>
      </c>
      <c r="E54" s="162" t="s">
        <v>384</v>
      </c>
      <c r="F54" s="162" t="s">
        <v>76</v>
      </c>
      <c r="G54" s="164" t="s">
        <v>441</v>
      </c>
      <c r="H54" s="163" t="str">
        <f>IF(AND(ISBLANK('C2'!AK18),$I$54&lt;&gt;"Z"),"",'C2'!AK18)</f>
        <v/>
      </c>
      <c r="I54" s="163" t="str">
        <f>IF(ISBLANK('C2'!AL18),"",'C2'!AL18)</f>
        <v/>
      </c>
      <c r="J54" s="75" t="s">
        <v>384</v>
      </c>
      <c r="K54" s="163" t="str">
        <f>IF(AND(ISBLANK('C2'!AH18),$L$54&lt;&gt;"Z"),"",'C2'!AH18)</f>
        <v/>
      </c>
      <c r="L54" s="163" t="str">
        <f>IF(ISBLANK('C2'!AI18),"",'C2'!AI18)</f>
        <v/>
      </c>
      <c r="M54" s="72" t="str">
        <f t="shared" si="2"/>
        <v>OK</v>
      </c>
      <c r="N54" s="73"/>
    </row>
    <row r="55" spans="1:14" ht="23.25" hidden="1">
      <c r="A55" s="74" t="s">
        <v>2784</v>
      </c>
      <c r="B55" s="161" t="s">
        <v>2650</v>
      </c>
      <c r="C55" s="162" t="s">
        <v>76</v>
      </c>
      <c r="D55" s="164" t="s">
        <v>869</v>
      </c>
      <c r="E55" s="162" t="s">
        <v>384</v>
      </c>
      <c r="F55" s="162" t="s">
        <v>76</v>
      </c>
      <c r="G55" s="164" t="s">
        <v>443</v>
      </c>
      <c r="H55" s="163" t="str">
        <f>IF(AND(ISBLANK('C2'!AK19),$I$55&lt;&gt;"Z"),"",'C2'!AK19)</f>
        <v/>
      </c>
      <c r="I55" s="163" t="str">
        <f>IF(ISBLANK('C2'!AL19),"",'C2'!AL19)</f>
        <v/>
      </c>
      <c r="J55" s="75" t="s">
        <v>384</v>
      </c>
      <c r="K55" s="163" t="str">
        <f>IF(AND(ISBLANK('C2'!AH19),$L$55&lt;&gt;"Z"),"",'C2'!AH19)</f>
        <v/>
      </c>
      <c r="L55" s="163" t="str">
        <f>IF(ISBLANK('C2'!AI19),"",'C2'!AI19)</f>
        <v/>
      </c>
      <c r="M55" s="72" t="str">
        <f t="shared" si="2"/>
        <v>OK</v>
      </c>
      <c r="N55" s="73"/>
    </row>
    <row r="56" spans="1:14" ht="23.25" hidden="1">
      <c r="A56" s="74" t="s">
        <v>2784</v>
      </c>
      <c r="B56" s="161" t="s">
        <v>2651</v>
      </c>
      <c r="C56" s="162" t="s">
        <v>76</v>
      </c>
      <c r="D56" s="164" t="s">
        <v>420</v>
      </c>
      <c r="E56" s="162" t="s">
        <v>384</v>
      </c>
      <c r="F56" s="162" t="s">
        <v>76</v>
      </c>
      <c r="G56" s="164" t="s">
        <v>445</v>
      </c>
      <c r="H56" s="163" t="str">
        <f>IF(AND(ISBLANK('C2'!AK20),$I$56&lt;&gt;"Z"),"",'C2'!AK20)</f>
        <v/>
      </c>
      <c r="I56" s="163" t="str">
        <f>IF(ISBLANK('C2'!AL20),"",'C2'!AL20)</f>
        <v/>
      </c>
      <c r="J56" s="75" t="s">
        <v>384</v>
      </c>
      <c r="K56" s="163" t="str">
        <f>IF(AND(ISBLANK('C2'!AH20),$L$56&lt;&gt;"Z"),"",'C2'!AH20)</f>
        <v/>
      </c>
      <c r="L56" s="163" t="str">
        <f>IF(ISBLANK('C2'!AI20),"",'C2'!AI20)</f>
        <v/>
      </c>
      <c r="M56" s="72" t="str">
        <f t="shared" si="2"/>
        <v>OK</v>
      </c>
      <c r="N56" s="73"/>
    </row>
    <row r="57" spans="1:14" ht="23.25" hidden="1">
      <c r="A57" s="74" t="s">
        <v>2784</v>
      </c>
      <c r="B57" s="161" t="s">
        <v>2652</v>
      </c>
      <c r="C57" s="162" t="s">
        <v>76</v>
      </c>
      <c r="D57" s="164" t="s">
        <v>410</v>
      </c>
      <c r="E57" s="162" t="s">
        <v>384</v>
      </c>
      <c r="F57" s="162" t="s">
        <v>76</v>
      </c>
      <c r="G57" s="164" t="s">
        <v>446</v>
      </c>
      <c r="H57" s="163" t="str">
        <f>IF(AND(ISBLANK('C2'!AK21),$I$57&lt;&gt;"Z"),"",'C2'!AK21)</f>
        <v/>
      </c>
      <c r="I57" s="163" t="str">
        <f>IF(ISBLANK('C2'!AL21),"",'C2'!AL21)</f>
        <v/>
      </c>
      <c r="J57" s="75" t="s">
        <v>384</v>
      </c>
      <c r="K57" s="163" t="str">
        <f>IF(AND(ISBLANK('C2'!AH21),$L$57&lt;&gt;"Z"),"",'C2'!AH21)</f>
        <v/>
      </c>
      <c r="L57" s="163" t="str">
        <f>IF(ISBLANK('C2'!AI21),"",'C2'!AI21)</f>
        <v/>
      </c>
      <c r="M57" s="72" t="str">
        <f t="shared" si="2"/>
        <v>OK</v>
      </c>
      <c r="N57" s="73"/>
    </row>
    <row r="58" spans="1:14" ht="23.25" hidden="1">
      <c r="A58" s="74" t="s">
        <v>2784</v>
      </c>
      <c r="B58" s="161" t="s">
        <v>2653</v>
      </c>
      <c r="C58" s="162" t="s">
        <v>76</v>
      </c>
      <c r="D58" s="164" t="s">
        <v>399</v>
      </c>
      <c r="E58" s="162" t="s">
        <v>384</v>
      </c>
      <c r="F58" s="162" t="s">
        <v>76</v>
      </c>
      <c r="G58" s="164" t="s">
        <v>447</v>
      </c>
      <c r="H58" s="163" t="str">
        <f>IF(AND(ISBLANK('C2'!AK22),$I$58&lt;&gt;"Z"),"",'C2'!AK22)</f>
        <v/>
      </c>
      <c r="I58" s="163" t="str">
        <f>IF(ISBLANK('C2'!AL22),"",'C2'!AL22)</f>
        <v/>
      </c>
      <c r="J58" s="75" t="s">
        <v>384</v>
      </c>
      <c r="K58" s="163" t="str">
        <f>IF(AND(ISBLANK('C2'!AH22),$L$58&lt;&gt;"Z"),"",'C2'!AH22)</f>
        <v/>
      </c>
      <c r="L58" s="163" t="str">
        <f>IF(ISBLANK('C2'!AI22),"",'C2'!AI22)</f>
        <v/>
      </c>
      <c r="M58" s="72" t="str">
        <f t="shared" si="2"/>
        <v>OK</v>
      </c>
      <c r="N58" s="73"/>
    </row>
    <row r="59" spans="1:14" ht="23.25" hidden="1">
      <c r="A59" s="74" t="s">
        <v>2784</v>
      </c>
      <c r="B59" s="161" t="s">
        <v>2654</v>
      </c>
      <c r="C59" s="162" t="s">
        <v>76</v>
      </c>
      <c r="D59" s="164" t="s">
        <v>456</v>
      </c>
      <c r="E59" s="162" t="s">
        <v>384</v>
      </c>
      <c r="F59" s="162" t="s">
        <v>76</v>
      </c>
      <c r="G59" s="164" t="s">
        <v>448</v>
      </c>
      <c r="H59" s="163" t="str">
        <f>IF(AND(ISBLANK('C2'!AK23),$I$59&lt;&gt;"Z"),"",'C2'!AK23)</f>
        <v/>
      </c>
      <c r="I59" s="163" t="str">
        <f>IF(ISBLANK('C2'!AL23),"",'C2'!AL23)</f>
        <v/>
      </c>
      <c r="J59" s="75" t="s">
        <v>384</v>
      </c>
      <c r="K59" s="163" t="str">
        <f>IF(AND(ISBLANK('C2'!AH23),$L$59&lt;&gt;"Z"),"",'C2'!AH23)</f>
        <v/>
      </c>
      <c r="L59" s="163" t="str">
        <f>IF(ISBLANK('C2'!AI23),"",'C2'!AI23)</f>
        <v/>
      </c>
      <c r="M59" s="72" t="str">
        <f t="shared" si="2"/>
        <v>OK</v>
      </c>
      <c r="N59" s="73"/>
    </row>
    <row r="60" spans="1:14" ht="23.25" hidden="1">
      <c r="A60" s="74" t="s">
        <v>2591</v>
      </c>
      <c r="B60" s="161" t="s">
        <v>450</v>
      </c>
      <c r="C60" s="162" t="s">
        <v>76</v>
      </c>
      <c r="D60" s="164" t="s">
        <v>451</v>
      </c>
      <c r="E60" s="162" t="s">
        <v>384</v>
      </c>
      <c r="F60" s="162" t="s">
        <v>76</v>
      </c>
      <c r="G60" s="164" t="s">
        <v>391</v>
      </c>
      <c r="H60" s="163" t="str">
        <f>IF(AND(ISBLANK('C2'!V23),$I$60&lt;&gt;"Z"),"",'C2'!V23)</f>
        <v/>
      </c>
      <c r="I60" s="163" t="str">
        <f>IF(ISBLANK('C2'!W23),"",'C2'!W23)</f>
        <v/>
      </c>
      <c r="J60" s="75" t="s">
        <v>384</v>
      </c>
      <c r="K60" s="163" t="str">
        <f>IF(AND(ISBLANK('C2'!V22),$L$60&lt;&gt;"Z"),"",'C2'!V22)</f>
        <v/>
      </c>
      <c r="L60" s="163" t="str">
        <f>IF(ISBLANK('C2'!W22),"",'C2'!W22)</f>
        <v/>
      </c>
      <c r="M60" s="72" t="str">
        <f t="shared" si="2"/>
        <v>OK</v>
      </c>
      <c r="N60" s="73"/>
    </row>
    <row r="61" spans="1:14" ht="23.25" hidden="1">
      <c r="A61" s="74" t="s">
        <v>2591</v>
      </c>
      <c r="B61" s="161" t="s">
        <v>452</v>
      </c>
      <c r="C61" s="162" t="s">
        <v>76</v>
      </c>
      <c r="D61" s="164" t="s">
        <v>432</v>
      </c>
      <c r="E61" s="162" t="s">
        <v>384</v>
      </c>
      <c r="F61" s="162" t="s">
        <v>76</v>
      </c>
      <c r="G61" s="164" t="s">
        <v>431</v>
      </c>
      <c r="H61" s="163" t="str">
        <f>IF(AND(ISBLANK('C2'!AB23),$I$61&lt;&gt;"Z"),"",'C2'!AB23)</f>
        <v/>
      </c>
      <c r="I61" s="163" t="str">
        <f>IF(ISBLANK('C2'!AC23),"",'C2'!AC23)</f>
        <v/>
      </c>
      <c r="J61" s="75" t="s">
        <v>384</v>
      </c>
      <c r="K61" s="163" t="str">
        <f>IF(AND(ISBLANK('C2'!AB22),$L$61&lt;&gt;"Z"),"",'C2'!AB22)</f>
        <v/>
      </c>
      <c r="L61" s="163" t="str">
        <f>IF(ISBLANK('C2'!AC22),"",'C2'!AC22)</f>
        <v/>
      </c>
      <c r="M61" s="72" t="str">
        <f t="shared" si="2"/>
        <v>OK</v>
      </c>
      <c r="N61" s="73"/>
    </row>
    <row r="62" spans="1:14" ht="23.25" hidden="1">
      <c r="A62" s="74" t="s">
        <v>2591</v>
      </c>
      <c r="B62" s="161" t="s">
        <v>453</v>
      </c>
      <c r="C62" s="162" t="s">
        <v>76</v>
      </c>
      <c r="D62" s="164" t="s">
        <v>449</v>
      </c>
      <c r="E62" s="162" t="s">
        <v>384</v>
      </c>
      <c r="F62" s="162" t="s">
        <v>76</v>
      </c>
      <c r="G62" s="164" t="s">
        <v>397</v>
      </c>
      <c r="H62" s="163" t="str">
        <f>IF(AND(ISBLANK('C2'!AE23),$I$62&lt;&gt;"Z"),"",'C2'!AE23)</f>
        <v/>
      </c>
      <c r="I62" s="163" t="str">
        <f>IF(ISBLANK('C2'!AF23),"",'C2'!AF23)</f>
        <v/>
      </c>
      <c r="J62" s="75" t="s">
        <v>384</v>
      </c>
      <c r="K62" s="163" t="str">
        <f>IF(AND(ISBLANK('C2'!AE22),$L$62&lt;&gt;"Z"),"",'C2'!AE22)</f>
        <v/>
      </c>
      <c r="L62" s="163" t="str">
        <f>IF(ISBLANK('C2'!AF22),"",'C2'!AF22)</f>
        <v/>
      </c>
      <c r="M62" s="72" t="str">
        <f t="shared" si="2"/>
        <v>OK</v>
      </c>
      <c r="N62" s="73"/>
    </row>
    <row r="63" spans="1:14" ht="23.25" hidden="1">
      <c r="A63" s="74" t="s">
        <v>2591</v>
      </c>
      <c r="B63" s="161" t="s">
        <v>454</v>
      </c>
      <c r="C63" s="162" t="s">
        <v>76</v>
      </c>
      <c r="D63" s="164" t="s">
        <v>448</v>
      </c>
      <c r="E63" s="162" t="s">
        <v>384</v>
      </c>
      <c r="F63" s="162" t="s">
        <v>76</v>
      </c>
      <c r="G63" s="164" t="s">
        <v>447</v>
      </c>
      <c r="H63" s="163" t="str">
        <f>IF(AND(ISBLANK('C2'!AH23),$I$63&lt;&gt;"Z"),"",'C2'!AH23)</f>
        <v/>
      </c>
      <c r="I63" s="163" t="str">
        <f>IF(ISBLANK('C2'!AI23),"",'C2'!AI23)</f>
        <v/>
      </c>
      <c r="J63" s="75" t="s">
        <v>384</v>
      </c>
      <c r="K63" s="163" t="str">
        <f>IF(AND(ISBLANK('C2'!AH22),$L$63&lt;&gt;"Z"),"",'C2'!AH22)</f>
        <v/>
      </c>
      <c r="L63" s="163" t="str">
        <f>IF(ISBLANK('C2'!AI22),"",'C2'!AI22)</f>
        <v/>
      </c>
      <c r="M63" s="72" t="str">
        <f t="shared" si="2"/>
        <v>OK</v>
      </c>
      <c r="N63" s="73"/>
    </row>
    <row r="64" spans="1:14" ht="23.25" hidden="1">
      <c r="A64" s="74" t="s">
        <v>2591</v>
      </c>
      <c r="B64" s="161" t="s">
        <v>455</v>
      </c>
      <c r="C64" s="162" t="s">
        <v>76</v>
      </c>
      <c r="D64" s="164" t="s">
        <v>456</v>
      </c>
      <c r="E64" s="162" t="s">
        <v>384</v>
      </c>
      <c r="F64" s="162" t="s">
        <v>76</v>
      </c>
      <c r="G64" s="164" t="s">
        <v>399</v>
      </c>
      <c r="H64" s="163" t="str">
        <f>IF(AND(ISBLANK('C2'!AK23),$I$64&lt;&gt;"Z"),"",'C2'!AK23)</f>
        <v/>
      </c>
      <c r="I64" s="163" t="str">
        <f>IF(ISBLANK('C2'!AL23),"",'C2'!AL23)</f>
        <v/>
      </c>
      <c r="J64" s="75" t="s">
        <v>384</v>
      </c>
      <c r="K64" s="163" t="str">
        <f>IF(AND(ISBLANK('C2'!AK22),$L$64&lt;&gt;"Z"),"",'C2'!AK22)</f>
        <v/>
      </c>
      <c r="L64" s="163" t="str">
        <f>IF(ISBLANK('C2'!AL22),"",'C2'!AL22)</f>
        <v/>
      </c>
      <c r="M64" s="72" t="str">
        <f t="shared" si="2"/>
        <v>OK</v>
      </c>
      <c r="N64" s="73"/>
    </row>
    <row r="65" spans="1:14" ht="23.25" hidden="1">
      <c r="A65" s="74" t="s">
        <v>2591</v>
      </c>
      <c r="B65" s="161" t="s">
        <v>457</v>
      </c>
      <c r="C65" s="162" t="s">
        <v>76</v>
      </c>
      <c r="D65" s="164" t="s">
        <v>458</v>
      </c>
      <c r="E65" s="162" t="s">
        <v>384</v>
      </c>
      <c r="F65" s="162" t="s">
        <v>76</v>
      </c>
      <c r="G65" s="164" t="s">
        <v>393</v>
      </c>
      <c r="H65" s="163" t="str">
        <f>IF(AND(ISBLANK('C2'!AN23),$I$65&lt;&gt;"Z"),"",'C2'!AN23)</f>
        <v/>
      </c>
      <c r="I65" s="163" t="str">
        <f>IF(ISBLANK('C2'!AO23),"",'C2'!AO23)</f>
        <v/>
      </c>
      <c r="J65" s="75" t="s">
        <v>384</v>
      </c>
      <c r="K65" s="163" t="str">
        <f>IF(AND(ISBLANK('C2'!AN22),$L$65&lt;&gt;"Z"),"",'C2'!AN22)</f>
        <v/>
      </c>
      <c r="L65" s="163" t="str">
        <f>IF(ISBLANK('C2'!AO22),"",'C2'!AO22)</f>
        <v/>
      </c>
      <c r="M65" s="72" t="str">
        <f t="shared" si="2"/>
        <v>OK</v>
      </c>
      <c r="N65" s="73"/>
    </row>
    <row r="66" spans="1:14" ht="23.25" hidden="1">
      <c r="A66" s="74" t="s">
        <v>2591</v>
      </c>
      <c r="B66" s="161" t="s">
        <v>2655</v>
      </c>
      <c r="C66" s="162" t="s">
        <v>76</v>
      </c>
      <c r="D66" s="164" t="s">
        <v>2656</v>
      </c>
      <c r="E66" s="162" t="s">
        <v>384</v>
      </c>
      <c r="F66" s="162" t="s">
        <v>76</v>
      </c>
      <c r="G66" s="164" t="s">
        <v>2612</v>
      </c>
      <c r="H66" s="163" t="str">
        <f>IF(AND(ISBLANK('C2'!AQ23),$I$66&lt;&gt;"Z"),"",'C2'!AQ23)</f>
        <v/>
      </c>
      <c r="I66" s="163" t="str">
        <f>IF(ISBLANK('C2'!AR23),"",'C2'!AR23)</f>
        <v/>
      </c>
      <c r="J66" s="75" t="s">
        <v>384</v>
      </c>
      <c r="K66" s="163" t="str">
        <f>IF(AND(ISBLANK('C2'!AQ22),$L$66&lt;&gt;"Z"),"",'C2'!AQ22)</f>
        <v/>
      </c>
      <c r="L66" s="163" t="str">
        <f>IF(ISBLANK('C2'!AR22),"",'C2'!AR22)</f>
        <v/>
      </c>
      <c r="M66" s="72" t="str">
        <f t="shared" si="2"/>
        <v>OK</v>
      </c>
      <c r="N66" s="73"/>
    </row>
    <row r="67" spans="1:14" ht="23.25" hidden="1">
      <c r="A67" s="74" t="s">
        <v>2592</v>
      </c>
      <c r="B67" s="161" t="s">
        <v>459</v>
      </c>
      <c r="C67" s="162" t="s">
        <v>80</v>
      </c>
      <c r="D67" s="164" t="s">
        <v>433</v>
      </c>
      <c r="E67" s="162" t="s">
        <v>384</v>
      </c>
      <c r="F67" s="162" t="s">
        <v>80</v>
      </c>
      <c r="G67" s="164" t="s">
        <v>385</v>
      </c>
      <c r="H67" s="163" t="str">
        <f>IF(AND(ISBLANK('C4'!AH14),$I$67&lt;&gt;"Z"),"",'C4'!AH14)</f>
        <v/>
      </c>
      <c r="I67" s="163" t="str">
        <f>IF(ISBLANK('C4'!AI14),"",'C4'!AI14)</f>
        <v/>
      </c>
      <c r="J67" s="75" t="s">
        <v>384</v>
      </c>
      <c r="K67" s="163" t="str">
        <f>IF(AND(ISBLANK('C4'!V14),$L$67&lt;&gt;"Z"),"",'C4'!V14)</f>
        <v/>
      </c>
      <c r="L67" s="163" t="str">
        <f>IF(ISBLANK('C4'!W14),"",'C4'!W14)</f>
        <v/>
      </c>
      <c r="M67" s="72" t="str">
        <f t="shared" si="2"/>
        <v>OK</v>
      </c>
      <c r="N67" s="73"/>
    </row>
    <row r="68" spans="1:14" ht="23.25" hidden="1">
      <c r="A68" s="74" t="s">
        <v>2592</v>
      </c>
      <c r="B68" s="161" t="s">
        <v>460</v>
      </c>
      <c r="C68" s="162" t="s">
        <v>80</v>
      </c>
      <c r="D68" s="164" t="s">
        <v>435</v>
      </c>
      <c r="E68" s="162" t="s">
        <v>384</v>
      </c>
      <c r="F68" s="162" t="s">
        <v>80</v>
      </c>
      <c r="G68" s="164" t="s">
        <v>461</v>
      </c>
      <c r="H68" s="163" t="str">
        <f>IF(AND(ISBLANK('C4'!AH15),$I$68&lt;&gt;"Z"),"",'C4'!AH15)</f>
        <v/>
      </c>
      <c r="I68" s="163" t="str">
        <f>IF(ISBLANK('C4'!AI15),"",'C4'!AI15)</f>
        <v/>
      </c>
      <c r="J68" s="75" t="s">
        <v>384</v>
      </c>
      <c r="K68" s="163" t="str">
        <f>IF(AND(ISBLANK('C4'!V15),$L$68&lt;&gt;"Z"),"",'C4'!V15)</f>
        <v/>
      </c>
      <c r="L68" s="163" t="str">
        <f>IF(ISBLANK('C4'!W15),"",'C4'!W15)</f>
        <v/>
      </c>
      <c r="M68" s="72" t="str">
        <f t="shared" si="2"/>
        <v>OK</v>
      </c>
      <c r="N68" s="73"/>
    </row>
    <row r="69" spans="1:14" ht="23.25" hidden="1">
      <c r="A69" s="74" t="s">
        <v>2592</v>
      </c>
      <c r="B69" s="161" t="s">
        <v>462</v>
      </c>
      <c r="C69" s="162" t="s">
        <v>80</v>
      </c>
      <c r="D69" s="164" t="s">
        <v>437</v>
      </c>
      <c r="E69" s="162" t="s">
        <v>384</v>
      </c>
      <c r="F69" s="162" t="s">
        <v>80</v>
      </c>
      <c r="G69" s="164" t="s">
        <v>463</v>
      </c>
      <c r="H69" s="163" t="str">
        <f>IF(AND(ISBLANK('C4'!AH16),$I$69&lt;&gt;"Z"),"",'C4'!AH16)</f>
        <v/>
      </c>
      <c r="I69" s="163" t="str">
        <f>IF(ISBLANK('C4'!AI16),"",'C4'!AI16)</f>
        <v/>
      </c>
      <c r="J69" s="75" t="s">
        <v>384</v>
      </c>
      <c r="K69" s="163" t="str">
        <f>IF(AND(ISBLANK('C4'!V16),$L$69&lt;&gt;"Z"),"",'C4'!V16)</f>
        <v/>
      </c>
      <c r="L69" s="163" t="str">
        <f>IF(ISBLANK('C4'!W16),"",'C4'!W16)</f>
        <v/>
      </c>
      <c r="M69" s="72" t="str">
        <f t="shared" si="2"/>
        <v>OK</v>
      </c>
      <c r="N69" s="73"/>
    </row>
    <row r="70" spans="1:14" ht="23.25" hidden="1">
      <c r="A70" s="74" t="s">
        <v>2592</v>
      </c>
      <c r="B70" s="161" t="s">
        <v>464</v>
      </c>
      <c r="C70" s="162" t="s">
        <v>80</v>
      </c>
      <c r="D70" s="164" t="s">
        <v>465</v>
      </c>
      <c r="E70" s="162" t="s">
        <v>384</v>
      </c>
      <c r="F70" s="162" t="s">
        <v>80</v>
      </c>
      <c r="G70" s="164" t="s">
        <v>423</v>
      </c>
      <c r="H70" s="163" t="str">
        <f>IF(AND(ISBLANK('C4'!AK14),$I$70&lt;&gt;"Z"),"",'C4'!AK14)</f>
        <v/>
      </c>
      <c r="I70" s="163" t="str">
        <f>IF(ISBLANK('C4'!AL14),"",'C4'!AL14)</f>
        <v/>
      </c>
      <c r="J70" s="75" t="s">
        <v>384</v>
      </c>
      <c r="K70" s="163" t="str">
        <f>IF(AND(ISBLANK('C4'!Y14),$L$70&lt;&gt;"Z"),"",'C4'!Y14)</f>
        <v/>
      </c>
      <c r="L70" s="163" t="str">
        <f>IF(ISBLANK('C4'!Z14),"",'C4'!Z14)</f>
        <v/>
      </c>
      <c r="M70" s="72" t="str">
        <f t="shared" si="2"/>
        <v>OK</v>
      </c>
      <c r="N70" s="73"/>
    </row>
    <row r="71" spans="1:14" ht="23.25" hidden="1">
      <c r="A71" s="74" t="s">
        <v>2592</v>
      </c>
      <c r="B71" s="161" t="s">
        <v>466</v>
      </c>
      <c r="C71" s="162" t="s">
        <v>80</v>
      </c>
      <c r="D71" s="164" t="s">
        <v>467</v>
      </c>
      <c r="E71" s="162" t="s">
        <v>384</v>
      </c>
      <c r="F71" s="162" t="s">
        <v>80</v>
      </c>
      <c r="G71" s="164" t="s">
        <v>352</v>
      </c>
      <c r="H71" s="163" t="str">
        <f>IF(AND(ISBLANK('C4'!AK15),$I$71&lt;&gt;"Z"),"",'C4'!AK15)</f>
        <v/>
      </c>
      <c r="I71" s="163" t="str">
        <f>IF(ISBLANK('C4'!AL15),"",'C4'!AL15)</f>
        <v/>
      </c>
      <c r="J71" s="75" t="s">
        <v>384</v>
      </c>
      <c r="K71" s="163" t="str">
        <f>IF(AND(ISBLANK('C4'!Y15),$L$71&lt;&gt;"Z"),"",'C4'!Y15)</f>
        <v/>
      </c>
      <c r="L71" s="163" t="str">
        <f>IF(ISBLANK('C4'!Z15),"",'C4'!Z15)</f>
        <v/>
      </c>
      <c r="M71" s="72" t="str">
        <f t="shared" si="2"/>
        <v>OK</v>
      </c>
      <c r="N71" s="73"/>
    </row>
    <row r="72" spans="1:14" ht="23.25" hidden="1">
      <c r="A72" s="74" t="s">
        <v>2592</v>
      </c>
      <c r="B72" s="161" t="s">
        <v>468</v>
      </c>
      <c r="C72" s="162" t="s">
        <v>80</v>
      </c>
      <c r="D72" s="164" t="s">
        <v>469</v>
      </c>
      <c r="E72" s="162" t="s">
        <v>384</v>
      </c>
      <c r="F72" s="162" t="s">
        <v>80</v>
      </c>
      <c r="G72" s="164" t="s">
        <v>81</v>
      </c>
      <c r="H72" s="163" t="str">
        <f>IF(AND(ISBLANK('C4'!AK16),$I$72&lt;&gt;"Z"),"",'C4'!AK16)</f>
        <v/>
      </c>
      <c r="I72" s="163" t="str">
        <f>IF(ISBLANK('C4'!AL16),"",'C4'!AL16)</f>
        <v/>
      </c>
      <c r="J72" s="75" t="s">
        <v>384</v>
      </c>
      <c r="K72" s="163" t="str">
        <f>IF(AND(ISBLANK('C4'!Y16),$L$72&lt;&gt;"Z"),"",'C4'!Y16)</f>
        <v/>
      </c>
      <c r="L72" s="163" t="str">
        <f>IF(ISBLANK('C4'!Z16),"",'C4'!Z16)</f>
        <v/>
      </c>
      <c r="M72" s="72" t="str">
        <f t="shared" si="2"/>
        <v>OK</v>
      </c>
      <c r="N72" s="73"/>
    </row>
    <row r="73" spans="1:14" ht="23.25" hidden="1">
      <c r="A73" s="74" t="s">
        <v>2592</v>
      </c>
      <c r="B73" s="161" t="s">
        <v>470</v>
      </c>
      <c r="C73" s="162" t="s">
        <v>80</v>
      </c>
      <c r="D73" s="164" t="s">
        <v>471</v>
      </c>
      <c r="E73" s="162" t="s">
        <v>384</v>
      </c>
      <c r="F73" s="162" t="s">
        <v>80</v>
      </c>
      <c r="G73" s="164" t="s">
        <v>422</v>
      </c>
      <c r="H73" s="163" t="str">
        <f>IF(AND(ISBLANK('C4'!AN14),$I$73&lt;&gt;"Z"),"",'C4'!AN14)</f>
        <v/>
      </c>
      <c r="I73" s="163" t="str">
        <f>IF(ISBLANK('C4'!AO14),"",'C4'!AO14)</f>
        <v/>
      </c>
      <c r="J73" s="75" t="s">
        <v>384</v>
      </c>
      <c r="K73" s="163" t="str">
        <f>IF(AND(ISBLANK('C4'!AB14),$L$73&lt;&gt;"Z"),"",'C4'!AB14)</f>
        <v/>
      </c>
      <c r="L73" s="163" t="str">
        <f>IF(ISBLANK('C4'!AC14),"",'C4'!AC14)</f>
        <v/>
      </c>
      <c r="M73" s="72" t="str">
        <f t="shared" si="2"/>
        <v>OK</v>
      </c>
      <c r="N73" s="73"/>
    </row>
    <row r="74" spans="1:14" ht="23.25" hidden="1">
      <c r="A74" s="74" t="s">
        <v>2592</v>
      </c>
      <c r="B74" s="161" t="s">
        <v>472</v>
      </c>
      <c r="C74" s="162" t="s">
        <v>80</v>
      </c>
      <c r="D74" s="164" t="s">
        <v>473</v>
      </c>
      <c r="E74" s="162" t="s">
        <v>384</v>
      </c>
      <c r="F74" s="162" t="s">
        <v>80</v>
      </c>
      <c r="G74" s="164" t="s">
        <v>424</v>
      </c>
      <c r="H74" s="163" t="str">
        <f>IF(AND(ISBLANK('C4'!AN15),$I$74&lt;&gt;"Z"),"",'C4'!AN15)</f>
        <v/>
      </c>
      <c r="I74" s="163" t="str">
        <f>IF(ISBLANK('C4'!AO15),"",'C4'!AO15)</f>
        <v/>
      </c>
      <c r="J74" s="75" t="s">
        <v>384</v>
      </c>
      <c r="K74" s="163" t="str">
        <f>IF(AND(ISBLANK('C4'!AB15),$L$74&lt;&gt;"Z"),"",'C4'!AB15)</f>
        <v/>
      </c>
      <c r="L74" s="163" t="str">
        <f>IF(ISBLANK('C4'!AC15),"",'C4'!AC15)</f>
        <v/>
      </c>
      <c r="M74" s="72" t="str">
        <f t="shared" si="2"/>
        <v>OK</v>
      </c>
      <c r="N74" s="73"/>
    </row>
    <row r="75" spans="1:14" ht="23.25" hidden="1">
      <c r="A75" s="74" t="s">
        <v>2592</v>
      </c>
      <c r="B75" s="161" t="s">
        <v>474</v>
      </c>
      <c r="C75" s="162" t="s">
        <v>80</v>
      </c>
      <c r="D75" s="164" t="s">
        <v>475</v>
      </c>
      <c r="E75" s="162" t="s">
        <v>384</v>
      </c>
      <c r="F75" s="162" t="s">
        <v>80</v>
      </c>
      <c r="G75" s="164" t="s">
        <v>425</v>
      </c>
      <c r="H75" s="163" t="str">
        <f>IF(AND(ISBLANK('C4'!AN16),$I$75&lt;&gt;"Z"),"",'C4'!AN16)</f>
        <v/>
      </c>
      <c r="I75" s="163" t="str">
        <f>IF(ISBLANK('C4'!AO16),"",'C4'!AO16)</f>
        <v/>
      </c>
      <c r="J75" s="75" t="s">
        <v>384</v>
      </c>
      <c r="K75" s="163" t="str">
        <f>IF(AND(ISBLANK('C4'!AB16),$L$75&lt;&gt;"Z"),"",'C4'!AB16)</f>
        <v/>
      </c>
      <c r="L75" s="163" t="str">
        <f>IF(ISBLANK('C4'!AC16),"",'C4'!AC16)</f>
        <v/>
      </c>
      <c r="M75" s="72" t="str">
        <f t="shared" si="2"/>
        <v>OK</v>
      </c>
      <c r="N75" s="73"/>
    </row>
    <row r="76" spans="1:14" hidden="1">
      <c r="A76" s="74" t="s">
        <v>2593</v>
      </c>
      <c r="B76" s="161" t="s">
        <v>476</v>
      </c>
      <c r="C76" s="162" t="s">
        <v>80</v>
      </c>
      <c r="D76" s="164" t="s">
        <v>463</v>
      </c>
      <c r="E76" s="162" t="s">
        <v>384</v>
      </c>
      <c r="F76" s="162" t="s">
        <v>76</v>
      </c>
      <c r="G76" s="164" t="s">
        <v>391</v>
      </c>
      <c r="H76" s="163" t="str">
        <f>IF(AND(ISBLANK('C4'!V16),$I$76&lt;&gt;"Z"),"",'C4'!V16)</f>
        <v/>
      </c>
      <c r="I76" s="163" t="str">
        <f>IF(ISBLANK('C4'!W16),"",'C4'!W16)</f>
        <v/>
      </c>
      <c r="J76" s="75" t="s">
        <v>384</v>
      </c>
      <c r="K76" s="163" t="str">
        <f>IF(AND(ISBLANK('C2'!V22),$L$76&lt;&gt;"Z"),"",'C2'!V22)</f>
        <v/>
      </c>
      <c r="L76" s="163" t="str">
        <f>IF(ISBLANK('C2'!W22),"",'C2'!W22)</f>
        <v/>
      </c>
      <c r="M76" s="72" t="str">
        <f t="shared" si="2"/>
        <v>OK</v>
      </c>
      <c r="N76" s="73"/>
    </row>
    <row r="77" spans="1:14" hidden="1">
      <c r="A77" s="74" t="s">
        <v>2593</v>
      </c>
      <c r="B77" s="161" t="s">
        <v>2657</v>
      </c>
      <c r="C77" s="162" t="s">
        <v>80</v>
      </c>
      <c r="D77" s="164" t="s">
        <v>81</v>
      </c>
      <c r="E77" s="162" t="s">
        <v>384</v>
      </c>
      <c r="F77" s="162" t="s">
        <v>76</v>
      </c>
      <c r="G77" s="164" t="s">
        <v>397</v>
      </c>
      <c r="H77" s="163" t="str">
        <f>IF(AND(ISBLANK('C4'!Y16),$I$77&lt;&gt;"Z"),"",'C4'!Y16)</f>
        <v/>
      </c>
      <c r="I77" s="163" t="str">
        <f>IF(ISBLANK('C4'!Z16),"",'C4'!Z16)</f>
        <v/>
      </c>
      <c r="J77" s="75" t="s">
        <v>384</v>
      </c>
      <c r="K77" s="163" t="str">
        <f>IF(AND(ISBLANK('C2'!AE22),$L$77&lt;&gt;"Z"),"",'C2'!AE22)</f>
        <v/>
      </c>
      <c r="L77" s="163" t="str">
        <f>IF(ISBLANK('C2'!AF22),"",'C2'!AF22)</f>
        <v/>
      </c>
      <c r="M77" s="72" t="str">
        <f t="shared" si="2"/>
        <v>OK</v>
      </c>
      <c r="N77" s="73"/>
    </row>
    <row r="78" spans="1:14" hidden="1">
      <c r="A78" s="74" t="s">
        <v>2593</v>
      </c>
      <c r="B78" s="161" t="s">
        <v>2658</v>
      </c>
      <c r="C78" s="162" t="s">
        <v>80</v>
      </c>
      <c r="D78" s="164" t="s">
        <v>425</v>
      </c>
      <c r="E78" s="162" t="s">
        <v>384</v>
      </c>
      <c r="F78" s="162" t="s">
        <v>76</v>
      </c>
      <c r="G78" s="164" t="s">
        <v>447</v>
      </c>
      <c r="H78" s="163" t="str">
        <f>IF(AND(ISBLANK('C4'!AB16),$I$78&lt;&gt;"Z"),"",'C4'!AB16)</f>
        <v/>
      </c>
      <c r="I78" s="163" t="str">
        <f>IF(ISBLANK('C4'!AC16),"",'C4'!AC16)</f>
        <v/>
      </c>
      <c r="J78" s="75" t="s">
        <v>384</v>
      </c>
      <c r="K78" s="163" t="str">
        <f>IF(AND(ISBLANK('C2'!AH22),$L$78&lt;&gt;"Z"),"",'C2'!AH22)</f>
        <v/>
      </c>
      <c r="L78" s="163" t="str">
        <f>IF(ISBLANK('C2'!AI22),"",'C2'!AI22)</f>
        <v/>
      </c>
      <c r="M78" s="72" t="str">
        <f t="shared" si="2"/>
        <v>OK</v>
      </c>
      <c r="N78" s="73"/>
    </row>
    <row r="79" spans="1:14" hidden="1">
      <c r="A79" s="74" t="s">
        <v>2593</v>
      </c>
      <c r="B79" s="161" t="s">
        <v>2659</v>
      </c>
      <c r="C79" s="162" t="s">
        <v>80</v>
      </c>
      <c r="D79" s="164" t="s">
        <v>438</v>
      </c>
      <c r="E79" s="162" t="s">
        <v>384</v>
      </c>
      <c r="F79" s="162" t="s">
        <v>76</v>
      </c>
      <c r="G79" s="164" t="s">
        <v>393</v>
      </c>
      <c r="H79" s="163" t="str">
        <f>IF(AND(ISBLANK('C4'!AE16),$I$79&lt;&gt;"Z"),"",'C4'!AE16)</f>
        <v/>
      </c>
      <c r="I79" s="163" t="str">
        <f>IF(ISBLANK('C4'!AF16),"",'C4'!AF16)</f>
        <v/>
      </c>
      <c r="J79" s="75" t="s">
        <v>384</v>
      </c>
      <c r="K79" s="163" t="str">
        <f>IF(AND(ISBLANK('C2'!AN22),$L$79&lt;&gt;"Z"),"",'C2'!AN22)</f>
        <v/>
      </c>
      <c r="L79" s="163" t="str">
        <f>IF(ISBLANK('C2'!AO22),"",'C2'!AO22)</f>
        <v/>
      </c>
      <c r="M79" s="72" t="str">
        <f t="shared" si="2"/>
        <v>OK</v>
      </c>
      <c r="N79" s="73"/>
    </row>
    <row r="80" spans="1:14" hidden="1">
      <c r="A80" s="74" t="s">
        <v>2783</v>
      </c>
      <c r="B80" s="161" t="s">
        <v>2660</v>
      </c>
      <c r="C80" s="162" t="s">
        <v>110</v>
      </c>
      <c r="D80" s="164" t="s">
        <v>841</v>
      </c>
      <c r="E80" s="162" t="s">
        <v>384</v>
      </c>
      <c r="F80" s="162" t="s">
        <v>110</v>
      </c>
      <c r="G80" s="164" t="s">
        <v>417</v>
      </c>
      <c r="H80" s="163" t="str">
        <f>IF(AND(ISBLANK('C5'!AB42),$I$80&lt;&gt;"Z"),"",'C5'!AB42)</f>
        <v/>
      </c>
      <c r="I80" s="163" t="str">
        <f>IF(ISBLANK('C5'!AC42),"",'C5'!AC42)</f>
        <v/>
      </c>
      <c r="J80" s="75" t="s">
        <v>384</v>
      </c>
      <c r="K80" s="163" t="str">
        <f>IF(AND(ISBLANK('C5'!V42),$L$80&lt;&gt;"Z"),"",'C5'!V42)</f>
        <v/>
      </c>
      <c r="L80" s="163" t="str">
        <f>IF(ISBLANK('C5'!W42),"",'C5'!W42)</f>
        <v/>
      </c>
      <c r="M80" s="72" t="str">
        <f t="shared" si="2"/>
        <v>OK</v>
      </c>
      <c r="N80" s="73"/>
    </row>
    <row r="81" spans="1:14" hidden="1">
      <c r="A81" s="74" t="s">
        <v>2783</v>
      </c>
      <c r="B81" s="161" t="s">
        <v>2661</v>
      </c>
      <c r="C81" s="162" t="s">
        <v>110</v>
      </c>
      <c r="D81" s="164" t="s">
        <v>2662</v>
      </c>
      <c r="E81" s="162" t="s">
        <v>384</v>
      </c>
      <c r="F81" s="162" t="s">
        <v>110</v>
      </c>
      <c r="G81" s="164" t="s">
        <v>406</v>
      </c>
      <c r="H81" s="163" t="str">
        <f>IF(AND(ISBLANK('C5'!AB72),$I$81&lt;&gt;"Z"),"",'C5'!AB72)</f>
        <v/>
      </c>
      <c r="I81" s="163" t="str">
        <f>IF(ISBLANK('C5'!AC72),"",'C5'!AC72)</f>
        <v/>
      </c>
      <c r="J81" s="75" t="s">
        <v>384</v>
      </c>
      <c r="K81" s="163" t="str">
        <f>IF(AND(ISBLANK('C5'!V72),$L$81&lt;&gt;"Z"),"",'C5'!V72)</f>
        <v/>
      </c>
      <c r="L81" s="163" t="str">
        <f>IF(ISBLANK('C5'!W72),"",'C5'!W72)</f>
        <v/>
      </c>
      <c r="M81" s="72" t="str">
        <f t="shared" si="2"/>
        <v>OK</v>
      </c>
      <c r="N81" s="73"/>
    </row>
    <row r="82" spans="1:14" hidden="1">
      <c r="A82" s="74" t="s">
        <v>2783</v>
      </c>
      <c r="B82" s="161" t="s">
        <v>2663</v>
      </c>
      <c r="C82" s="162" t="s">
        <v>110</v>
      </c>
      <c r="D82" s="164" t="s">
        <v>2615</v>
      </c>
      <c r="E82" s="162" t="s">
        <v>384</v>
      </c>
      <c r="F82" s="162" t="s">
        <v>110</v>
      </c>
      <c r="G82" s="164" t="s">
        <v>395</v>
      </c>
      <c r="H82" s="163" t="str">
        <f>IF(AND(ISBLANK('C5'!AB102),$I$82&lt;&gt;"Z"),"",'C5'!AB102)</f>
        <v/>
      </c>
      <c r="I82" s="163" t="str">
        <f>IF(ISBLANK('C5'!AC102),"",'C5'!AC102)</f>
        <v/>
      </c>
      <c r="J82" s="75" t="s">
        <v>384</v>
      </c>
      <c r="K82" s="163" t="str">
        <f>IF(AND(ISBLANK('C5'!V102),$L$82&lt;&gt;"Z"),"",'C5'!V102)</f>
        <v/>
      </c>
      <c r="L82" s="163" t="str">
        <f>IF(ISBLANK('C5'!W102),"",'C5'!W102)</f>
        <v/>
      </c>
      <c r="M82" s="72" t="str">
        <f t="shared" si="2"/>
        <v>OK</v>
      </c>
      <c r="N82" s="73"/>
    </row>
    <row r="83" spans="1:14" hidden="1">
      <c r="A83" s="74" t="s">
        <v>2593</v>
      </c>
      <c r="B83" s="161" t="s">
        <v>477</v>
      </c>
      <c r="C83" s="162" t="s">
        <v>110</v>
      </c>
      <c r="D83" s="164" t="s">
        <v>423</v>
      </c>
      <c r="E83" s="162" t="s">
        <v>384</v>
      </c>
      <c r="F83" s="162" t="s">
        <v>110</v>
      </c>
      <c r="G83" s="164" t="s">
        <v>385</v>
      </c>
      <c r="H83" s="163" t="str">
        <f>IF(AND(ISBLANK('C5'!Y14),$I$83&lt;&gt;"Z"),"",'C5'!Y14)</f>
        <v/>
      </c>
      <c r="I83" s="163" t="str">
        <f>IF(ISBLANK('C5'!Z14),"",'C5'!Z14)</f>
        <v/>
      </c>
      <c r="J83" s="75" t="s">
        <v>384</v>
      </c>
      <c r="K83" s="163" t="str">
        <f>IF(AND(ISBLANK('C5'!V14),$L$83&lt;&gt;"Z"),"",'C5'!V14)</f>
        <v/>
      </c>
      <c r="L83" s="163" t="str">
        <f>IF(ISBLANK('C5'!W14),"",'C5'!W14)</f>
        <v/>
      </c>
      <c r="M83" s="72" t="str">
        <f t="shared" si="2"/>
        <v>OK</v>
      </c>
      <c r="N83" s="73"/>
    </row>
    <row r="84" spans="1:14" hidden="1">
      <c r="A84" s="74" t="s">
        <v>2593</v>
      </c>
      <c r="B84" s="161" t="s">
        <v>478</v>
      </c>
      <c r="C84" s="162" t="s">
        <v>110</v>
      </c>
      <c r="D84" s="164" t="s">
        <v>352</v>
      </c>
      <c r="E84" s="162" t="s">
        <v>384</v>
      </c>
      <c r="F84" s="162" t="s">
        <v>110</v>
      </c>
      <c r="G84" s="164" t="s">
        <v>461</v>
      </c>
      <c r="H84" s="163" t="str">
        <f>IF(AND(ISBLANK('C5'!Y15),$I$84&lt;&gt;"Z"),"",'C5'!Y15)</f>
        <v/>
      </c>
      <c r="I84" s="163" t="str">
        <f>IF(ISBLANK('C5'!Z15),"",'C5'!Z15)</f>
        <v/>
      </c>
      <c r="J84" s="75" t="s">
        <v>384</v>
      </c>
      <c r="K84" s="163" t="str">
        <f>IF(AND(ISBLANK('C5'!V15),$L$84&lt;&gt;"Z"),"",'C5'!V15)</f>
        <v/>
      </c>
      <c r="L84" s="163" t="str">
        <f>IF(ISBLANK('C5'!W15),"",'C5'!W15)</f>
        <v/>
      </c>
      <c r="M84" s="72" t="str">
        <f t="shared" si="2"/>
        <v>OK</v>
      </c>
      <c r="N84" s="73"/>
    </row>
    <row r="85" spans="1:14" hidden="1">
      <c r="A85" s="74" t="s">
        <v>2593</v>
      </c>
      <c r="B85" s="161" t="s">
        <v>479</v>
      </c>
      <c r="C85" s="162" t="s">
        <v>110</v>
      </c>
      <c r="D85" s="164" t="s">
        <v>81</v>
      </c>
      <c r="E85" s="162" t="s">
        <v>384</v>
      </c>
      <c r="F85" s="162" t="s">
        <v>110</v>
      </c>
      <c r="G85" s="164" t="s">
        <v>463</v>
      </c>
      <c r="H85" s="163" t="str">
        <f>IF(AND(ISBLANK('C5'!Y16),$I$85&lt;&gt;"Z"),"",'C5'!Y16)</f>
        <v/>
      </c>
      <c r="I85" s="163" t="str">
        <f>IF(ISBLANK('C5'!Z16),"",'C5'!Z16)</f>
        <v/>
      </c>
      <c r="J85" s="75" t="s">
        <v>384</v>
      </c>
      <c r="K85" s="163" t="str">
        <f>IF(AND(ISBLANK('C5'!V16),$L$85&lt;&gt;"Z"),"",'C5'!V16)</f>
        <v/>
      </c>
      <c r="L85" s="163" t="str">
        <f>IF(ISBLANK('C5'!W16),"",'C5'!W16)</f>
        <v/>
      </c>
      <c r="M85" s="72" t="str">
        <f t="shared" si="2"/>
        <v>OK</v>
      </c>
      <c r="N85" s="73"/>
    </row>
    <row r="86" spans="1:14" hidden="1">
      <c r="A86" s="74" t="s">
        <v>2593</v>
      </c>
      <c r="B86" s="161" t="s">
        <v>480</v>
      </c>
      <c r="C86" s="162" t="s">
        <v>110</v>
      </c>
      <c r="D86" s="164" t="s">
        <v>82</v>
      </c>
      <c r="E86" s="162" t="s">
        <v>384</v>
      </c>
      <c r="F86" s="162" t="s">
        <v>110</v>
      </c>
      <c r="G86" s="164" t="s">
        <v>481</v>
      </c>
      <c r="H86" s="163" t="str">
        <f>IF(AND(ISBLANK('C5'!Y17),$I$86&lt;&gt;"Z"),"",'C5'!Y17)</f>
        <v/>
      </c>
      <c r="I86" s="163" t="str">
        <f>IF(ISBLANK('C5'!Z17),"",'C5'!Z17)</f>
        <v/>
      </c>
      <c r="J86" s="75" t="s">
        <v>384</v>
      </c>
      <c r="K86" s="163" t="str">
        <f>IF(AND(ISBLANK('C5'!V17),$L$86&lt;&gt;"Z"),"",'C5'!V17)</f>
        <v/>
      </c>
      <c r="L86" s="163" t="str">
        <f>IF(ISBLANK('C5'!W17),"",'C5'!W17)</f>
        <v/>
      </c>
      <c r="M86" s="72" t="str">
        <f t="shared" si="2"/>
        <v>OK</v>
      </c>
      <c r="N86" s="73"/>
    </row>
    <row r="87" spans="1:14" hidden="1">
      <c r="A87" s="74" t="s">
        <v>2593</v>
      </c>
      <c r="B87" s="161" t="s">
        <v>482</v>
      </c>
      <c r="C87" s="162" t="s">
        <v>110</v>
      </c>
      <c r="D87" s="164" t="s">
        <v>83</v>
      </c>
      <c r="E87" s="162" t="s">
        <v>384</v>
      </c>
      <c r="F87" s="162" t="s">
        <v>110</v>
      </c>
      <c r="G87" s="164" t="s">
        <v>483</v>
      </c>
      <c r="H87" s="163" t="str">
        <f>IF(AND(ISBLANK('C5'!Y18),$I$87&lt;&gt;"Z"),"",'C5'!Y18)</f>
        <v/>
      </c>
      <c r="I87" s="163" t="str">
        <f>IF(ISBLANK('C5'!Z18),"",'C5'!Z18)</f>
        <v/>
      </c>
      <c r="J87" s="75" t="s">
        <v>384</v>
      </c>
      <c r="K87" s="163" t="str">
        <f>IF(AND(ISBLANK('C5'!V18),$L$87&lt;&gt;"Z"),"",'C5'!V18)</f>
        <v/>
      </c>
      <c r="L87" s="163" t="str">
        <f>IF(ISBLANK('C5'!W18),"",'C5'!W18)</f>
        <v/>
      </c>
      <c r="M87" s="72" t="str">
        <f t="shared" si="2"/>
        <v>OK</v>
      </c>
      <c r="N87" s="73"/>
    </row>
    <row r="88" spans="1:14" hidden="1">
      <c r="A88" s="74" t="s">
        <v>2593</v>
      </c>
      <c r="B88" s="161" t="s">
        <v>484</v>
      </c>
      <c r="C88" s="162" t="s">
        <v>110</v>
      </c>
      <c r="D88" s="164" t="s">
        <v>84</v>
      </c>
      <c r="E88" s="162" t="s">
        <v>384</v>
      </c>
      <c r="F88" s="162" t="s">
        <v>110</v>
      </c>
      <c r="G88" s="164" t="s">
        <v>485</v>
      </c>
      <c r="H88" s="163" t="str">
        <f>IF(AND(ISBLANK('C5'!Y19),$I$88&lt;&gt;"Z"),"",'C5'!Y19)</f>
        <v/>
      </c>
      <c r="I88" s="163" t="str">
        <f>IF(ISBLANK('C5'!Z19),"",'C5'!Z19)</f>
        <v/>
      </c>
      <c r="J88" s="75" t="s">
        <v>384</v>
      </c>
      <c r="K88" s="163" t="str">
        <f>IF(AND(ISBLANK('C5'!V19),$L$88&lt;&gt;"Z"),"",'C5'!V19)</f>
        <v/>
      </c>
      <c r="L88" s="163" t="str">
        <f>IF(ISBLANK('C5'!W19),"",'C5'!W19)</f>
        <v/>
      </c>
      <c r="M88" s="72" t="str">
        <f t="shared" si="2"/>
        <v>OK</v>
      </c>
      <c r="N88" s="73"/>
    </row>
    <row r="89" spans="1:14" hidden="1">
      <c r="A89" s="74" t="s">
        <v>2593</v>
      </c>
      <c r="B89" s="161" t="s">
        <v>486</v>
      </c>
      <c r="C89" s="162" t="s">
        <v>110</v>
      </c>
      <c r="D89" s="164" t="s">
        <v>85</v>
      </c>
      <c r="E89" s="162" t="s">
        <v>384</v>
      </c>
      <c r="F89" s="162" t="s">
        <v>110</v>
      </c>
      <c r="G89" s="164" t="s">
        <v>413</v>
      </c>
      <c r="H89" s="163" t="str">
        <f>IF(AND(ISBLANK('C5'!Y20),$I$89&lt;&gt;"Z"),"",'C5'!Y20)</f>
        <v/>
      </c>
      <c r="I89" s="163" t="str">
        <f>IF(ISBLANK('C5'!Z20),"",'C5'!Z20)</f>
        <v/>
      </c>
      <c r="J89" s="75" t="s">
        <v>384</v>
      </c>
      <c r="K89" s="163" t="str">
        <f>IF(AND(ISBLANK('C5'!V20),$L$89&lt;&gt;"Z"),"",'C5'!V20)</f>
        <v/>
      </c>
      <c r="L89" s="163" t="str">
        <f>IF(ISBLANK('C5'!W20),"",'C5'!W20)</f>
        <v/>
      </c>
      <c r="M89" s="72" t="str">
        <f t="shared" si="2"/>
        <v>OK</v>
      </c>
      <c r="N89" s="73"/>
    </row>
    <row r="90" spans="1:14" hidden="1">
      <c r="A90" s="74" t="s">
        <v>2593</v>
      </c>
      <c r="B90" s="161" t="s">
        <v>487</v>
      </c>
      <c r="C90" s="162" t="s">
        <v>110</v>
      </c>
      <c r="D90" s="164" t="s">
        <v>86</v>
      </c>
      <c r="E90" s="162" t="s">
        <v>384</v>
      </c>
      <c r="F90" s="162" t="s">
        <v>110</v>
      </c>
      <c r="G90" s="164" t="s">
        <v>402</v>
      </c>
      <c r="H90" s="163" t="str">
        <f>IF(AND(ISBLANK('C5'!Y21),$I$90&lt;&gt;"Z"),"",'C5'!Y21)</f>
        <v/>
      </c>
      <c r="I90" s="163" t="str">
        <f>IF(ISBLANK('C5'!Z21),"",'C5'!Z21)</f>
        <v/>
      </c>
      <c r="J90" s="75" t="s">
        <v>384</v>
      </c>
      <c r="K90" s="163" t="str">
        <f>IF(AND(ISBLANK('C5'!V21),$L$90&lt;&gt;"Z"),"",'C5'!V21)</f>
        <v/>
      </c>
      <c r="L90" s="163" t="str">
        <f>IF(ISBLANK('C5'!W21),"",'C5'!W21)</f>
        <v/>
      </c>
      <c r="M90" s="72" t="str">
        <f t="shared" si="2"/>
        <v>OK</v>
      </c>
      <c r="N90" s="73"/>
    </row>
    <row r="91" spans="1:14" hidden="1">
      <c r="A91" s="74" t="s">
        <v>2593</v>
      </c>
      <c r="B91" s="161" t="s">
        <v>488</v>
      </c>
      <c r="C91" s="162" t="s">
        <v>110</v>
      </c>
      <c r="D91" s="164" t="s">
        <v>87</v>
      </c>
      <c r="E91" s="162" t="s">
        <v>384</v>
      </c>
      <c r="F91" s="162" t="s">
        <v>110</v>
      </c>
      <c r="G91" s="164" t="s">
        <v>391</v>
      </c>
      <c r="H91" s="163" t="str">
        <f>IF(AND(ISBLANK('C5'!Y22),$I$91&lt;&gt;"Z"),"",'C5'!Y22)</f>
        <v/>
      </c>
      <c r="I91" s="163" t="str">
        <f>IF(ISBLANK('C5'!Z22),"",'C5'!Z22)</f>
        <v/>
      </c>
      <c r="J91" s="75" t="s">
        <v>384</v>
      </c>
      <c r="K91" s="163" t="str">
        <f>IF(AND(ISBLANK('C5'!V22),$L$91&lt;&gt;"Z"),"",'C5'!V22)</f>
        <v/>
      </c>
      <c r="L91" s="163" t="str">
        <f>IF(ISBLANK('C5'!W22),"",'C5'!W22)</f>
        <v/>
      </c>
      <c r="M91" s="72" t="str">
        <f t="shared" si="2"/>
        <v>OK</v>
      </c>
      <c r="N91" s="73"/>
    </row>
    <row r="92" spans="1:14" hidden="1">
      <c r="A92" s="74" t="s">
        <v>2593</v>
      </c>
      <c r="B92" s="161" t="s">
        <v>489</v>
      </c>
      <c r="C92" s="162" t="s">
        <v>110</v>
      </c>
      <c r="D92" s="164" t="s">
        <v>88</v>
      </c>
      <c r="E92" s="162" t="s">
        <v>384</v>
      </c>
      <c r="F92" s="162" t="s">
        <v>110</v>
      </c>
      <c r="G92" s="164" t="s">
        <v>451</v>
      </c>
      <c r="H92" s="163" t="str">
        <f>IF(AND(ISBLANK('C5'!Y23),$I$92&lt;&gt;"Z"),"",'C5'!Y23)</f>
        <v/>
      </c>
      <c r="I92" s="163" t="str">
        <f>IF(ISBLANK('C5'!Z23),"",'C5'!Z23)</f>
        <v/>
      </c>
      <c r="J92" s="75" t="s">
        <v>384</v>
      </c>
      <c r="K92" s="163" t="str">
        <f>IF(AND(ISBLANK('C5'!V23),$L$92&lt;&gt;"Z"),"",'C5'!V23)</f>
        <v/>
      </c>
      <c r="L92" s="163" t="str">
        <f>IF(ISBLANK('C5'!W23),"",'C5'!W23)</f>
        <v/>
      </c>
      <c r="M92" s="72" t="str">
        <f t="shared" si="2"/>
        <v>OK</v>
      </c>
      <c r="N92" s="73"/>
    </row>
    <row r="93" spans="1:14" hidden="1">
      <c r="A93" s="74" t="s">
        <v>2593</v>
      </c>
      <c r="B93" s="161" t="s">
        <v>490</v>
      </c>
      <c r="C93" s="162" t="s">
        <v>110</v>
      </c>
      <c r="D93" s="164" t="s">
        <v>89</v>
      </c>
      <c r="E93" s="162" t="s">
        <v>384</v>
      </c>
      <c r="F93" s="162" t="s">
        <v>110</v>
      </c>
      <c r="G93" s="164" t="s">
        <v>491</v>
      </c>
      <c r="H93" s="163" t="str">
        <f>IF(AND(ISBLANK('C5'!Y24),$I$93&lt;&gt;"Z"),"",'C5'!Y24)</f>
        <v/>
      </c>
      <c r="I93" s="163" t="str">
        <f>IF(ISBLANK('C5'!Z24),"",'C5'!Z24)</f>
        <v/>
      </c>
      <c r="J93" s="75" t="s">
        <v>384</v>
      </c>
      <c r="K93" s="163" t="str">
        <f>IF(AND(ISBLANK('C5'!V24),$L$93&lt;&gt;"Z"),"",'C5'!V24)</f>
        <v/>
      </c>
      <c r="L93" s="163" t="str">
        <f>IF(ISBLANK('C5'!W24),"",'C5'!W24)</f>
        <v/>
      </c>
      <c r="M93" s="72" t="str">
        <f t="shared" si="2"/>
        <v>OK</v>
      </c>
      <c r="N93" s="73"/>
    </row>
    <row r="94" spans="1:14" hidden="1">
      <c r="A94" s="74" t="s">
        <v>2593</v>
      </c>
      <c r="B94" s="161" t="s">
        <v>492</v>
      </c>
      <c r="C94" s="162" t="s">
        <v>110</v>
      </c>
      <c r="D94" s="164" t="s">
        <v>90</v>
      </c>
      <c r="E94" s="162" t="s">
        <v>384</v>
      </c>
      <c r="F94" s="162" t="s">
        <v>110</v>
      </c>
      <c r="G94" s="164" t="s">
        <v>414</v>
      </c>
      <c r="H94" s="163" t="str">
        <f>IF(AND(ISBLANK('C5'!Y25),$I$94&lt;&gt;"Z"),"",'C5'!Y25)</f>
        <v/>
      </c>
      <c r="I94" s="163" t="str">
        <f>IF(ISBLANK('C5'!Z25),"",'C5'!Z25)</f>
        <v/>
      </c>
      <c r="J94" s="75" t="s">
        <v>384</v>
      </c>
      <c r="K94" s="163" t="str">
        <f>IF(AND(ISBLANK('C5'!V25),$L$94&lt;&gt;"Z"),"",'C5'!V25)</f>
        <v/>
      </c>
      <c r="L94" s="163" t="str">
        <f>IF(ISBLANK('C5'!W25),"",'C5'!W25)</f>
        <v/>
      </c>
      <c r="M94" s="72" t="str">
        <f t="shared" si="2"/>
        <v>OK</v>
      </c>
      <c r="N94" s="73"/>
    </row>
    <row r="95" spans="1:14" hidden="1">
      <c r="A95" s="74" t="s">
        <v>2593</v>
      </c>
      <c r="B95" s="161" t="s">
        <v>493</v>
      </c>
      <c r="C95" s="162" t="s">
        <v>110</v>
      </c>
      <c r="D95" s="164" t="s">
        <v>91</v>
      </c>
      <c r="E95" s="162" t="s">
        <v>384</v>
      </c>
      <c r="F95" s="162" t="s">
        <v>110</v>
      </c>
      <c r="G95" s="164" t="s">
        <v>494</v>
      </c>
      <c r="H95" s="163" t="str">
        <f>IF(AND(ISBLANK('C5'!Y26),$I$95&lt;&gt;"Z"),"",'C5'!Y26)</f>
        <v/>
      </c>
      <c r="I95" s="163" t="str">
        <f>IF(ISBLANK('C5'!Z26),"",'C5'!Z26)</f>
        <v/>
      </c>
      <c r="J95" s="75" t="s">
        <v>384</v>
      </c>
      <c r="K95" s="163" t="str">
        <f>IF(AND(ISBLANK('C5'!V26),$L$95&lt;&gt;"Z"),"",'C5'!V26)</f>
        <v/>
      </c>
      <c r="L95" s="163" t="str">
        <f>IF(ISBLANK('C5'!W26),"",'C5'!W26)</f>
        <v/>
      </c>
      <c r="M95" s="72" t="str">
        <f t="shared" si="2"/>
        <v>OK</v>
      </c>
      <c r="N95" s="73"/>
    </row>
    <row r="96" spans="1:14" hidden="1">
      <c r="A96" s="74" t="s">
        <v>2593</v>
      </c>
      <c r="B96" s="161" t="s">
        <v>495</v>
      </c>
      <c r="C96" s="162" t="s">
        <v>110</v>
      </c>
      <c r="D96" s="164" t="s">
        <v>92</v>
      </c>
      <c r="E96" s="162" t="s">
        <v>384</v>
      </c>
      <c r="F96" s="162" t="s">
        <v>110</v>
      </c>
      <c r="G96" s="164" t="s">
        <v>496</v>
      </c>
      <c r="H96" s="163" t="str">
        <f>IF(AND(ISBLANK('C5'!Y27),$I$96&lt;&gt;"Z"),"",'C5'!Y27)</f>
        <v/>
      </c>
      <c r="I96" s="163" t="str">
        <f>IF(ISBLANK('C5'!Z27),"",'C5'!Z27)</f>
        <v/>
      </c>
      <c r="J96" s="75" t="s">
        <v>384</v>
      </c>
      <c r="K96" s="163" t="str">
        <f>IF(AND(ISBLANK('C5'!V27),$L$96&lt;&gt;"Z"),"",'C5'!V27)</f>
        <v/>
      </c>
      <c r="L96" s="163" t="str">
        <f>IF(ISBLANK('C5'!W27),"",'C5'!W27)</f>
        <v/>
      </c>
      <c r="M96" s="72" t="str">
        <f t="shared" si="2"/>
        <v>OK</v>
      </c>
      <c r="N96" s="73"/>
    </row>
    <row r="97" spans="1:14" hidden="1">
      <c r="A97" s="74" t="s">
        <v>2593</v>
      </c>
      <c r="B97" s="161" t="s">
        <v>497</v>
      </c>
      <c r="C97" s="162" t="s">
        <v>110</v>
      </c>
      <c r="D97" s="164" t="s">
        <v>93</v>
      </c>
      <c r="E97" s="162" t="s">
        <v>384</v>
      </c>
      <c r="F97" s="162" t="s">
        <v>110</v>
      </c>
      <c r="G97" s="164" t="s">
        <v>498</v>
      </c>
      <c r="H97" s="163" t="str">
        <f>IF(AND(ISBLANK('C5'!Y28),$I$97&lt;&gt;"Z"),"",'C5'!Y28)</f>
        <v/>
      </c>
      <c r="I97" s="163" t="str">
        <f>IF(ISBLANK('C5'!Z28),"",'C5'!Z28)</f>
        <v/>
      </c>
      <c r="J97" s="75" t="s">
        <v>384</v>
      </c>
      <c r="K97" s="163" t="str">
        <f>IF(AND(ISBLANK('C5'!V28),$L$97&lt;&gt;"Z"),"",'C5'!V28)</f>
        <v/>
      </c>
      <c r="L97" s="163" t="str">
        <f>IF(ISBLANK('C5'!W28),"",'C5'!W28)</f>
        <v/>
      </c>
      <c r="M97" s="72" t="str">
        <f t="shared" si="2"/>
        <v>OK</v>
      </c>
      <c r="N97" s="73"/>
    </row>
    <row r="98" spans="1:14" hidden="1">
      <c r="A98" s="74" t="s">
        <v>2593</v>
      </c>
      <c r="B98" s="161" t="s">
        <v>499</v>
      </c>
      <c r="C98" s="162" t="s">
        <v>110</v>
      </c>
      <c r="D98" s="164" t="s">
        <v>94</v>
      </c>
      <c r="E98" s="162" t="s">
        <v>384</v>
      </c>
      <c r="F98" s="162" t="s">
        <v>110</v>
      </c>
      <c r="G98" s="164" t="s">
        <v>500</v>
      </c>
      <c r="H98" s="163" t="str">
        <f>IF(AND(ISBLANK('C5'!Y29),$I$98&lt;&gt;"Z"),"",'C5'!Y29)</f>
        <v/>
      </c>
      <c r="I98" s="163" t="str">
        <f>IF(ISBLANK('C5'!Z29),"",'C5'!Z29)</f>
        <v/>
      </c>
      <c r="J98" s="75" t="s">
        <v>384</v>
      </c>
      <c r="K98" s="163" t="str">
        <f>IF(AND(ISBLANK('C5'!V29),$L$98&lt;&gt;"Z"),"",'C5'!V29)</f>
        <v/>
      </c>
      <c r="L98" s="163" t="str">
        <f>IF(ISBLANK('C5'!W29),"",'C5'!W29)</f>
        <v/>
      </c>
      <c r="M98" s="72" t="str">
        <f t="shared" si="2"/>
        <v>OK</v>
      </c>
      <c r="N98" s="73"/>
    </row>
    <row r="99" spans="1:14" hidden="1">
      <c r="A99" s="74" t="s">
        <v>2593</v>
      </c>
      <c r="B99" s="161" t="s">
        <v>501</v>
      </c>
      <c r="C99" s="162" t="s">
        <v>110</v>
      </c>
      <c r="D99" s="164" t="s">
        <v>95</v>
      </c>
      <c r="E99" s="162" t="s">
        <v>384</v>
      </c>
      <c r="F99" s="162" t="s">
        <v>110</v>
      </c>
      <c r="G99" s="164" t="s">
        <v>502</v>
      </c>
      <c r="H99" s="163" t="str">
        <f>IF(AND(ISBLANK('C5'!Y30),$I$99&lt;&gt;"Z"),"",'C5'!Y30)</f>
        <v/>
      </c>
      <c r="I99" s="163" t="str">
        <f>IF(ISBLANK('C5'!Z30),"",'C5'!Z30)</f>
        <v/>
      </c>
      <c r="J99" s="75" t="s">
        <v>384</v>
      </c>
      <c r="K99" s="163" t="str">
        <f>IF(AND(ISBLANK('C5'!V30),$L$99&lt;&gt;"Z"),"",'C5'!V30)</f>
        <v/>
      </c>
      <c r="L99" s="163" t="str">
        <f>IF(ISBLANK('C5'!W30),"",'C5'!W30)</f>
        <v/>
      </c>
      <c r="M99" s="72" t="str">
        <f t="shared" si="2"/>
        <v>OK</v>
      </c>
      <c r="N99" s="73"/>
    </row>
    <row r="100" spans="1:14" hidden="1">
      <c r="A100" s="74" t="s">
        <v>2593</v>
      </c>
      <c r="B100" s="161" t="s">
        <v>503</v>
      </c>
      <c r="C100" s="162" t="s">
        <v>110</v>
      </c>
      <c r="D100" s="164" t="s">
        <v>96</v>
      </c>
      <c r="E100" s="162" t="s">
        <v>384</v>
      </c>
      <c r="F100" s="162" t="s">
        <v>110</v>
      </c>
      <c r="G100" s="164" t="s">
        <v>504</v>
      </c>
      <c r="H100" s="163" t="str">
        <f>IF(AND(ISBLANK('C5'!Y31),$I$100&lt;&gt;"Z"),"",'C5'!Y31)</f>
        <v/>
      </c>
      <c r="I100" s="163" t="str">
        <f>IF(ISBLANK('C5'!Z31),"",'C5'!Z31)</f>
        <v/>
      </c>
      <c r="J100" s="75" t="s">
        <v>384</v>
      </c>
      <c r="K100" s="163" t="str">
        <f>IF(AND(ISBLANK('C5'!V31),$L$100&lt;&gt;"Z"),"",'C5'!V31)</f>
        <v/>
      </c>
      <c r="L100" s="163" t="str">
        <f>IF(ISBLANK('C5'!W31),"",'C5'!W31)</f>
        <v/>
      </c>
      <c r="M100" s="72" t="str">
        <f t="shared" si="2"/>
        <v>OK</v>
      </c>
      <c r="N100" s="73"/>
    </row>
    <row r="101" spans="1:14" hidden="1">
      <c r="A101" s="74" t="s">
        <v>2593</v>
      </c>
      <c r="B101" s="161" t="s">
        <v>505</v>
      </c>
      <c r="C101" s="162" t="s">
        <v>110</v>
      </c>
      <c r="D101" s="164" t="s">
        <v>97</v>
      </c>
      <c r="E101" s="162" t="s">
        <v>384</v>
      </c>
      <c r="F101" s="162" t="s">
        <v>110</v>
      </c>
      <c r="G101" s="164" t="s">
        <v>506</v>
      </c>
      <c r="H101" s="163" t="str">
        <f>IF(AND(ISBLANK('C5'!Y32),$I$101&lt;&gt;"Z"),"",'C5'!Y32)</f>
        <v/>
      </c>
      <c r="I101" s="163" t="str">
        <f>IF(ISBLANK('C5'!Z32),"",'C5'!Z32)</f>
        <v/>
      </c>
      <c r="J101" s="75" t="s">
        <v>384</v>
      </c>
      <c r="K101" s="163" t="str">
        <f>IF(AND(ISBLANK('C5'!V32),$L$101&lt;&gt;"Z"),"",'C5'!V32)</f>
        <v/>
      </c>
      <c r="L101" s="163" t="str">
        <f>IF(ISBLANK('C5'!W32),"",'C5'!W32)</f>
        <v/>
      </c>
      <c r="M101" s="72" t="str">
        <f t="shared" si="2"/>
        <v>OK</v>
      </c>
      <c r="N101" s="73"/>
    </row>
    <row r="102" spans="1:14" hidden="1">
      <c r="A102" s="74" t="s">
        <v>2593</v>
      </c>
      <c r="B102" s="161" t="s">
        <v>507</v>
      </c>
      <c r="C102" s="162" t="s">
        <v>110</v>
      </c>
      <c r="D102" s="164" t="s">
        <v>98</v>
      </c>
      <c r="E102" s="162" t="s">
        <v>384</v>
      </c>
      <c r="F102" s="162" t="s">
        <v>110</v>
      </c>
      <c r="G102" s="164" t="s">
        <v>508</v>
      </c>
      <c r="H102" s="163" t="str">
        <f>IF(AND(ISBLANK('C5'!Y33),$I$102&lt;&gt;"Z"),"",'C5'!Y33)</f>
        <v/>
      </c>
      <c r="I102" s="163" t="str">
        <f>IF(ISBLANK('C5'!Z33),"",'C5'!Z33)</f>
        <v/>
      </c>
      <c r="J102" s="75" t="s">
        <v>384</v>
      </c>
      <c r="K102" s="163" t="str">
        <f>IF(AND(ISBLANK('C5'!V33),$L$102&lt;&gt;"Z"),"",'C5'!V33)</f>
        <v/>
      </c>
      <c r="L102" s="163" t="str">
        <f>IF(ISBLANK('C5'!W33),"",'C5'!W33)</f>
        <v/>
      </c>
      <c r="M102" s="72" t="str">
        <f t="shared" si="2"/>
        <v>OK</v>
      </c>
      <c r="N102" s="73"/>
    </row>
    <row r="103" spans="1:14" hidden="1">
      <c r="A103" s="74" t="s">
        <v>2593</v>
      </c>
      <c r="B103" s="161" t="s">
        <v>509</v>
      </c>
      <c r="C103" s="162" t="s">
        <v>110</v>
      </c>
      <c r="D103" s="164" t="s">
        <v>99</v>
      </c>
      <c r="E103" s="162" t="s">
        <v>384</v>
      </c>
      <c r="F103" s="162" t="s">
        <v>110</v>
      </c>
      <c r="G103" s="164" t="s">
        <v>510</v>
      </c>
      <c r="H103" s="163" t="str">
        <f>IF(AND(ISBLANK('C5'!Y34),$I$103&lt;&gt;"Z"),"",'C5'!Y34)</f>
        <v/>
      </c>
      <c r="I103" s="163" t="str">
        <f>IF(ISBLANK('C5'!Z34),"",'C5'!Z34)</f>
        <v/>
      </c>
      <c r="J103" s="75" t="s">
        <v>384</v>
      </c>
      <c r="K103" s="163" t="str">
        <f>IF(AND(ISBLANK('C5'!V34),$L$103&lt;&gt;"Z"),"",'C5'!V34)</f>
        <v/>
      </c>
      <c r="L103" s="163" t="str">
        <f>IF(ISBLANK('C5'!W34),"",'C5'!W34)</f>
        <v/>
      </c>
      <c r="M103" s="72" t="str">
        <f t="shared" si="2"/>
        <v>OK</v>
      </c>
      <c r="N103" s="73"/>
    </row>
    <row r="104" spans="1:14" hidden="1">
      <c r="A104" s="74" t="s">
        <v>2593</v>
      </c>
      <c r="B104" s="161" t="s">
        <v>511</v>
      </c>
      <c r="C104" s="162" t="s">
        <v>110</v>
      </c>
      <c r="D104" s="164" t="s">
        <v>512</v>
      </c>
      <c r="E104" s="162" t="s">
        <v>384</v>
      </c>
      <c r="F104" s="162" t="s">
        <v>110</v>
      </c>
      <c r="G104" s="164" t="s">
        <v>513</v>
      </c>
      <c r="H104" s="163" t="str">
        <f>IF(AND(ISBLANK('C5'!Y35),$I$104&lt;&gt;"Z"),"",'C5'!Y35)</f>
        <v/>
      </c>
      <c r="I104" s="163" t="str">
        <f>IF(ISBLANK('C5'!Z35),"",'C5'!Z35)</f>
        <v/>
      </c>
      <c r="J104" s="75" t="s">
        <v>384</v>
      </c>
      <c r="K104" s="163" t="str">
        <f>IF(AND(ISBLANK('C5'!V35),$L$104&lt;&gt;"Z"),"",'C5'!V35)</f>
        <v/>
      </c>
      <c r="L104" s="163" t="str">
        <f>IF(ISBLANK('C5'!W35),"",'C5'!W35)</f>
        <v/>
      </c>
      <c r="M104" s="72" t="str">
        <f t="shared" si="2"/>
        <v>OK</v>
      </c>
      <c r="N104" s="73"/>
    </row>
    <row r="105" spans="1:14" hidden="1">
      <c r="A105" s="74" t="s">
        <v>2593</v>
      </c>
      <c r="B105" s="161" t="s">
        <v>514</v>
      </c>
      <c r="C105" s="162" t="s">
        <v>110</v>
      </c>
      <c r="D105" s="164" t="s">
        <v>515</v>
      </c>
      <c r="E105" s="162" t="s">
        <v>384</v>
      </c>
      <c r="F105" s="162" t="s">
        <v>110</v>
      </c>
      <c r="G105" s="164" t="s">
        <v>516</v>
      </c>
      <c r="H105" s="163" t="str">
        <f>IF(AND(ISBLANK('C5'!Y36),$I$105&lt;&gt;"Z"),"",'C5'!Y36)</f>
        <v/>
      </c>
      <c r="I105" s="163" t="str">
        <f>IF(ISBLANK('C5'!Z36),"",'C5'!Z36)</f>
        <v/>
      </c>
      <c r="J105" s="75" t="s">
        <v>384</v>
      </c>
      <c r="K105" s="163" t="str">
        <f>IF(AND(ISBLANK('C5'!V36),$L$105&lt;&gt;"Z"),"",'C5'!V36)</f>
        <v/>
      </c>
      <c r="L105" s="163" t="str">
        <f>IF(ISBLANK('C5'!W36),"",'C5'!W36)</f>
        <v/>
      </c>
      <c r="M105" s="72" t="str">
        <f t="shared" si="2"/>
        <v>OK</v>
      </c>
      <c r="N105" s="73"/>
    </row>
    <row r="106" spans="1:14" hidden="1">
      <c r="A106" s="74" t="s">
        <v>2593</v>
      </c>
      <c r="B106" s="161" t="s">
        <v>517</v>
      </c>
      <c r="C106" s="162" t="s">
        <v>110</v>
      </c>
      <c r="D106" s="164" t="s">
        <v>407</v>
      </c>
      <c r="E106" s="162" t="s">
        <v>384</v>
      </c>
      <c r="F106" s="162" t="s">
        <v>110</v>
      </c>
      <c r="G106" s="164" t="s">
        <v>403</v>
      </c>
      <c r="H106" s="163" t="str">
        <f>IF(AND(ISBLANK('C5'!Y37),$I$106&lt;&gt;"Z"),"",'C5'!Y37)</f>
        <v/>
      </c>
      <c r="I106" s="163" t="str">
        <f>IF(ISBLANK('C5'!Z37),"",'C5'!Z37)</f>
        <v/>
      </c>
      <c r="J106" s="75" t="s">
        <v>384</v>
      </c>
      <c r="K106" s="163" t="str">
        <f>IF(AND(ISBLANK('C5'!V37),$L$106&lt;&gt;"Z"),"",'C5'!V37)</f>
        <v/>
      </c>
      <c r="L106" s="163" t="str">
        <f>IF(ISBLANK('C5'!W37),"",'C5'!W37)</f>
        <v/>
      </c>
      <c r="M106" s="72" t="str">
        <f t="shared" si="2"/>
        <v>OK</v>
      </c>
      <c r="N106" s="73"/>
    </row>
    <row r="107" spans="1:14" hidden="1">
      <c r="A107" s="74" t="s">
        <v>2593</v>
      </c>
      <c r="B107" s="161" t="s">
        <v>518</v>
      </c>
      <c r="C107" s="162" t="s">
        <v>110</v>
      </c>
      <c r="D107" s="164" t="s">
        <v>519</v>
      </c>
      <c r="E107" s="162" t="s">
        <v>384</v>
      </c>
      <c r="F107" s="162" t="s">
        <v>110</v>
      </c>
      <c r="G107" s="164" t="s">
        <v>520</v>
      </c>
      <c r="H107" s="163" t="str">
        <f>IF(AND(ISBLANK('C5'!Y38),$I$107&lt;&gt;"Z"),"",'C5'!Y38)</f>
        <v/>
      </c>
      <c r="I107" s="163" t="str">
        <f>IF(ISBLANK('C5'!Z38),"",'C5'!Z38)</f>
        <v/>
      </c>
      <c r="J107" s="75" t="s">
        <v>384</v>
      </c>
      <c r="K107" s="163" t="str">
        <f>IF(AND(ISBLANK('C5'!V38),$L$107&lt;&gt;"Z"),"",'C5'!V38)</f>
        <v/>
      </c>
      <c r="L107" s="163" t="str">
        <f>IF(ISBLANK('C5'!W38),"",'C5'!W38)</f>
        <v/>
      </c>
      <c r="M107" s="72" t="str">
        <f t="shared" si="2"/>
        <v>OK</v>
      </c>
      <c r="N107" s="73"/>
    </row>
    <row r="108" spans="1:14" hidden="1">
      <c r="A108" s="74" t="s">
        <v>2593</v>
      </c>
      <c r="B108" s="161" t="s">
        <v>521</v>
      </c>
      <c r="C108" s="162" t="s">
        <v>110</v>
      </c>
      <c r="D108" s="164" t="s">
        <v>522</v>
      </c>
      <c r="E108" s="162" t="s">
        <v>384</v>
      </c>
      <c r="F108" s="162" t="s">
        <v>110</v>
      </c>
      <c r="G108" s="164" t="s">
        <v>523</v>
      </c>
      <c r="H108" s="163" t="str">
        <f>IF(AND(ISBLANK('C5'!Y39),$I$108&lt;&gt;"Z"),"",'C5'!Y39)</f>
        <v/>
      </c>
      <c r="I108" s="163" t="str">
        <f>IF(ISBLANK('C5'!Z39),"",'C5'!Z39)</f>
        <v/>
      </c>
      <c r="J108" s="75" t="s">
        <v>384</v>
      </c>
      <c r="K108" s="163" t="str">
        <f>IF(AND(ISBLANK('C5'!V39),$L$108&lt;&gt;"Z"),"",'C5'!V39)</f>
        <v/>
      </c>
      <c r="L108" s="163" t="str">
        <f>IF(ISBLANK('C5'!W39),"",'C5'!W39)</f>
        <v/>
      </c>
      <c r="M108" s="72" t="str">
        <f t="shared" ref="M108:M171" si="3">IF(OR(AND(I108="M",AND(L108&lt;&gt;"M",L108&lt;&gt;"X")),AND(I108="X",AND(L108&lt;&gt;"M",L108&lt;&gt;"X",L108&lt;&gt;"W",NOT(AND(AND(ISNUMBER(K108),K108&gt;0),L108="")))),AND(H108=0,ISNUMBER(H108),I108="",L108="Z"),AND(K108="",L108="",AND(OR(ISNUMBER(H108),I108="Z"),OR(AND(H108=0,I108=""),H108=0,H108=""))),AND(OR(L108="",L108="Z"),OR(AND(I108="",H108&lt;&gt;""),I108="W"),OR(NOT(ISNUMBER(K108)),AND(ISNUMBER(H108),K108&lt;H108))),AND(OR(I108="",I108="W"),OR(L108="",L108="W"),AND(ISNUMBER(H108),K108&lt;H108))),"Check","OK")</f>
        <v>OK</v>
      </c>
      <c r="N108" s="73"/>
    </row>
    <row r="109" spans="1:14" hidden="1">
      <c r="A109" s="74" t="s">
        <v>2593</v>
      </c>
      <c r="B109" s="161" t="s">
        <v>524</v>
      </c>
      <c r="C109" s="162" t="s">
        <v>110</v>
      </c>
      <c r="D109" s="164" t="s">
        <v>525</v>
      </c>
      <c r="E109" s="162" t="s">
        <v>384</v>
      </c>
      <c r="F109" s="162" t="s">
        <v>110</v>
      </c>
      <c r="G109" s="164" t="s">
        <v>526</v>
      </c>
      <c r="H109" s="163" t="str">
        <f>IF(AND(ISBLANK('C5'!Y40),$I$109&lt;&gt;"Z"),"",'C5'!Y40)</f>
        <v/>
      </c>
      <c r="I109" s="163" t="str">
        <f>IF(ISBLANK('C5'!Z40),"",'C5'!Z40)</f>
        <v/>
      </c>
      <c r="J109" s="75" t="s">
        <v>384</v>
      </c>
      <c r="K109" s="163" t="str">
        <f>IF(AND(ISBLANK('C5'!V40),$L$109&lt;&gt;"Z"),"",'C5'!V40)</f>
        <v/>
      </c>
      <c r="L109" s="163" t="str">
        <f>IF(ISBLANK('C5'!W40),"",'C5'!W40)</f>
        <v/>
      </c>
      <c r="M109" s="72" t="str">
        <f t="shared" si="3"/>
        <v>OK</v>
      </c>
      <c r="N109" s="73"/>
    </row>
    <row r="110" spans="1:14" hidden="1">
      <c r="A110" s="74" t="s">
        <v>2593</v>
      </c>
      <c r="B110" s="161" t="s">
        <v>527</v>
      </c>
      <c r="C110" s="162" t="s">
        <v>110</v>
      </c>
      <c r="D110" s="164" t="s">
        <v>528</v>
      </c>
      <c r="E110" s="162" t="s">
        <v>384</v>
      </c>
      <c r="F110" s="162" t="s">
        <v>110</v>
      </c>
      <c r="G110" s="164" t="s">
        <v>529</v>
      </c>
      <c r="H110" s="163" t="str">
        <f>IF(AND(ISBLANK('C5'!Y41),$I$110&lt;&gt;"Z"),"",'C5'!Y41)</f>
        <v/>
      </c>
      <c r="I110" s="163" t="str">
        <f>IF(ISBLANK('C5'!Z41),"",'C5'!Z41)</f>
        <v/>
      </c>
      <c r="J110" s="75" t="s">
        <v>384</v>
      </c>
      <c r="K110" s="163" t="str">
        <f>IF(AND(ISBLANK('C5'!V41),$L$110&lt;&gt;"Z"),"",'C5'!V41)</f>
        <v/>
      </c>
      <c r="L110" s="163" t="str">
        <f>IF(ISBLANK('C5'!W41),"",'C5'!W41)</f>
        <v/>
      </c>
      <c r="M110" s="72" t="str">
        <f t="shared" si="3"/>
        <v>OK</v>
      </c>
      <c r="N110" s="73"/>
    </row>
    <row r="111" spans="1:14" hidden="1">
      <c r="A111" s="74" t="s">
        <v>2593</v>
      </c>
      <c r="B111" s="161" t="s">
        <v>530</v>
      </c>
      <c r="C111" s="162" t="s">
        <v>110</v>
      </c>
      <c r="D111" s="164" t="s">
        <v>531</v>
      </c>
      <c r="E111" s="162" t="s">
        <v>384</v>
      </c>
      <c r="F111" s="162" t="s">
        <v>110</v>
      </c>
      <c r="G111" s="164" t="s">
        <v>417</v>
      </c>
      <c r="H111" s="163" t="str">
        <f>IF(AND(ISBLANK('C5'!Y42),$I$111&lt;&gt;"Z"),"",'C5'!Y42)</f>
        <v/>
      </c>
      <c r="I111" s="163" t="str">
        <f>IF(ISBLANK('C5'!Z42),"",'C5'!Z42)</f>
        <v/>
      </c>
      <c r="J111" s="75" t="s">
        <v>384</v>
      </c>
      <c r="K111" s="163" t="str">
        <f>IF(AND(ISBLANK('C5'!V42),$L$111&lt;&gt;"Z"),"",'C5'!V42)</f>
        <v/>
      </c>
      <c r="L111" s="163" t="str">
        <f>IF(ISBLANK('C5'!W42),"",'C5'!W42)</f>
        <v/>
      </c>
      <c r="M111" s="72" t="str">
        <f t="shared" si="3"/>
        <v>OK</v>
      </c>
      <c r="N111" s="73"/>
    </row>
    <row r="112" spans="1:14" hidden="1">
      <c r="A112" s="74" t="s">
        <v>2593</v>
      </c>
      <c r="B112" s="161" t="s">
        <v>532</v>
      </c>
      <c r="C112" s="162" t="s">
        <v>110</v>
      </c>
      <c r="D112" s="164" t="s">
        <v>533</v>
      </c>
      <c r="E112" s="162" t="s">
        <v>384</v>
      </c>
      <c r="F112" s="162" t="s">
        <v>110</v>
      </c>
      <c r="G112" s="164" t="s">
        <v>534</v>
      </c>
      <c r="H112" s="163" t="str">
        <f>IF(AND(ISBLANK('C5'!Y44),$I$112&lt;&gt;"Z"),"",'C5'!Y44)</f>
        <v/>
      </c>
      <c r="I112" s="163" t="str">
        <f>IF(ISBLANK('C5'!Z44),"",'C5'!Z44)</f>
        <v/>
      </c>
      <c r="J112" s="75" t="s">
        <v>384</v>
      </c>
      <c r="K112" s="163" t="str">
        <f>IF(AND(ISBLANK('C5'!V44),$L$112&lt;&gt;"Z"),"",'C5'!V44)</f>
        <v/>
      </c>
      <c r="L112" s="163" t="str">
        <f>IF(ISBLANK('C5'!W44),"",'C5'!W44)</f>
        <v/>
      </c>
      <c r="M112" s="72" t="str">
        <f t="shared" si="3"/>
        <v>OK</v>
      </c>
      <c r="N112" s="73"/>
    </row>
    <row r="113" spans="1:14" hidden="1">
      <c r="A113" s="74" t="s">
        <v>2593</v>
      </c>
      <c r="B113" s="161" t="s">
        <v>535</v>
      </c>
      <c r="C113" s="162" t="s">
        <v>110</v>
      </c>
      <c r="D113" s="164" t="s">
        <v>536</v>
      </c>
      <c r="E113" s="162" t="s">
        <v>384</v>
      </c>
      <c r="F113" s="162" t="s">
        <v>110</v>
      </c>
      <c r="G113" s="164" t="s">
        <v>537</v>
      </c>
      <c r="H113" s="163" t="str">
        <f>IF(AND(ISBLANK('C5'!Y45),$I$113&lt;&gt;"Z"),"",'C5'!Y45)</f>
        <v/>
      </c>
      <c r="I113" s="163" t="str">
        <f>IF(ISBLANK('C5'!Z45),"",'C5'!Z45)</f>
        <v/>
      </c>
      <c r="J113" s="75" t="s">
        <v>384</v>
      </c>
      <c r="K113" s="163" t="str">
        <f>IF(AND(ISBLANK('C5'!V45),$L$113&lt;&gt;"Z"),"",'C5'!V45)</f>
        <v/>
      </c>
      <c r="L113" s="163" t="str">
        <f>IF(ISBLANK('C5'!W45),"",'C5'!W45)</f>
        <v/>
      </c>
      <c r="M113" s="72" t="str">
        <f t="shared" si="3"/>
        <v>OK</v>
      </c>
      <c r="N113" s="73"/>
    </row>
    <row r="114" spans="1:14" hidden="1">
      <c r="A114" s="74" t="s">
        <v>2593</v>
      </c>
      <c r="B114" s="161" t="s">
        <v>538</v>
      </c>
      <c r="C114" s="162" t="s">
        <v>110</v>
      </c>
      <c r="D114" s="164" t="s">
        <v>539</v>
      </c>
      <c r="E114" s="162" t="s">
        <v>384</v>
      </c>
      <c r="F114" s="162" t="s">
        <v>110</v>
      </c>
      <c r="G114" s="164" t="s">
        <v>540</v>
      </c>
      <c r="H114" s="163" t="str">
        <f>IF(AND(ISBLANK('C5'!Y46),$I$114&lt;&gt;"Z"),"",'C5'!Y46)</f>
        <v/>
      </c>
      <c r="I114" s="163" t="str">
        <f>IF(ISBLANK('C5'!Z46),"",'C5'!Z46)</f>
        <v/>
      </c>
      <c r="J114" s="75" t="s">
        <v>384</v>
      </c>
      <c r="K114" s="163" t="str">
        <f>IF(AND(ISBLANK('C5'!V46),$L$114&lt;&gt;"Z"),"",'C5'!V46)</f>
        <v/>
      </c>
      <c r="L114" s="163" t="str">
        <f>IF(ISBLANK('C5'!W46),"",'C5'!W46)</f>
        <v/>
      </c>
      <c r="M114" s="72" t="str">
        <f t="shared" si="3"/>
        <v>OK</v>
      </c>
      <c r="N114" s="73"/>
    </row>
    <row r="115" spans="1:14" hidden="1">
      <c r="A115" s="74" t="s">
        <v>2593</v>
      </c>
      <c r="B115" s="161" t="s">
        <v>541</v>
      </c>
      <c r="C115" s="162" t="s">
        <v>110</v>
      </c>
      <c r="D115" s="164" t="s">
        <v>542</v>
      </c>
      <c r="E115" s="162" t="s">
        <v>384</v>
      </c>
      <c r="F115" s="162" t="s">
        <v>110</v>
      </c>
      <c r="G115" s="164" t="s">
        <v>543</v>
      </c>
      <c r="H115" s="163" t="str">
        <f>IF(AND(ISBLANK('C5'!Y47),$I$115&lt;&gt;"Z"),"",'C5'!Y47)</f>
        <v/>
      </c>
      <c r="I115" s="163" t="str">
        <f>IF(ISBLANK('C5'!Z47),"",'C5'!Z47)</f>
        <v/>
      </c>
      <c r="J115" s="75" t="s">
        <v>384</v>
      </c>
      <c r="K115" s="163" t="str">
        <f>IF(AND(ISBLANK('C5'!V47),$L$115&lt;&gt;"Z"),"",'C5'!V47)</f>
        <v/>
      </c>
      <c r="L115" s="163" t="str">
        <f>IF(ISBLANK('C5'!W47),"",'C5'!W47)</f>
        <v/>
      </c>
      <c r="M115" s="72" t="str">
        <f t="shared" si="3"/>
        <v>OK</v>
      </c>
      <c r="N115" s="73"/>
    </row>
    <row r="116" spans="1:14" hidden="1">
      <c r="A116" s="74" t="s">
        <v>2593</v>
      </c>
      <c r="B116" s="161" t="s">
        <v>544</v>
      </c>
      <c r="C116" s="162" t="s">
        <v>110</v>
      </c>
      <c r="D116" s="164" t="s">
        <v>545</v>
      </c>
      <c r="E116" s="162" t="s">
        <v>384</v>
      </c>
      <c r="F116" s="162" t="s">
        <v>110</v>
      </c>
      <c r="G116" s="164" t="s">
        <v>546</v>
      </c>
      <c r="H116" s="163" t="str">
        <f>IF(AND(ISBLANK('C5'!Y48),$I$116&lt;&gt;"Z"),"",'C5'!Y48)</f>
        <v/>
      </c>
      <c r="I116" s="163" t="str">
        <f>IF(ISBLANK('C5'!Z48),"",'C5'!Z48)</f>
        <v/>
      </c>
      <c r="J116" s="75" t="s">
        <v>384</v>
      </c>
      <c r="K116" s="163" t="str">
        <f>IF(AND(ISBLANK('C5'!V48),$L$116&lt;&gt;"Z"),"",'C5'!V48)</f>
        <v/>
      </c>
      <c r="L116" s="163" t="str">
        <f>IF(ISBLANK('C5'!W48),"",'C5'!W48)</f>
        <v/>
      </c>
      <c r="M116" s="72" t="str">
        <f t="shared" si="3"/>
        <v>OK</v>
      </c>
      <c r="N116" s="73"/>
    </row>
    <row r="117" spans="1:14" hidden="1">
      <c r="A117" s="74" t="s">
        <v>2593</v>
      </c>
      <c r="B117" s="161" t="s">
        <v>547</v>
      </c>
      <c r="C117" s="162" t="s">
        <v>110</v>
      </c>
      <c r="D117" s="164" t="s">
        <v>396</v>
      </c>
      <c r="E117" s="162" t="s">
        <v>384</v>
      </c>
      <c r="F117" s="162" t="s">
        <v>110</v>
      </c>
      <c r="G117" s="164" t="s">
        <v>392</v>
      </c>
      <c r="H117" s="163" t="str">
        <f>IF(AND(ISBLANK('C5'!Y49),$I$117&lt;&gt;"Z"),"",'C5'!Y49)</f>
        <v/>
      </c>
      <c r="I117" s="163" t="str">
        <f>IF(ISBLANK('C5'!Z49),"",'C5'!Z49)</f>
        <v/>
      </c>
      <c r="J117" s="75" t="s">
        <v>384</v>
      </c>
      <c r="K117" s="163" t="str">
        <f>IF(AND(ISBLANK('C5'!V49),$L$117&lt;&gt;"Z"),"",'C5'!V49)</f>
        <v/>
      </c>
      <c r="L117" s="163" t="str">
        <f>IF(ISBLANK('C5'!W49),"",'C5'!W49)</f>
        <v/>
      </c>
      <c r="M117" s="72" t="str">
        <f t="shared" si="3"/>
        <v>OK</v>
      </c>
      <c r="N117" s="73"/>
    </row>
    <row r="118" spans="1:14" hidden="1">
      <c r="A118" s="74" t="s">
        <v>2593</v>
      </c>
      <c r="B118" s="161" t="s">
        <v>548</v>
      </c>
      <c r="C118" s="162" t="s">
        <v>110</v>
      </c>
      <c r="D118" s="164" t="s">
        <v>549</v>
      </c>
      <c r="E118" s="162" t="s">
        <v>384</v>
      </c>
      <c r="F118" s="162" t="s">
        <v>110</v>
      </c>
      <c r="G118" s="164" t="s">
        <v>550</v>
      </c>
      <c r="H118" s="163" t="str">
        <f>IF(AND(ISBLANK('C5'!Y50),$I$118&lt;&gt;"Z"),"",'C5'!Y50)</f>
        <v/>
      </c>
      <c r="I118" s="163" t="str">
        <f>IF(ISBLANK('C5'!Z50),"",'C5'!Z50)</f>
        <v/>
      </c>
      <c r="J118" s="75" t="s">
        <v>384</v>
      </c>
      <c r="K118" s="163" t="str">
        <f>IF(AND(ISBLANK('C5'!V50),$L$118&lt;&gt;"Z"),"",'C5'!V50)</f>
        <v/>
      </c>
      <c r="L118" s="163" t="str">
        <f>IF(ISBLANK('C5'!W50),"",'C5'!W50)</f>
        <v/>
      </c>
      <c r="M118" s="72" t="str">
        <f t="shared" si="3"/>
        <v>OK</v>
      </c>
      <c r="N118" s="73"/>
    </row>
    <row r="119" spans="1:14" hidden="1">
      <c r="A119" s="74" t="s">
        <v>2593</v>
      </c>
      <c r="B119" s="161" t="s">
        <v>551</v>
      </c>
      <c r="C119" s="162" t="s">
        <v>110</v>
      </c>
      <c r="D119" s="164" t="s">
        <v>552</v>
      </c>
      <c r="E119" s="162" t="s">
        <v>384</v>
      </c>
      <c r="F119" s="162" t="s">
        <v>110</v>
      </c>
      <c r="G119" s="164" t="s">
        <v>553</v>
      </c>
      <c r="H119" s="163" t="str">
        <f>IF(AND(ISBLANK('C5'!Y51),$I$119&lt;&gt;"Z"),"",'C5'!Y51)</f>
        <v/>
      </c>
      <c r="I119" s="163" t="str">
        <f>IF(ISBLANK('C5'!Z51),"",'C5'!Z51)</f>
        <v/>
      </c>
      <c r="J119" s="75" t="s">
        <v>384</v>
      </c>
      <c r="K119" s="163" t="str">
        <f>IF(AND(ISBLANK('C5'!V51),$L$119&lt;&gt;"Z"),"",'C5'!V51)</f>
        <v/>
      </c>
      <c r="L119" s="163" t="str">
        <f>IF(ISBLANK('C5'!W51),"",'C5'!W51)</f>
        <v/>
      </c>
      <c r="M119" s="72" t="str">
        <f t="shared" si="3"/>
        <v>OK</v>
      </c>
      <c r="N119" s="73"/>
    </row>
    <row r="120" spans="1:14" hidden="1">
      <c r="A120" s="74" t="s">
        <v>2593</v>
      </c>
      <c r="B120" s="161" t="s">
        <v>554</v>
      </c>
      <c r="C120" s="162" t="s">
        <v>110</v>
      </c>
      <c r="D120" s="164" t="s">
        <v>555</v>
      </c>
      <c r="E120" s="162" t="s">
        <v>384</v>
      </c>
      <c r="F120" s="162" t="s">
        <v>110</v>
      </c>
      <c r="G120" s="164" t="s">
        <v>556</v>
      </c>
      <c r="H120" s="163" t="str">
        <f>IF(AND(ISBLANK('C5'!Y52),$I$120&lt;&gt;"Z"),"",'C5'!Y52)</f>
        <v/>
      </c>
      <c r="I120" s="163" t="str">
        <f>IF(ISBLANK('C5'!Z52),"",'C5'!Z52)</f>
        <v/>
      </c>
      <c r="J120" s="75" t="s">
        <v>384</v>
      </c>
      <c r="K120" s="163" t="str">
        <f>IF(AND(ISBLANK('C5'!V52),$L$120&lt;&gt;"Z"),"",'C5'!V52)</f>
        <v/>
      </c>
      <c r="L120" s="163" t="str">
        <f>IF(ISBLANK('C5'!W52),"",'C5'!W52)</f>
        <v/>
      </c>
      <c r="M120" s="72" t="str">
        <f t="shared" si="3"/>
        <v>OK</v>
      </c>
      <c r="N120" s="73"/>
    </row>
    <row r="121" spans="1:14" hidden="1">
      <c r="A121" s="74" t="s">
        <v>2593</v>
      </c>
      <c r="B121" s="161" t="s">
        <v>557</v>
      </c>
      <c r="C121" s="162" t="s">
        <v>110</v>
      </c>
      <c r="D121" s="164" t="s">
        <v>558</v>
      </c>
      <c r="E121" s="162" t="s">
        <v>384</v>
      </c>
      <c r="F121" s="162" t="s">
        <v>110</v>
      </c>
      <c r="G121" s="164" t="s">
        <v>559</v>
      </c>
      <c r="H121" s="163" t="str">
        <f>IF(AND(ISBLANK('C5'!Y53),$I$121&lt;&gt;"Z"),"",'C5'!Y53)</f>
        <v/>
      </c>
      <c r="I121" s="163" t="str">
        <f>IF(ISBLANK('C5'!Z53),"",'C5'!Z53)</f>
        <v/>
      </c>
      <c r="J121" s="75" t="s">
        <v>384</v>
      </c>
      <c r="K121" s="163" t="str">
        <f>IF(AND(ISBLANK('C5'!V53),$L$121&lt;&gt;"Z"),"",'C5'!V53)</f>
        <v/>
      </c>
      <c r="L121" s="163" t="str">
        <f>IF(ISBLANK('C5'!W53),"",'C5'!W53)</f>
        <v/>
      </c>
      <c r="M121" s="72" t="str">
        <f t="shared" si="3"/>
        <v>OK</v>
      </c>
      <c r="N121" s="73"/>
    </row>
    <row r="122" spans="1:14" hidden="1">
      <c r="A122" s="74" t="s">
        <v>2593</v>
      </c>
      <c r="B122" s="161" t="s">
        <v>560</v>
      </c>
      <c r="C122" s="162" t="s">
        <v>110</v>
      </c>
      <c r="D122" s="164" t="s">
        <v>561</v>
      </c>
      <c r="E122" s="162" t="s">
        <v>384</v>
      </c>
      <c r="F122" s="162" t="s">
        <v>110</v>
      </c>
      <c r="G122" s="164" t="s">
        <v>562</v>
      </c>
      <c r="H122" s="163" t="str">
        <f>IF(AND(ISBLANK('C5'!Y54),$I$122&lt;&gt;"Z"),"",'C5'!Y54)</f>
        <v/>
      </c>
      <c r="I122" s="163" t="str">
        <f>IF(ISBLANK('C5'!Z54),"",'C5'!Z54)</f>
        <v/>
      </c>
      <c r="J122" s="75" t="s">
        <v>384</v>
      </c>
      <c r="K122" s="163" t="str">
        <f>IF(AND(ISBLANK('C5'!V54),$L$122&lt;&gt;"Z"),"",'C5'!V54)</f>
        <v/>
      </c>
      <c r="L122" s="163" t="str">
        <f>IF(ISBLANK('C5'!W54),"",'C5'!W54)</f>
        <v/>
      </c>
      <c r="M122" s="72" t="str">
        <f t="shared" si="3"/>
        <v>OK</v>
      </c>
      <c r="N122" s="73"/>
    </row>
    <row r="123" spans="1:14" hidden="1">
      <c r="A123" s="74" t="s">
        <v>2593</v>
      </c>
      <c r="B123" s="161" t="s">
        <v>563</v>
      </c>
      <c r="C123" s="162" t="s">
        <v>110</v>
      </c>
      <c r="D123" s="164" t="s">
        <v>564</v>
      </c>
      <c r="E123" s="162" t="s">
        <v>384</v>
      </c>
      <c r="F123" s="162" t="s">
        <v>110</v>
      </c>
      <c r="G123" s="164" t="s">
        <v>565</v>
      </c>
      <c r="H123" s="163" t="str">
        <f>IF(AND(ISBLANK('C5'!Y55),$I$123&lt;&gt;"Z"),"",'C5'!Y55)</f>
        <v/>
      </c>
      <c r="I123" s="163" t="str">
        <f>IF(ISBLANK('C5'!Z55),"",'C5'!Z55)</f>
        <v/>
      </c>
      <c r="J123" s="75" t="s">
        <v>384</v>
      </c>
      <c r="K123" s="163" t="str">
        <f>IF(AND(ISBLANK('C5'!V55),$L$123&lt;&gt;"Z"),"",'C5'!V55)</f>
        <v/>
      </c>
      <c r="L123" s="163" t="str">
        <f>IF(ISBLANK('C5'!W55),"",'C5'!W55)</f>
        <v/>
      </c>
      <c r="M123" s="72" t="str">
        <f t="shared" si="3"/>
        <v>OK</v>
      </c>
      <c r="N123" s="73"/>
    </row>
    <row r="124" spans="1:14" hidden="1">
      <c r="A124" s="74" t="s">
        <v>2593</v>
      </c>
      <c r="B124" s="161" t="s">
        <v>566</v>
      </c>
      <c r="C124" s="162" t="s">
        <v>110</v>
      </c>
      <c r="D124" s="164" t="s">
        <v>567</v>
      </c>
      <c r="E124" s="162" t="s">
        <v>384</v>
      </c>
      <c r="F124" s="162" t="s">
        <v>110</v>
      </c>
      <c r="G124" s="164" t="s">
        <v>568</v>
      </c>
      <c r="H124" s="163" t="str">
        <f>IF(AND(ISBLANK('C5'!Y56),$I$124&lt;&gt;"Z"),"",'C5'!Y56)</f>
        <v/>
      </c>
      <c r="I124" s="163" t="str">
        <f>IF(ISBLANK('C5'!Z56),"",'C5'!Z56)</f>
        <v/>
      </c>
      <c r="J124" s="75" t="s">
        <v>384</v>
      </c>
      <c r="K124" s="163" t="str">
        <f>IF(AND(ISBLANK('C5'!V56),$L$124&lt;&gt;"Z"),"",'C5'!V56)</f>
        <v/>
      </c>
      <c r="L124" s="163" t="str">
        <f>IF(ISBLANK('C5'!W56),"",'C5'!W56)</f>
        <v/>
      </c>
      <c r="M124" s="72" t="str">
        <f t="shared" si="3"/>
        <v>OK</v>
      </c>
      <c r="N124" s="73"/>
    </row>
    <row r="125" spans="1:14" hidden="1">
      <c r="A125" s="74" t="s">
        <v>2593</v>
      </c>
      <c r="B125" s="161" t="s">
        <v>569</v>
      </c>
      <c r="C125" s="162" t="s">
        <v>110</v>
      </c>
      <c r="D125" s="164" t="s">
        <v>570</v>
      </c>
      <c r="E125" s="162" t="s">
        <v>384</v>
      </c>
      <c r="F125" s="162" t="s">
        <v>110</v>
      </c>
      <c r="G125" s="164" t="s">
        <v>571</v>
      </c>
      <c r="H125" s="163" t="str">
        <f>IF(AND(ISBLANK('C5'!Y57),$I$125&lt;&gt;"Z"),"",'C5'!Y57)</f>
        <v/>
      </c>
      <c r="I125" s="163" t="str">
        <f>IF(ISBLANK('C5'!Z57),"",'C5'!Z57)</f>
        <v/>
      </c>
      <c r="J125" s="75" t="s">
        <v>384</v>
      </c>
      <c r="K125" s="163" t="str">
        <f>IF(AND(ISBLANK('C5'!V57),$L$125&lt;&gt;"Z"),"",'C5'!V57)</f>
        <v/>
      </c>
      <c r="L125" s="163" t="str">
        <f>IF(ISBLANK('C5'!W57),"",'C5'!W57)</f>
        <v/>
      </c>
      <c r="M125" s="72" t="str">
        <f t="shared" si="3"/>
        <v>OK</v>
      </c>
      <c r="N125" s="73"/>
    </row>
    <row r="126" spans="1:14" hidden="1">
      <c r="A126" s="74" t="s">
        <v>2593</v>
      </c>
      <c r="B126" s="161" t="s">
        <v>572</v>
      </c>
      <c r="C126" s="162" t="s">
        <v>110</v>
      </c>
      <c r="D126" s="164" t="s">
        <v>573</v>
      </c>
      <c r="E126" s="162" t="s">
        <v>384</v>
      </c>
      <c r="F126" s="162" t="s">
        <v>110</v>
      </c>
      <c r="G126" s="164" t="s">
        <v>574</v>
      </c>
      <c r="H126" s="163" t="str">
        <f>IF(AND(ISBLANK('C5'!Y58),$I$126&lt;&gt;"Z"),"",'C5'!Y58)</f>
        <v/>
      </c>
      <c r="I126" s="163" t="str">
        <f>IF(ISBLANK('C5'!Z58),"",'C5'!Z58)</f>
        <v/>
      </c>
      <c r="J126" s="75" t="s">
        <v>384</v>
      </c>
      <c r="K126" s="163" t="str">
        <f>IF(AND(ISBLANK('C5'!V58),$L$126&lt;&gt;"Z"),"",'C5'!V58)</f>
        <v/>
      </c>
      <c r="L126" s="163" t="str">
        <f>IF(ISBLANK('C5'!W58),"",'C5'!W58)</f>
        <v/>
      </c>
      <c r="M126" s="72" t="str">
        <f t="shared" si="3"/>
        <v>OK</v>
      </c>
      <c r="N126" s="73"/>
    </row>
    <row r="127" spans="1:14" hidden="1">
      <c r="A127" s="74" t="s">
        <v>2593</v>
      </c>
      <c r="B127" s="161" t="s">
        <v>575</v>
      </c>
      <c r="C127" s="162" t="s">
        <v>110</v>
      </c>
      <c r="D127" s="164" t="s">
        <v>576</v>
      </c>
      <c r="E127" s="162" t="s">
        <v>384</v>
      </c>
      <c r="F127" s="162" t="s">
        <v>110</v>
      </c>
      <c r="G127" s="164" t="s">
        <v>577</v>
      </c>
      <c r="H127" s="163" t="str">
        <f>IF(AND(ISBLANK('C5'!Y59),$I$127&lt;&gt;"Z"),"",'C5'!Y59)</f>
        <v/>
      </c>
      <c r="I127" s="163" t="str">
        <f>IF(ISBLANK('C5'!Z59),"",'C5'!Z59)</f>
        <v/>
      </c>
      <c r="J127" s="75" t="s">
        <v>384</v>
      </c>
      <c r="K127" s="163" t="str">
        <f>IF(AND(ISBLANK('C5'!V59),$L$127&lt;&gt;"Z"),"",'C5'!V59)</f>
        <v/>
      </c>
      <c r="L127" s="163" t="str">
        <f>IF(ISBLANK('C5'!W59),"",'C5'!W59)</f>
        <v/>
      </c>
      <c r="M127" s="72" t="str">
        <f t="shared" si="3"/>
        <v>OK</v>
      </c>
      <c r="N127" s="73"/>
    </row>
    <row r="128" spans="1:14" hidden="1">
      <c r="A128" s="74" t="s">
        <v>2593</v>
      </c>
      <c r="B128" s="161" t="s">
        <v>578</v>
      </c>
      <c r="C128" s="162" t="s">
        <v>110</v>
      </c>
      <c r="D128" s="164" t="s">
        <v>579</v>
      </c>
      <c r="E128" s="162" t="s">
        <v>384</v>
      </c>
      <c r="F128" s="162" t="s">
        <v>110</v>
      </c>
      <c r="G128" s="164" t="s">
        <v>580</v>
      </c>
      <c r="H128" s="163" t="str">
        <f>IF(AND(ISBLANK('C5'!Y60),$I$128&lt;&gt;"Z"),"",'C5'!Y60)</f>
        <v/>
      </c>
      <c r="I128" s="163" t="str">
        <f>IF(ISBLANK('C5'!Z60),"",'C5'!Z60)</f>
        <v/>
      </c>
      <c r="J128" s="75" t="s">
        <v>384</v>
      </c>
      <c r="K128" s="163" t="str">
        <f>IF(AND(ISBLANK('C5'!V60),$L$128&lt;&gt;"Z"),"",'C5'!V60)</f>
        <v/>
      </c>
      <c r="L128" s="163" t="str">
        <f>IF(ISBLANK('C5'!W60),"",'C5'!W60)</f>
        <v/>
      </c>
      <c r="M128" s="72" t="str">
        <f t="shared" si="3"/>
        <v>OK</v>
      </c>
      <c r="N128" s="73"/>
    </row>
    <row r="129" spans="1:14" hidden="1">
      <c r="A129" s="74" t="s">
        <v>2593</v>
      </c>
      <c r="B129" s="161" t="s">
        <v>581</v>
      </c>
      <c r="C129" s="162" t="s">
        <v>110</v>
      </c>
      <c r="D129" s="164" t="s">
        <v>582</v>
      </c>
      <c r="E129" s="162" t="s">
        <v>384</v>
      </c>
      <c r="F129" s="162" t="s">
        <v>110</v>
      </c>
      <c r="G129" s="164" t="s">
        <v>583</v>
      </c>
      <c r="H129" s="163" t="str">
        <f>IF(AND(ISBLANK('C5'!Y61),$I$129&lt;&gt;"Z"),"",'C5'!Y61)</f>
        <v/>
      </c>
      <c r="I129" s="163" t="str">
        <f>IF(ISBLANK('C5'!Z61),"",'C5'!Z61)</f>
        <v/>
      </c>
      <c r="J129" s="75" t="s">
        <v>384</v>
      </c>
      <c r="K129" s="163" t="str">
        <f>IF(AND(ISBLANK('C5'!V61),$L$129&lt;&gt;"Z"),"",'C5'!V61)</f>
        <v/>
      </c>
      <c r="L129" s="163" t="str">
        <f>IF(ISBLANK('C5'!W61),"",'C5'!W61)</f>
        <v/>
      </c>
      <c r="M129" s="72" t="str">
        <f t="shared" si="3"/>
        <v>OK</v>
      </c>
      <c r="N129" s="73"/>
    </row>
    <row r="130" spans="1:14" hidden="1">
      <c r="A130" s="74" t="s">
        <v>2593</v>
      </c>
      <c r="B130" s="161" t="s">
        <v>584</v>
      </c>
      <c r="C130" s="162" t="s">
        <v>110</v>
      </c>
      <c r="D130" s="164" t="s">
        <v>585</v>
      </c>
      <c r="E130" s="162" t="s">
        <v>384</v>
      </c>
      <c r="F130" s="162" t="s">
        <v>110</v>
      </c>
      <c r="G130" s="164" t="s">
        <v>586</v>
      </c>
      <c r="H130" s="163" t="str">
        <f>IF(AND(ISBLANK('C5'!Y62),$I$130&lt;&gt;"Z"),"",'C5'!Y62)</f>
        <v/>
      </c>
      <c r="I130" s="163" t="str">
        <f>IF(ISBLANK('C5'!Z62),"",'C5'!Z62)</f>
        <v/>
      </c>
      <c r="J130" s="75" t="s">
        <v>384</v>
      </c>
      <c r="K130" s="163" t="str">
        <f>IF(AND(ISBLANK('C5'!V62),$L$130&lt;&gt;"Z"),"",'C5'!V62)</f>
        <v/>
      </c>
      <c r="L130" s="163" t="str">
        <f>IF(ISBLANK('C5'!W62),"",'C5'!W62)</f>
        <v/>
      </c>
      <c r="M130" s="72" t="str">
        <f t="shared" si="3"/>
        <v>OK</v>
      </c>
      <c r="N130" s="73"/>
    </row>
    <row r="131" spans="1:14" hidden="1">
      <c r="A131" s="74" t="s">
        <v>2593</v>
      </c>
      <c r="B131" s="161" t="s">
        <v>587</v>
      </c>
      <c r="C131" s="162" t="s">
        <v>110</v>
      </c>
      <c r="D131" s="164" t="s">
        <v>588</v>
      </c>
      <c r="E131" s="162" t="s">
        <v>384</v>
      </c>
      <c r="F131" s="162" t="s">
        <v>110</v>
      </c>
      <c r="G131" s="164" t="s">
        <v>589</v>
      </c>
      <c r="H131" s="163" t="str">
        <f>IF(AND(ISBLANK('C5'!Y63),$I$131&lt;&gt;"Z"),"",'C5'!Y63)</f>
        <v/>
      </c>
      <c r="I131" s="163" t="str">
        <f>IF(ISBLANK('C5'!Z63),"",'C5'!Z63)</f>
        <v/>
      </c>
      <c r="J131" s="75" t="s">
        <v>384</v>
      </c>
      <c r="K131" s="163" t="str">
        <f>IF(AND(ISBLANK('C5'!V63),$L$131&lt;&gt;"Z"),"",'C5'!V63)</f>
        <v/>
      </c>
      <c r="L131" s="163" t="str">
        <f>IF(ISBLANK('C5'!W63),"",'C5'!W63)</f>
        <v/>
      </c>
      <c r="M131" s="72" t="str">
        <f t="shared" si="3"/>
        <v>OK</v>
      </c>
      <c r="N131" s="73"/>
    </row>
    <row r="132" spans="1:14" hidden="1">
      <c r="A132" s="74" t="s">
        <v>2593</v>
      </c>
      <c r="B132" s="161" t="s">
        <v>590</v>
      </c>
      <c r="C132" s="162" t="s">
        <v>110</v>
      </c>
      <c r="D132" s="164" t="s">
        <v>591</v>
      </c>
      <c r="E132" s="162" t="s">
        <v>384</v>
      </c>
      <c r="F132" s="162" t="s">
        <v>110</v>
      </c>
      <c r="G132" s="164" t="s">
        <v>592</v>
      </c>
      <c r="H132" s="163" t="str">
        <f>IF(AND(ISBLANK('C5'!Y64),$I$132&lt;&gt;"Z"),"",'C5'!Y64)</f>
        <v/>
      </c>
      <c r="I132" s="163" t="str">
        <f>IF(ISBLANK('C5'!Z64),"",'C5'!Z64)</f>
        <v/>
      </c>
      <c r="J132" s="75" t="s">
        <v>384</v>
      </c>
      <c r="K132" s="163" t="str">
        <f>IF(AND(ISBLANK('C5'!V64),$L$132&lt;&gt;"Z"),"",'C5'!V64)</f>
        <v/>
      </c>
      <c r="L132" s="163" t="str">
        <f>IF(ISBLANK('C5'!W64),"",'C5'!W64)</f>
        <v/>
      </c>
      <c r="M132" s="72" t="str">
        <f t="shared" si="3"/>
        <v>OK</v>
      </c>
      <c r="N132" s="73"/>
    </row>
    <row r="133" spans="1:14" hidden="1">
      <c r="A133" s="74" t="s">
        <v>2593</v>
      </c>
      <c r="B133" s="161" t="s">
        <v>593</v>
      </c>
      <c r="C133" s="162" t="s">
        <v>110</v>
      </c>
      <c r="D133" s="164" t="s">
        <v>594</v>
      </c>
      <c r="E133" s="162" t="s">
        <v>384</v>
      </c>
      <c r="F133" s="162" t="s">
        <v>110</v>
      </c>
      <c r="G133" s="164" t="s">
        <v>595</v>
      </c>
      <c r="H133" s="163" t="str">
        <f>IF(AND(ISBLANK('C5'!Y65),$I$133&lt;&gt;"Z"),"",'C5'!Y65)</f>
        <v/>
      </c>
      <c r="I133" s="163" t="str">
        <f>IF(ISBLANK('C5'!Z65),"",'C5'!Z65)</f>
        <v/>
      </c>
      <c r="J133" s="75" t="s">
        <v>384</v>
      </c>
      <c r="K133" s="163" t="str">
        <f>IF(AND(ISBLANK('C5'!V65),$L$133&lt;&gt;"Z"),"",'C5'!V65)</f>
        <v/>
      </c>
      <c r="L133" s="163" t="str">
        <f>IF(ISBLANK('C5'!W65),"",'C5'!W65)</f>
        <v/>
      </c>
      <c r="M133" s="72" t="str">
        <f t="shared" si="3"/>
        <v>OK</v>
      </c>
      <c r="N133" s="73"/>
    </row>
    <row r="134" spans="1:14" hidden="1">
      <c r="A134" s="74" t="s">
        <v>2593</v>
      </c>
      <c r="B134" s="161" t="s">
        <v>596</v>
      </c>
      <c r="C134" s="162" t="s">
        <v>110</v>
      </c>
      <c r="D134" s="164" t="s">
        <v>597</v>
      </c>
      <c r="E134" s="162" t="s">
        <v>384</v>
      </c>
      <c r="F134" s="162" t="s">
        <v>110</v>
      </c>
      <c r="G134" s="164" t="s">
        <v>598</v>
      </c>
      <c r="H134" s="163" t="str">
        <f>IF(AND(ISBLANK('C5'!Y66),$I$134&lt;&gt;"Z"),"",'C5'!Y66)</f>
        <v/>
      </c>
      <c r="I134" s="163" t="str">
        <f>IF(ISBLANK('C5'!Z66),"",'C5'!Z66)</f>
        <v/>
      </c>
      <c r="J134" s="75" t="s">
        <v>384</v>
      </c>
      <c r="K134" s="163" t="str">
        <f>IF(AND(ISBLANK('C5'!V66),$L$134&lt;&gt;"Z"),"",'C5'!V66)</f>
        <v/>
      </c>
      <c r="L134" s="163" t="str">
        <f>IF(ISBLANK('C5'!W66),"",'C5'!W66)</f>
        <v/>
      </c>
      <c r="M134" s="72" t="str">
        <f t="shared" si="3"/>
        <v>OK</v>
      </c>
      <c r="N134" s="73"/>
    </row>
    <row r="135" spans="1:14" hidden="1">
      <c r="A135" s="74" t="s">
        <v>2593</v>
      </c>
      <c r="B135" s="161" t="s">
        <v>599</v>
      </c>
      <c r="C135" s="162" t="s">
        <v>110</v>
      </c>
      <c r="D135" s="164" t="s">
        <v>600</v>
      </c>
      <c r="E135" s="162" t="s">
        <v>384</v>
      </c>
      <c r="F135" s="162" t="s">
        <v>110</v>
      </c>
      <c r="G135" s="164" t="s">
        <v>601</v>
      </c>
      <c r="H135" s="163" t="str">
        <f>IF(AND(ISBLANK('C5'!Y67),$I$135&lt;&gt;"Z"),"",'C5'!Y67)</f>
        <v/>
      </c>
      <c r="I135" s="163" t="str">
        <f>IF(ISBLANK('C5'!Z67),"",'C5'!Z67)</f>
        <v/>
      </c>
      <c r="J135" s="75" t="s">
        <v>384</v>
      </c>
      <c r="K135" s="163" t="str">
        <f>IF(AND(ISBLANK('C5'!V67),$L$135&lt;&gt;"Z"),"",'C5'!V67)</f>
        <v/>
      </c>
      <c r="L135" s="163" t="str">
        <f>IF(ISBLANK('C5'!W67),"",'C5'!W67)</f>
        <v/>
      </c>
      <c r="M135" s="72" t="str">
        <f t="shared" si="3"/>
        <v>OK</v>
      </c>
      <c r="N135" s="73"/>
    </row>
    <row r="136" spans="1:14" hidden="1">
      <c r="A136" s="74" t="s">
        <v>2593</v>
      </c>
      <c r="B136" s="161" t="s">
        <v>602</v>
      </c>
      <c r="C136" s="162" t="s">
        <v>110</v>
      </c>
      <c r="D136" s="164" t="s">
        <v>603</v>
      </c>
      <c r="E136" s="162" t="s">
        <v>384</v>
      </c>
      <c r="F136" s="162" t="s">
        <v>110</v>
      </c>
      <c r="G136" s="164" t="s">
        <v>604</v>
      </c>
      <c r="H136" s="163" t="str">
        <f>IF(AND(ISBLANK('C5'!Y68),$I$136&lt;&gt;"Z"),"",'C5'!Y68)</f>
        <v/>
      </c>
      <c r="I136" s="163" t="str">
        <f>IF(ISBLANK('C5'!Z68),"",'C5'!Z68)</f>
        <v/>
      </c>
      <c r="J136" s="75" t="s">
        <v>384</v>
      </c>
      <c r="K136" s="163" t="str">
        <f>IF(AND(ISBLANK('C5'!V68),$L$136&lt;&gt;"Z"),"",'C5'!V68)</f>
        <v/>
      </c>
      <c r="L136" s="163" t="str">
        <f>IF(ISBLANK('C5'!W68),"",'C5'!W68)</f>
        <v/>
      </c>
      <c r="M136" s="72" t="str">
        <f t="shared" si="3"/>
        <v>OK</v>
      </c>
      <c r="N136" s="73"/>
    </row>
    <row r="137" spans="1:14" hidden="1">
      <c r="A137" s="74" t="s">
        <v>2593</v>
      </c>
      <c r="B137" s="161" t="s">
        <v>605</v>
      </c>
      <c r="C137" s="162" t="s">
        <v>110</v>
      </c>
      <c r="D137" s="164" t="s">
        <v>606</v>
      </c>
      <c r="E137" s="162" t="s">
        <v>384</v>
      </c>
      <c r="F137" s="162" t="s">
        <v>110</v>
      </c>
      <c r="G137" s="164" t="s">
        <v>607</v>
      </c>
      <c r="H137" s="163" t="str">
        <f>IF(AND(ISBLANK('C5'!Y69),$I$137&lt;&gt;"Z"),"",'C5'!Y69)</f>
        <v/>
      </c>
      <c r="I137" s="163" t="str">
        <f>IF(ISBLANK('C5'!Z69),"",'C5'!Z69)</f>
        <v/>
      </c>
      <c r="J137" s="75" t="s">
        <v>384</v>
      </c>
      <c r="K137" s="163" t="str">
        <f>IF(AND(ISBLANK('C5'!V69),$L$137&lt;&gt;"Z"),"",'C5'!V69)</f>
        <v/>
      </c>
      <c r="L137" s="163" t="str">
        <f>IF(ISBLANK('C5'!W69),"",'C5'!W69)</f>
        <v/>
      </c>
      <c r="M137" s="72" t="str">
        <f t="shared" si="3"/>
        <v>OK</v>
      </c>
      <c r="N137" s="73"/>
    </row>
    <row r="138" spans="1:14" hidden="1">
      <c r="A138" s="74" t="s">
        <v>2593</v>
      </c>
      <c r="B138" s="161" t="s">
        <v>608</v>
      </c>
      <c r="C138" s="162" t="s">
        <v>110</v>
      </c>
      <c r="D138" s="164" t="s">
        <v>609</v>
      </c>
      <c r="E138" s="162" t="s">
        <v>384</v>
      </c>
      <c r="F138" s="162" t="s">
        <v>110</v>
      </c>
      <c r="G138" s="164" t="s">
        <v>610</v>
      </c>
      <c r="H138" s="163" t="str">
        <f>IF(AND(ISBLANK('C5'!Y70),$I$138&lt;&gt;"Z"),"",'C5'!Y70)</f>
        <v/>
      </c>
      <c r="I138" s="163" t="str">
        <f>IF(ISBLANK('C5'!Z70),"",'C5'!Z70)</f>
        <v/>
      </c>
      <c r="J138" s="75" t="s">
        <v>384</v>
      </c>
      <c r="K138" s="163" t="str">
        <f>IF(AND(ISBLANK('C5'!V70),$L$138&lt;&gt;"Z"),"",'C5'!V70)</f>
        <v/>
      </c>
      <c r="L138" s="163" t="str">
        <f>IF(ISBLANK('C5'!W70),"",'C5'!W70)</f>
        <v/>
      </c>
      <c r="M138" s="72" t="str">
        <f t="shared" si="3"/>
        <v>OK</v>
      </c>
      <c r="N138" s="73"/>
    </row>
    <row r="139" spans="1:14" hidden="1">
      <c r="A139" s="74" t="s">
        <v>2593</v>
      </c>
      <c r="B139" s="161" t="s">
        <v>611</v>
      </c>
      <c r="C139" s="162" t="s">
        <v>110</v>
      </c>
      <c r="D139" s="164" t="s">
        <v>612</v>
      </c>
      <c r="E139" s="162" t="s">
        <v>384</v>
      </c>
      <c r="F139" s="162" t="s">
        <v>110</v>
      </c>
      <c r="G139" s="164" t="s">
        <v>613</v>
      </c>
      <c r="H139" s="163" t="str">
        <f>IF(AND(ISBLANK('C5'!Y71),$I$139&lt;&gt;"Z"),"",'C5'!Y71)</f>
        <v/>
      </c>
      <c r="I139" s="163" t="str">
        <f>IF(ISBLANK('C5'!Z71),"",'C5'!Z71)</f>
        <v/>
      </c>
      <c r="J139" s="75" t="s">
        <v>384</v>
      </c>
      <c r="K139" s="163" t="str">
        <f>IF(AND(ISBLANK('C5'!V71),$L$139&lt;&gt;"Z"),"",'C5'!V71)</f>
        <v/>
      </c>
      <c r="L139" s="163" t="str">
        <f>IF(ISBLANK('C5'!W71),"",'C5'!W71)</f>
        <v/>
      </c>
      <c r="M139" s="72" t="str">
        <f t="shared" si="3"/>
        <v>OK</v>
      </c>
      <c r="N139" s="73"/>
    </row>
    <row r="140" spans="1:14" hidden="1">
      <c r="A140" s="74" t="s">
        <v>2593</v>
      </c>
      <c r="B140" s="161" t="s">
        <v>614</v>
      </c>
      <c r="C140" s="162" t="s">
        <v>110</v>
      </c>
      <c r="D140" s="164" t="s">
        <v>615</v>
      </c>
      <c r="E140" s="162" t="s">
        <v>384</v>
      </c>
      <c r="F140" s="162" t="s">
        <v>110</v>
      </c>
      <c r="G140" s="164" t="s">
        <v>406</v>
      </c>
      <c r="H140" s="163" t="str">
        <f>IF(AND(ISBLANK('C5'!Y72),$I$140&lt;&gt;"Z"),"",'C5'!Y72)</f>
        <v/>
      </c>
      <c r="I140" s="163" t="str">
        <f>IF(ISBLANK('C5'!Z72),"",'C5'!Z72)</f>
        <v/>
      </c>
      <c r="J140" s="75" t="s">
        <v>384</v>
      </c>
      <c r="K140" s="163" t="str">
        <f>IF(AND(ISBLANK('C5'!V72),$L$140&lt;&gt;"Z"),"",'C5'!V72)</f>
        <v/>
      </c>
      <c r="L140" s="163" t="str">
        <f>IF(ISBLANK('C5'!W72),"",'C5'!W72)</f>
        <v/>
      </c>
      <c r="M140" s="72" t="str">
        <f t="shared" si="3"/>
        <v>OK</v>
      </c>
      <c r="N140" s="73"/>
    </row>
    <row r="141" spans="1:14" hidden="1">
      <c r="A141" s="74" t="s">
        <v>2593</v>
      </c>
      <c r="B141" s="161" t="s">
        <v>616</v>
      </c>
      <c r="C141" s="162" t="s">
        <v>110</v>
      </c>
      <c r="D141" s="164" t="s">
        <v>617</v>
      </c>
      <c r="E141" s="162" t="s">
        <v>384</v>
      </c>
      <c r="F141" s="162" t="s">
        <v>110</v>
      </c>
      <c r="G141" s="164" t="s">
        <v>618</v>
      </c>
      <c r="H141" s="163" t="str">
        <f>IF(AND(ISBLANK('C5'!Y74),$I$141&lt;&gt;"Z"),"",'C5'!Y74)</f>
        <v/>
      </c>
      <c r="I141" s="163" t="str">
        <f>IF(ISBLANK('C5'!Z74),"",'C5'!Z74)</f>
        <v/>
      </c>
      <c r="J141" s="75" t="s">
        <v>384</v>
      </c>
      <c r="K141" s="163" t="str">
        <f>IF(AND(ISBLANK('C5'!V74),$L$141&lt;&gt;"Z"),"",'C5'!V74)</f>
        <v/>
      </c>
      <c r="L141" s="163" t="str">
        <f>IF(ISBLANK('C5'!W74),"",'C5'!W74)</f>
        <v/>
      </c>
      <c r="M141" s="72" t="str">
        <f t="shared" si="3"/>
        <v>OK</v>
      </c>
      <c r="N141" s="73"/>
    </row>
    <row r="142" spans="1:14" hidden="1">
      <c r="A142" s="74" t="s">
        <v>2593</v>
      </c>
      <c r="B142" s="161" t="s">
        <v>619</v>
      </c>
      <c r="C142" s="162" t="s">
        <v>110</v>
      </c>
      <c r="D142" s="164" t="s">
        <v>620</v>
      </c>
      <c r="E142" s="162" t="s">
        <v>384</v>
      </c>
      <c r="F142" s="162" t="s">
        <v>110</v>
      </c>
      <c r="G142" s="164" t="s">
        <v>621</v>
      </c>
      <c r="H142" s="163" t="str">
        <f>IF(AND(ISBLANK('C5'!Y75),$I$142&lt;&gt;"Z"),"",'C5'!Y75)</f>
        <v/>
      </c>
      <c r="I142" s="163" t="str">
        <f>IF(ISBLANK('C5'!Z75),"",'C5'!Z75)</f>
        <v/>
      </c>
      <c r="J142" s="75" t="s">
        <v>384</v>
      </c>
      <c r="K142" s="163" t="str">
        <f>IF(AND(ISBLANK('C5'!V75),$L$142&lt;&gt;"Z"),"",'C5'!V75)</f>
        <v/>
      </c>
      <c r="L142" s="163" t="str">
        <f>IF(ISBLANK('C5'!W75),"",'C5'!W75)</f>
        <v/>
      </c>
      <c r="M142" s="72" t="str">
        <f t="shared" si="3"/>
        <v>OK</v>
      </c>
      <c r="N142" s="73"/>
    </row>
    <row r="143" spans="1:14" hidden="1">
      <c r="A143" s="74" t="s">
        <v>2593</v>
      </c>
      <c r="B143" s="161" t="s">
        <v>622</v>
      </c>
      <c r="C143" s="162" t="s">
        <v>110</v>
      </c>
      <c r="D143" s="164" t="s">
        <v>623</v>
      </c>
      <c r="E143" s="162" t="s">
        <v>384</v>
      </c>
      <c r="F143" s="162" t="s">
        <v>110</v>
      </c>
      <c r="G143" s="164" t="s">
        <v>624</v>
      </c>
      <c r="H143" s="163" t="str">
        <f>IF(AND(ISBLANK('C5'!Y76),$I$143&lt;&gt;"Z"),"",'C5'!Y76)</f>
        <v/>
      </c>
      <c r="I143" s="163" t="str">
        <f>IF(ISBLANK('C5'!Z76),"",'C5'!Z76)</f>
        <v/>
      </c>
      <c r="J143" s="75" t="s">
        <v>384</v>
      </c>
      <c r="K143" s="163" t="str">
        <f>IF(AND(ISBLANK('C5'!V76),$L$143&lt;&gt;"Z"),"",'C5'!V76)</f>
        <v/>
      </c>
      <c r="L143" s="163" t="str">
        <f>IF(ISBLANK('C5'!W76),"",'C5'!W76)</f>
        <v/>
      </c>
      <c r="M143" s="72" t="str">
        <f t="shared" si="3"/>
        <v>OK</v>
      </c>
      <c r="N143" s="73"/>
    </row>
    <row r="144" spans="1:14" hidden="1">
      <c r="A144" s="74" t="s">
        <v>2593</v>
      </c>
      <c r="B144" s="161" t="s">
        <v>625</v>
      </c>
      <c r="C144" s="162" t="s">
        <v>110</v>
      </c>
      <c r="D144" s="164" t="s">
        <v>626</v>
      </c>
      <c r="E144" s="162" t="s">
        <v>384</v>
      </c>
      <c r="F144" s="162" t="s">
        <v>110</v>
      </c>
      <c r="G144" s="164" t="s">
        <v>627</v>
      </c>
      <c r="H144" s="163" t="str">
        <f>IF(AND(ISBLANK('C5'!Y77),$I$144&lt;&gt;"Z"),"",'C5'!Y77)</f>
        <v/>
      </c>
      <c r="I144" s="163" t="str">
        <f>IF(ISBLANK('C5'!Z77),"",'C5'!Z77)</f>
        <v/>
      </c>
      <c r="J144" s="75" t="s">
        <v>384</v>
      </c>
      <c r="K144" s="163" t="str">
        <f>IF(AND(ISBLANK('C5'!V77),$L$144&lt;&gt;"Z"),"",'C5'!V77)</f>
        <v/>
      </c>
      <c r="L144" s="163" t="str">
        <f>IF(ISBLANK('C5'!W77),"",'C5'!W77)</f>
        <v/>
      </c>
      <c r="M144" s="72" t="str">
        <f t="shared" si="3"/>
        <v>OK</v>
      </c>
      <c r="N144" s="73"/>
    </row>
    <row r="145" spans="1:14" hidden="1">
      <c r="A145" s="74" t="s">
        <v>2593</v>
      </c>
      <c r="B145" s="161" t="s">
        <v>628</v>
      </c>
      <c r="C145" s="162" t="s">
        <v>110</v>
      </c>
      <c r="D145" s="164" t="s">
        <v>629</v>
      </c>
      <c r="E145" s="162" t="s">
        <v>384</v>
      </c>
      <c r="F145" s="162" t="s">
        <v>110</v>
      </c>
      <c r="G145" s="164" t="s">
        <v>630</v>
      </c>
      <c r="H145" s="163" t="str">
        <f>IF(AND(ISBLANK('C5'!Y78),$I$145&lt;&gt;"Z"),"",'C5'!Y78)</f>
        <v/>
      </c>
      <c r="I145" s="163" t="str">
        <f>IF(ISBLANK('C5'!Z78),"",'C5'!Z78)</f>
        <v/>
      </c>
      <c r="J145" s="75" t="s">
        <v>384</v>
      </c>
      <c r="K145" s="163" t="str">
        <f>IF(AND(ISBLANK('C5'!V78),$L$145&lt;&gt;"Z"),"",'C5'!V78)</f>
        <v/>
      </c>
      <c r="L145" s="163" t="str">
        <f>IF(ISBLANK('C5'!W78),"",'C5'!W78)</f>
        <v/>
      </c>
      <c r="M145" s="72" t="str">
        <f t="shared" si="3"/>
        <v>OK</v>
      </c>
      <c r="N145" s="73"/>
    </row>
    <row r="146" spans="1:14" hidden="1">
      <c r="A146" s="74" t="s">
        <v>2593</v>
      </c>
      <c r="B146" s="161" t="s">
        <v>631</v>
      </c>
      <c r="C146" s="162" t="s">
        <v>110</v>
      </c>
      <c r="D146" s="164" t="s">
        <v>632</v>
      </c>
      <c r="E146" s="162" t="s">
        <v>384</v>
      </c>
      <c r="F146" s="162" t="s">
        <v>110</v>
      </c>
      <c r="G146" s="164" t="s">
        <v>633</v>
      </c>
      <c r="H146" s="163" t="str">
        <f>IF(AND(ISBLANK('C5'!Y79),$I$146&lt;&gt;"Z"),"",'C5'!Y79)</f>
        <v/>
      </c>
      <c r="I146" s="163" t="str">
        <f>IF(ISBLANK('C5'!Z79),"",'C5'!Z79)</f>
        <v/>
      </c>
      <c r="J146" s="75" t="s">
        <v>384</v>
      </c>
      <c r="K146" s="163" t="str">
        <f>IF(AND(ISBLANK('C5'!V79),$L$146&lt;&gt;"Z"),"",'C5'!V79)</f>
        <v/>
      </c>
      <c r="L146" s="163" t="str">
        <f>IF(ISBLANK('C5'!W79),"",'C5'!W79)</f>
        <v/>
      </c>
      <c r="M146" s="72" t="str">
        <f t="shared" si="3"/>
        <v>OK</v>
      </c>
      <c r="N146" s="73"/>
    </row>
    <row r="147" spans="1:14" hidden="1">
      <c r="A147" s="74" t="s">
        <v>2593</v>
      </c>
      <c r="B147" s="161" t="s">
        <v>634</v>
      </c>
      <c r="C147" s="162" t="s">
        <v>110</v>
      </c>
      <c r="D147" s="164" t="s">
        <v>635</v>
      </c>
      <c r="E147" s="162" t="s">
        <v>384</v>
      </c>
      <c r="F147" s="162" t="s">
        <v>110</v>
      </c>
      <c r="G147" s="164" t="s">
        <v>636</v>
      </c>
      <c r="H147" s="163" t="str">
        <f>IF(AND(ISBLANK('C5'!Y80),$I$147&lt;&gt;"Z"),"",'C5'!Y80)</f>
        <v/>
      </c>
      <c r="I147" s="163" t="str">
        <f>IF(ISBLANK('C5'!Z80),"",'C5'!Z80)</f>
        <v/>
      </c>
      <c r="J147" s="75" t="s">
        <v>384</v>
      </c>
      <c r="K147" s="163" t="str">
        <f>IF(AND(ISBLANK('C5'!V80),$L$147&lt;&gt;"Z"),"",'C5'!V80)</f>
        <v/>
      </c>
      <c r="L147" s="163" t="str">
        <f>IF(ISBLANK('C5'!W80),"",'C5'!W80)</f>
        <v/>
      </c>
      <c r="M147" s="72" t="str">
        <f t="shared" si="3"/>
        <v>OK</v>
      </c>
      <c r="N147" s="73"/>
    </row>
    <row r="148" spans="1:14" hidden="1">
      <c r="A148" s="74" t="s">
        <v>2593</v>
      </c>
      <c r="B148" s="161" t="s">
        <v>637</v>
      </c>
      <c r="C148" s="162" t="s">
        <v>110</v>
      </c>
      <c r="D148" s="164" t="s">
        <v>638</v>
      </c>
      <c r="E148" s="162" t="s">
        <v>384</v>
      </c>
      <c r="F148" s="162" t="s">
        <v>110</v>
      </c>
      <c r="G148" s="164" t="s">
        <v>639</v>
      </c>
      <c r="H148" s="163" t="str">
        <f>IF(AND(ISBLANK('C5'!Y81),$I$148&lt;&gt;"Z"),"",'C5'!Y81)</f>
        <v/>
      </c>
      <c r="I148" s="163" t="str">
        <f>IF(ISBLANK('C5'!Z81),"",'C5'!Z81)</f>
        <v/>
      </c>
      <c r="J148" s="75" t="s">
        <v>384</v>
      </c>
      <c r="K148" s="163" t="str">
        <f>IF(AND(ISBLANK('C5'!V81),$L$148&lt;&gt;"Z"),"",'C5'!V81)</f>
        <v/>
      </c>
      <c r="L148" s="163" t="str">
        <f>IF(ISBLANK('C5'!W81),"",'C5'!W81)</f>
        <v/>
      </c>
      <c r="M148" s="72" t="str">
        <f t="shared" si="3"/>
        <v>OK</v>
      </c>
      <c r="N148" s="73"/>
    </row>
    <row r="149" spans="1:14" hidden="1">
      <c r="A149" s="74" t="s">
        <v>2593</v>
      </c>
      <c r="B149" s="161" t="s">
        <v>640</v>
      </c>
      <c r="C149" s="162" t="s">
        <v>110</v>
      </c>
      <c r="D149" s="164" t="s">
        <v>641</v>
      </c>
      <c r="E149" s="162" t="s">
        <v>384</v>
      </c>
      <c r="F149" s="162" t="s">
        <v>110</v>
      </c>
      <c r="G149" s="164" t="s">
        <v>642</v>
      </c>
      <c r="H149" s="163" t="str">
        <f>IF(AND(ISBLANK('C5'!Y82),$I$149&lt;&gt;"Z"),"",'C5'!Y82)</f>
        <v/>
      </c>
      <c r="I149" s="163" t="str">
        <f>IF(ISBLANK('C5'!Z82),"",'C5'!Z82)</f>
        <v/>
      </c>
      <c r="J149" s="75" t="s">
        <v>384</v>
      </c>
      <c r="K149" s="163" t="str">
        <f>IF(AND(ISBLANK('C5'!V82),$L$149&lt;&gt;"Z"),"",'C5'!V82)</f>
        <v/>
      </c>
      <c r="L149" s="163" t="str">
        <f>IF(ISBLANK('C5'!W82),"",'C5'!W82)</f>
        <v/>
      </c>
      <c r="M149" s="72" t="str">
        <f t="shared" si="3"/>
        <v>OK</v>
      </c>
      <c r="N149" s="73"/>
    </row>
    <row r="150" spans="1:14" hidden="1">
      <c r="A150" s="74" t="s">
        <v>2593</v>
      </c>
      <c r="B150" s="161" t="s">
        <v>643</v>
      </c>
      <c r="C150" s="162" t="s">
        <v>110</v>
      </c>
      <c r="D150" s="164" t="s">
        <v>644</v>
      </c>
      <c r="E150" s="162" t="s">
        <v>384</v>
      </c>
      <c r="F150" s="162" t="s">
        <v>110</v>
      </c>
      <c r="G150" s="164" t="s">
        <v>645</v>
      </c>
      <c r="H150" s="163" t="str">
        <f>IF(AND(ISBLANK('C5'!Y83),$I$150&lt;&gt;"Z"),"",'C5'!Y83)</f>
        <v/>
      </c>
      <c r="I150" s="163" t="str">
        <f>IF(ISBLANK('C5'!Z83),"",'C5'!Z83)</f>
        <v/>
      </c>
      <c r="J150" s="75" t="s">
        <v>384</v>
      </c>
      <c r="K150" s="163" t="str">
        <f>IF(AND(ISBLANK('C5'!V83),$L$150&lt;&gt;"Z"),"",'C5'!V83)</f>
        <v/>
      </c>
      <c r="L150" s="163" t="str">
        <f>IF(ISBLANK('C5'!W83),"",'C5'!W83)</f>
        <v/>
      </c>
      <c r="M150" s="72" t="str">
        <f t="shared" si="3"/>
        <v>OK</v>
      </c>
      <c r="N150" s="73"/>
    </row>
    <row r="151" spans="1:14" hidden="1">
      <c r="A151" s="74" t="s">
        <v>2593</v>
      </c>
      <c r="B151" s="161" t="s">
        <v>646</v>
      </c>
      <c r="C151" s="162" t="s">
        <v>110</v>
      </c>
      <c r="D151" s="164" t="s">
        <v>647</v>
      </c>
      <c r="E151" s="162" t="s">
        <v>384</v>
      </c>
      <c r="F151" s="162" t="s">
        <v>110</v>
      </c>
      <c r="G151" s="164" t="s">
        <v>648</v>
      </c>
      <c r="H151" s="163" t="str">
        <f>IF(AND(ISBLANK('C5'!Y84),$I$151&lt;&gt;"Z"),"",'C5'!Y84)</f>
        <v/>
      </c>
      <c r="I151" s="163" t="str">
        <f>IF(ISBLANK('C5'!Z84),"",'C5'!Z84)</f>
        <v/>
      </c>
      <c r="J151" s="75" t="s">
        <v>384</v>
      </c>
      <c r="K151" s="163" t="str">
        <f>IF(AND(ISBLANK('C5'!V84),$L$151&lt;&gt;"Z"),"",'C5'!V84)</f>
        <v/>
      </c>
      <c r="L151" s="163" t="str">
        <f>IF(ISBLANK('C5'!W84),"",'C5'!W84)</f>
        <v/>
      </c>
      <c r="M151" s="72" t="str">
        <f t="shared" si="3"/>
        <v>OK</v>
      </c>
      <c r="N151" s="73"/>
    </row>
    <row r="152" spans="1:14" hidden="1">
      <c r="A152" s="74" t="s">
        <v>2593</v>
      </c>
      <c r="B152" s="161" t="s">
        <v>649</v>
      </c>
      <c r="C152" s="162" t="s">
        <v>110</v>
      </c>
      <c r="D152" s="164" t="s">
        <v>650</v>
      </c>
      <c r="E152" s="162" t="s">
        <v>384</v>
      </c>
      <c r="F152" s="162" t="s">
        <v>110</v>
      </c>
      <c r="G152" s="164" t="s">
        <v>651</v>
      </c>
      <c r="H152" s="163" t="str">
        <f>IF(AND(ISBLANK('C5'!Y85),$I$152&lt;&gt;"Z"),"",'C5'!Y85)</f>
        <v/>
      </c>
      <c r="I152" s="163" t="str">
        <f>IF(ISBLANK('C5'!Z85),"",'C5'!Z85)</f>
        <v/>
      </c>
      <c r="J152" s="75" t="s">
        <v>384</v>
      </c>
      <c r="K152" s="163" t="str">
        <f>IF(AND(ISBLANK('C5'!V85),$L$152&lt;&gt;"Z"),"",'C5'!V85)</f>
        <v/>
      </c>
      <c r="L152" s="163" t="str">
        <f>IF(ISBLANK('C5'!W85),"",'C5'!W85)</f>
        <v/>
      </c>
      <c r="M152" s="72" t="str">
        <f t="shared" si="3"/>
        <v>OK</v>
      </c>
      <c r="N152" s="73"/>
    </row>
    <row r="153" spans="1:14" hidden="1">
      <c r="A153" s="74" t="s">
        <v>2593</v>
      </c>
      <c r="B153" s="161" t="s">
        <v>652</v>
      </c>
      <c r="C153" s="162" t="s">
        <v>110</v>
      </c>
      <c r="D153" s="164" t="s">
        <v>653</v>
      </c>
      <c r="E153" s="162" t="s">
        <v>384</v>
      </c>
      <c r="F153" s="162" t="s">
        <v>110</v>
      </c>
      <c r="G153" s="164" t="s">
        <v>654</v>
      </c>
      <c r="H153" s="163" t="str">
        <f>IF(AND(ISBLANK('C5'!Y86),$I$153&lt;&gt;"Z"),"",'C5'!Y86)</f>
        <v/>
      </c>
      <c r="I153" s="163" t="str">
        <f>IF(ISBLANK('C5'!Z86),"",'C5'!Z86)</f>
        <v/>
      </c>
      <c r="J153" s="75" t="s">
        <v>384</v>
      </c>
      <c r="K153" s="163" t="str">
        <f>IF(AND(ISBLANK('C5'!V86),$L$153&lt;&gt;"Z"),"",'C5'!V86)</f>
        <v/>
      </c>
      <c r="L153" s="163" t="str">
        <f>IF(ISBLANK('C5'!W86),"",'C5'!W86)</f>
        <v/>
      </c>
      <c r="M153" s="72" t="str">
        <f t="shared" si="3"/>
        <v>OK</v>
      </c>
      <c r="N153" s="73"/>
    </row>
    <row r="154" spans="1:14" hidden="1">
      <c r="A154" s="74" t="s">
        <v>2593</v>
      </c>
      <c r="B154" s="161" t="s">
        <v>655</v>
      </c>
      <c r="C154" s="162" t="s">
        <v>110</v>
      </c>
      <c r="D154" s="164" t="s">
        <v>656</v>
      </c>
      <c r="E154" s="162" t="s">
        <v>384</v>
      </c>
      <c r="F154" s="162" t="s">
        <v>110</v>
      </c>
      <c r="G154" s="164" t="s">
        <v>657</v>
      </c>
      <c r="H154" s="163" t="str">
        <f>IF(AND(ISBLANK('C5'!Y87),$I$154&lt;&gt;"Z"),"",'C5'!Y87)</f>
        <v/>
      </c>
      <c r="I154" s="163" t="str">
        <f>IF(ISBLANK('C5'!Z87),"",'C5'!Z87)</f>
        <v/>
      </c>
      <c r="J154" s="75" t="s">
        <v>384</v>
      </c>
      <c r="K154" s="163" t="str">
        <f>IF(AND(ISBLANK('C5'!V87),$L$154&lt;&gt;"Z"),"",'C5'!V87)</f>
        <v/>
      </c>
      <c r="L154" s="163" t="str">
        <f>IF(ISBLANK('C5'!W87),"",'C5'!W87)</f>
        <v/>
      </c>
      <c r="M154" s="72" t="str">
        <f t="shared" si="3"/>
        <v>OK</v>
      </c>
      <c r="N154" s="73"/>
    </row>
    <row r="155" spans="1:14" hidden="1">
      <c r="A155" s="74" t="s">
        <v>2593</v>
      </c>
      <c r="B155" s="161" t="s">
        <v>658</v>
      </c>
      <c r="C155" s="162" t="s">
        <v>110</v>
      </c>
      <c r="D155" s="164" t="s">
        <v>659</v>
      </c>
      <c r="E155" s="162" t="s">
        <v>384</v>
      </c>
      <c r="F155" s="162" t="s">
        <v>110</v>
      </c>
      <c r="G155" s="164" t="s">
        <v>660</v>
      </c>
      <c r="H155" s="163" t="str">
        <f>IF(AND(ISBLANK('C5'!Y88),$I$155&lt;&gt;"Z"),"",'C5'!Y88)</f>
        <v/>
      </c>
      <c r="I155" s="163" t="str">
        <f>IF(ISBLANK('C5'!Z88),"",'C5'!Z88)</f>
        <v/>
      </c>
      <c r="J155" s="75" t="s">
        <v>384</v>
      </c>
      <c r="K155" s="163" t="str">
        <f>IF(AND(ISBLANK('C5'!V88),$L$155&lt;&gt;"Z"),"",'C5'!V88)</f>
        <v/>
      </c>
      <c r="L155" s="163" t="str">
        <f>IF(ISBLANK('C5'!W88),"",'C5'!W88)</f>
        <v/>
      </c>
      <c r="M155" s="72" t="str">
        <f t="shared" si="3"/>
        <v>OK</v>
      </c>
      <c r="N155" s="73"/>
    </row>
    <row r="156" spans="1:14" hidden="1">
      <c r="A156" s="74" t="s">
        <v>2593</v>
      </c>
      <c r="B156" s="161" t="s">
        <v>661</v>
      </c>
      <c r="C156" s="162" t="s">
        <v>110</v>
      </c>
      <c r="D156" s="164" t="s">
        <v>662</v>
      </c>
      <c r="E156" s="162" t="s">
        <v>384</v>
      </c>
      <c r="F156" s="162" t="s">
        <v>110</v>
      </c>
      <c r="G156" s="164" t="s">
        <v>663</v>
      </c>
      <c r="H156" s="163" t="str">
        <f>IF(AND(ISBLANK('C5'!Y89),$I$156&lt;&gt;"Z"),"",'C5'!Y89)</f>
        <v/>
      </c>
      <c r="I156" s="163" t="str">
        <f>IF(ISBLANK('C5'!Z89),"",'C5'!Z89)</f>
        <v/>
      </c>
      <c r="J156" s="75" t="s">
        <v>384</v>
      </c>
      <c r="K156" s="163" t="str">
        <f>IF(AND(ISBLANK('C5'!V89),$L$156&lt;&gt;"Z"),"",'C5'!V89)</f>
        <v/>
      </c>
      <c r="L156" s="163" t="str">
        <f>IF(ISBLANK('C5'!W89),"",'C5'!W89)</f>
        <v/>
      </c>
      <c r="M156" s="72" t="str">
        <f t="shared" si="3"/>
        <v>OK</v>
      </c>
      <c r="N156" s="73"/>
    </row>
    <row r="157" spans="1:14" hidden="1">
      <c r="A157" s="74" t="s">
        <v>2593</v>
      </c>
      <c r="B157" s="161" t="s">
        <v>664</v>
      </c>
      <c r="C157" s="162" t="s">
        <v>110</v>
      </c>
      <c r="D157" s="164" t="s">
        <v>665</v>
      </c>
      <c r="E157" s="162" t="s">
        <v>384</v>
      </c>
      <c r="F157" s="162" t="s">
        <v>110</v>
      </c>
      <c r="G157" s="164" t="s">
        <v>666</v>
      </c>
      <c r="H157" s="163" t="str">
        <f>IF(AND(ISBLANK('C5'!Y90),$I$157&lt;&gt;"Z"),"",'C5'!Y90)</f>
        <v/>
      </c>
      <c r="I157" s="163" t="str">
        <f>IF(ISBLANK('C5'!Z90),"",'C5'!Z90)</f>
        <v/>
      </c>
      <c r="J157" s="75" t="s">
        <v>384</v>
      </c>
      <c r="K157" s="163" t="str">
        <f>IF(AND(ISBLANK('C5'!V90),$L$157&lt;&gt;"Z"),"",'C5'!V90)</f>
        <v/>
      </c>
      <c r="L157" s="163" t="str">
        <f>IF(ISBLANK('C5'!W90),"",'C5'!W90)</f>
        <v/>
      </c>
      <c r="M157" s="72" t="str">
        <f t="shared" si="3"/>
        <v>OK</v>
      </c>
      <c r="N157" s="73"/>
    </row>
    <row r="158" spans="1:14" hidden="1">
      <c r="A158" s="74" t="s">
        <v>2593</v>
      </c>
      <c r="B158" s="161" t="s">
        <v>667</v>
      </c>
      <c r="C158" s="162" t="s">
        <v>110</v>
      </c>
      <c r="D158" s="164" t="s">
        <v>668</v>
      </c>
      <c r="E158" s="162" t="s">
        <v>384</v>
      </c>
      <c r="F158" s="162" t="s">
        <v>110</v>
      </c>
      <c r="G158" s="164" t="s">
        <v>669</v>
      </c>
      <c r="H158" s="163" t="str">
        <f>IF(AND(ISBLANK('C5'!Y91),$I$158&lt;&gt;"Z"),"",'C5'!Y91)</f>
        <v/>
      </c>
      <c r="I158" s="163" t="str">
        <f>IF(ISBLANK('C5'!Z91),"",'C5'!Z91)</f>
        <v/>
      </c>
      <c r="J158" s="75" t="s">
        <v>384</v>
      </c>
      <c r="K158" s="163" t="str">
        <f>IF(AND(ISBLANK('C5'!V91),$L$158&lt;&gt;"Z"),"",'C5'!V91)</f>
        <v/>
      </c>
      <c r="L158" s="163" t="str">
        <f>IF(ISBLANK('C5'!W91),"",'C5'!W91)</f>
        <v/>
      </c>
      <c r="M158" s="72" t="str">
        <f t="shared" si="3"/>
        <v>OK</v>
      </c>
      <c r="N158" s="73"/>
    </row>
    <row r="159" spans="1:14" hidden="1">
      <c r="A159" s="74" t="s">
        <v>2593</v>
      </c>
      <c r="B159" s="161" t="s">
        <v>670</v>
      </c>
      <c r="C159" s="162" t="s">
        <v>110</v>
      </c>
      <c r="D159" s="164" t="s">
        <v>671</v>
      </c>
      <c r="E159" s="162" t="s">
        <v>384</v>
      </c>
      <c r="F159" s="162" t="s">
        <v>110</v>
      </c>
      <c r="G159" s="164" t="s">
        <v>672</v>
      </c>
      <c r="H159" s="163" t="str">
        <f>IF(AND(ISBLANK('C5'!Y92),$I$159&lt;&gt;"Z"),"",'C5'!Y92)</f>
        <v/>
      </c>
      <c r="I159" s="163" t="str">
        <f>IF(ISBLANK('C5'!Z92),"",'C5'!Z92)</f>
        <v/>
      </c>
      <c r="J159" s="75" t="s">
        <v>384</v>
      </c>
      <c r="K159" s="163" t="str">
        <f>IF(AND(ISBLANK('C5'!V92),$L$159&lt;&gt;"Z"),"",'C5'!V92)</f>
        <v/>
      </c>
      <c r="L159" s="163" t="str">
        <f>IF(ISBLANK('C5'!W92),"",'C5'!W92)</f>
        <v/>
      </c>
      <c r="M159" s="72" t="str">
        <f t="shared" si="3"/>
        <v>OK</v>
      </c>
      <c r="N159" s="73"/>
    </row>
    <row r="160" spans="1:14" hidden="1">
      <c r="A160" s="74" t="s">
        <v>2593</v>
      </c>
      <c r="B160" s="161" t="s">
        <v>673</v>
      </c>
      <c r="C160" s="162" t="s">
        <v>110</v>
      </c>
      <c r="D160" s="164" t="s">
        <v>674</v>
      </c>
      <c r="E160" s="162" t="s">
        <v>384</v>
      </c>
      <c r="F160" s="162" t="s">
        <v>110</v>
      </c>
      <c r="G160" s="164" t="s">
        <v>675</v>
      </c>
      <c r="H160" s="163" t="str">
        <f>IF(AND(ISBLANK('C5'!Y93),$I$160&lt;&gt;"Z"),"",'C5'!Y93)</f>
        <v/>
      </c>
      <c r="I160" s="163" t="str">
        <f>IF(ISBLANK('C5'!Z93),"",'C5'!Z93)</f>
        <v/>
      </c>
      <c r="J160" s="75" t="s">
        <v>384</v>
      </c>
      <c r="K160" s="163" t="str">
        <f>IF(AND(ISBLANK('C5'!V93),$L$160&lt;&gt;"Z"),"",'C5'!V93)</f>
        <v/>
      </c>
      <c r="L160" s="163" t="str">
        <f>IF(ISBLANK('C5'!W93),"",'C5'!W93)</f>
        <v/>
      </c>
      <c r="M160" s="72" t="str">
        <f t="shared" si="3"/>
        <v>OK</v>
      </c>
      <c r="N160" s="73"/>
    </row>
    <row r="161" spans="1:14" hidden="1">
      <c r="A161" s="74" t="s">
        <v>2593</v>
      </c>
      <c r="B161" s="161" t="s">
        <v>676</v>
      </c>
      <c r="C161" s="162" t="s">
        <v>110</v>
      </c>
      <c r="D161" s="164" t="s">
        <v>677</v>
      </c>
      <c r="E161" s="162" t="s">
        <v>384</v>
      </c>
      <c r="F161" s="162" t="s">
        <v>110</v>
      </c>
      <c r="G161" s="164" t="s">
        <v>678</v>
      </c>
      <c r="H161" s="163" t="str">
        <f>IF(AND(ISBLANK('C5'!Y94),$I$161&lt;&gt;"Z"),"",'C5'!Y94)</f>
        <v/>
      </c>
      <c r="I161" s="163" t="str">
        <f>IF(ISBLANK('C5'!Z94),"",'C5'!Z94)</f>
        <v/>
      </c>
      <c r="J161" s="75" t="s">
        <v>384</v>
      </c>
      <c r="K161" s="163" t="str">
        <f>IF(AND(ISBLANK('C5'!V94),$L$161&lt;&gt;"Z"),"",'C5'!V94)</f>
        <v/>
      </c>
      <c r="L161" s="163" t="str">
        <f>IF(ISBLANK('C5'!W94),"",'C5'!W94)</f>
        <v/>
      </c>
      <c r="M161" s="72" t="str">
        <f t="shared" si="3"/>
        <v>OK</v>
      </c>
      <c r="N161" s="73"/>
    </row>
    <row r="162" spans="1:14" hidden="1">
      <c r="A162" s="74" t="s">
        <v>2593</v>
      </c>
      <c r="B162" s="161" t="s">
        <v>679</v>
      </c>
      <c r="C162" s="162" t="s">
        <v>110</v>
      </c>
      <c r="D162" s="164" t="s">
        <v>680</v>
      </c>
      <c r="E162" s="162" t="s">
        <v>384</v>
      </c>
      <c r="F162" s="162" t="s">
        <v>110</v>
      </c>
      <c r="G162" s="164" t="s">
        <v>681</v>
      </c>
      <c r="H162" s="163" t="str">
        <f>IF(AND(ISBLANK('C5'!Y95),$I$162&lt;&gt;"Z"),"",'C5'!Y95)</f>
        <v/>
      </c>
      <c r="I162" s="163" t="str">
        <f>IF(ISBLANK('C5'!Z95),"",'C5'!Z95)</f>
        <v/>
      </c>
      <c r="J162" s="75" t="s">
        <v>384</v>
      </c>
      <c r="K162" s="163" t="str">
        <f>IF(AND(ISBLANK('C5'!V95),$L$162&lt;&gt;"Z"),"",'C5'!V95)</f>
        <v/>
      </c>
      <c r="L162" s="163" t="str">
        <f>IF(ISBLANK('C5'!W95),"",'C5'!W95)</f>
        <v/>
      </c>
      <c r="M162" s="72" t="str">
        <f t="shared" si="3"/>
        <v>OK</v>
      </c>
      <c r="N162" s="73"/>
    </row>
    <row r="163" spans="1:14" hidden="1">
      <c r="A163" s="74" t="s">
        <v>2593</v>
      </c>
      <c r="B163" s="161" t="s">
        <v>682</v>
      </c>
      <c r="C163" s="162" t="s">
        <v>110</v>
      </c>
      <c r="D163" s="164" t="s">
        <v>683</v>
      </c>
      <c r="E163" s="162" t="s">
        <v>384</v>
      </c>
      <c r="F163" s="162" t="s">
        <v>110</v>
      </c>
      <c r="G163" s="164" t="s">
        <v>684</v>
      </c>
      <c r="H163" s="163" t="str">
        <f>IF(AND(ISBLANK('C5'!Y96),$I$163&lt;&gt;"Z"),"",'C5'!Y96)</f>
        <v/>
      </c>
      <c r="I163" s="163" t="str">
        <f>IF(ISBLANK('C5'!Z96),"",'C5'!Z96)</f>
        <v/>
      </c>
      <c r="J163" s="75" t="s">
        <v>384</v>
      </c>
      <c r="K163" s="163" t="str">
        <f>IF(AND(ISBLANK('C5'!V96),$L$163&lt;&gt;"Z"),"",'C5'!V96)</f>
        <v/>
      </c>
      <c r="L163" s="163" t="str">
        <f>IF(ISBLANK('C5'!W96),"",'C5'!W96)</f>
        <v/>
      </c>
      <c r="M163" s="72" t="str">
        <f t="shared" si="3"/>
        <v>OK</v>
      </c>
      <c r="N163" s="73"/>
    </row>
    <row r="164" spans="1:14" hidden="1">
      <c r="A164" s="74" t="s">
        <v>2593</v>
      </c>
      <c r="B164" s="161" t="s">
        <v>685</v>
      </c>
      <c r="C164" s="162" t="s">
        <v>110</v>
      </c>
      <c r="D164" s="164" t="s">
        <v>686</v>
      </c>
      <c r="E164" s="162" t="s">
        <v>384</v>
      </c>
      <c r="F164" s="162" t="s">
        <v>110</v>
      </c>
      <c r="G164" s="164" t="s">
        <v>687</v>
      </c>
      <c r="H164" s="163" t="str">
        <f>IF(AND(ISBLANK('C5'!Y97),$I$164&lt;&gt;"Z"),"",'C5'!Y97)</f>
        <v/>
      </c>
      <c r="I164" s="163" t="str">
        <f>IF(ISBLANK('C5'!Z97),"",'C5'!Z97)</f>
        <v/>
      </c>
      <c r="J164" s="75" t="s">
        <v>384</v>
      </c>
      <c r="K164" s="163" t="str">
        <f>IF(AND(ISBLANK('C5'!V97),$L$164&lt;&gt;"Z"),"",'C5'!V97)</f>
        <v/>
      </c>
      <c r="L164" s="163" t="str">
        <f>IF(ISBLANK('C5'!W97),"",'C5'!W97)</f>
        <v/>
      </c>
      <c r="M164" s="72" t="str">
        <f t="shared" si="3"/>
        <v>OK</v>
      </c>
      <c r="N164" s="73"/>
    </row>
    <row r="165" spans="1:14" hidden="1">
      <c r="A165" s="74" t="s">
        <v>2593</v>
      </c>
      <c r="B165" s="161" t="s">
        <v>688</v>
      </c>
      <c r="C165" s="162" t="s">
        <v>110</v>
      </c>
      <c r="D165" s="164" t="s">
        <v>689</v>
      </c>
      <c r="E165" s="162" t="s">
        <v>384</v>
      </c>
      <c r="F165" s="162" t="s">
        <v>110</v>
      </c>
      <c r="G165" s="164" t="s">
        <v>690</v>
      </c>
      <c r="H165" s="163" t="str">
        <f>IF(AND(ISBLANK('C5'!Y98),$I$165&lt;&gt;"Z"),"",'C5'!Y98)</f>
        <v/>
      </c>
      <c r="I165" s="163" t="str">
        <f>IF(ISBLANK('C5'!Z98),"",'C5'!Z98)</f>
        <v/>
      </c>
      <c r="J165" s="75" t="s">
        <v>384</v>
      </c>
      <c r="K165" s="163" t="str">
        <f>IF(AND(ISBLANK('C5'!V98),$L$165&lt;&gt;"Z"),"",'C5'!V98)</f>
        <v/>
      </c>
      <c r="L165" s="163" t="str">
        <f>IF(ISBLANK('C5'!W98),"",'C5'!W98)</f>
        <v/>
      </c>
      <c r="M165" s="72" t="str">
        <f t="shared" si="3"/>
        <v>OK</v>
      </c>
      <c r="N165" s="73"/>
    </row>
    <row r="166" spans="1:14" hidden="1">
      <c r="A166" s="74" t="s">
        <v>2593</v>
      </c>
      <c r="B166" s="161" t="s">
        <v>691</v>
      </c>
      <c r="C166" s="162" t="s">
        <v>110</v>
      </c>
      <c r="D166" s="164" t="s">
        <v>692</v>
      </c>
      <c r="E166" s="162" t="s">
        <v>384</v>
      </c>
      <c r="F166" s="162" t="s">
        <v>110</v>
      </c>
      <c r="G166" s="164" t="s">
        <v>693</v>
      </c>
      <c r="H166" s="163" t="str">
        <f>IF(AND(ISBLANK('C5'!Y99),$I$166&lt;&gt;"Z"),"",'C5'!Y99)</f>
        <v/>
      </c>
      <c r="I166" s="163" t="str">
        <f>IF(ISBLANK('C5'!Z99),"",'C5'!Z99)</f>
        <v/>
      </c>
      <c r="J166" s="75" t="s">
        <v>384</v>
      </c>
      <c r="K166" s="163" t="str">
        <f>IF(AND(ISBLANK('C5'!V99),$L$166&lt;&gt;"Z"),"",'C5'!V99)</f>
        <v/>
      </c>
      <c r="L166" s="163" t="str">
        <f>IF(ISBLANK('C5'!W99),"",'C5'!W99)</f>
        <v/>
      </c>
      <c r="M166" s="72" t="str">
        <f t="shared" si="3"/>
        <v>OK</v>
      </c>
      <c r="N166" s="73"/>
    </row>
    <row r="167" spans="1:14" hidden="1">
      <c r="A167" s="74" t="s">
        <v>2593</v>
      </c>
      <c r="B167" s="161" t="s">
        <v>694</v>
      </c>
      <c r="C167" s="162" t="s">
        <v>110</v>
      </c>
      <c r="D167" s="164" t="s">
        <v>695</v>
      </c>
      <c r="E167" s="162" t="s">
        <v>384</v>
      </c>
      <c r="F167" s="162" t="s">
        <v>110</v>
      </c>
      <c r="G167" s="164" t="s">
        <v>696</v>
      </c>
      <c r="H167" s="163" t="str">
        <f>IF(AND(ISBLANK('C5'!Y100),$I$167&lt;&gt;"Z"),"",'C5'!Y100)</f>
        <v/>
      </c>
      <c r="I167" s="163" t="str">
        <f>IF(ISBLANK('C5'!Z100),"",'C5'!Z100)</f>
        <v/>
      </c>
      <c r="J167" s="75" t="s">
        <v>384</v>
      </c>
      <c r="K167" s="163" t="str">
        <f>IF(AND(ISBLANK('C5'!V100),$L$167&lt;&gt;"Z"),"",'C5'!V100)</f>
        <v/>
      </c>
      <c r="L167" s="163" t="str">
        <f>IF(ISBLANK('C5'!W100),"",'C5'!W100)</f>
        <v/>
      </c>
      <c r="M167" s="72" t="str">
        <f t="shared" si="3"/>
        <v>OK</v>
      </c>
      <c r="N167" s="73"/>
    </row>
    <row r="168" spans="1:14" hidden="1">
      <c r="A168" s="74" t="s">
        <v>2593</v>
      </c>
      <c r="B168" s="161" t="s">
        <v>697</v>
      </c>
      <c r="C168" s="162" t="s">
        <v>110</v>
      </c>
      <c r="D168" s="164" t="s">
        <v>698</v>
      </c>
      <c r="E168" s="162" t="s">
        <v>384</v>
      </c>
      <c r="F168" s="162" t="s">
        <v>110</v>
      </c>
      <c r="G168" s="164" t="s">
        <v>699</v>
      </c>
      <c r="H168" s="163" t="str">
        <f>IF(AND(ISBLANK('C5'!Y101),$I$168&lt;&gt;"Z"),"",'C5'!Y101)</f>
        <v/>
      </c>
      <c r="I168" s="163" t="str">
        <f>IF(ISBLANK('C5'!Z101),"",'C5'!Z101)</f>
        <v/>
      </c>
      <c r="J168" s="75" t="s">
        <v>384</v>
      </c>
      <c r="K168" s="163" t="str">
        <f>IF(AND(ISBLANK('C5'!V101),$L$168&lt;&gt;"Z"),"",'C5'!V101)</f>
        <v/>
      </c>
      <c r="L168" s="163" t="str">
        <f>IF(ISBLANK('C5'!W101),"",'C5'!W101)</f>
        <v/>
      </c>
      <c r="M168" s="72" t="str">
        <f t="shared" si="3"/>
        <v>OK</v>
      </c>
      <c r="N168" s="73"/>
    </row>
    <row r="169" spans="1:14" hidden="1">
      <c r="A169" s="74" t="s">
        <v>2593</v>
      </c>
      <c r="B169" s="161" t="s">
        <v>700</v>
      </c>
      <c r="C169" s="162" t="s">
        <v>110</v>
      </c>
      <c r="D169" s="164" t="s">
        <v>701</v>
      </c>
      <c r="E169" s="162" t="s">
        <v>384</v>
      </c>
      <c r="F169" s="162" t="s">
        <v>110</v>
      </c>
      <c r="G169" s="164" t="s">
        <v>395</v>
      </c>
      <c r="H169" s="163" t="str">
        <f>IF(AND(ISBLANK('C5'!Y102),$I$169&lt;&gt;"Z"),"",'C5'!Y102)</f>
        <v/>
      </c>
      <c r="I169" s="163" t="str">
        <f>IF(ISBLANK('C5'!Z102),"",'C5'!Z102)</f>
        <v/>
      </c>
      <c r="J169" s="75" t="s">
        <v>384</v>
      </c>
      <c r="K169" s="163" t="str">
        <f>IF(AND(ISBLANK('C5'!V102),$L$169&lt;&gt;"Z"),"",'C5'!V102)</f>
        <v/>
      </c>
      <c r="L169" s="163" t="str">
        <f>IF(ISBLANK('C5'!W102),"",'C5'!W102)</f>
        <v/>
      </c>
      <c r="M169" s="72" t="str">
        <f t="shared" si="3"/>
        <v>OK</v>
      </c>
      <c r="N169" s="73"/>
    </row>
    <row r="170" spans="1:14">
      <c r="A170" s="74" t="s">
        <v>2594</v>
      </c>
      <c r="B170" s="161" t="s">
        <v>2664</v>
      </c>
      <c r="C170" s="162" t="s">
        <v>363</v>
      </c>
      <c r="D170" s="164" t="s">
        <v>702</v>
      </c>
      <c r="E170" s="162" t="s">
        <v>384</v>
      </c>
      <c r="F170" s="162" t="s">
        <v>76</v>
      </c>
      <c r="G170" s="164" t="s">
        <v>2626</v>
      </c>
      <c r="H170" s="163" t="str">
        <f>IF(AND(ISBLANK('C6'!V238),$I$170&lt;&gt;"Z"),"",'C6'!V238)</f>
        <v/>
      </c>
      <c r="I170" s="163" t="str">
        <f>IF(ISBLANK('C6'!W238),"",'C6'!W238)</f>
        <v/>
      </c>
      <c r="J170" s="75" t="s">
        <v>384</v>
      </c>
      <c r="K170" s="163" t="str">
        <f>IF(AND(ISBLANK('C2'!AQ20),$L$170&lt;&gt;"Z"),"",'C2'!AQ20)</f>
        <v/>
      </c>
      <c r="L170" s="163" t="str">
        <f>IF(ISBLANK('C2'!AR20),"",'C2'!AR20)</f>
        <v/>
      </c>
      <c r="M170" s="72" t="str">
        <f t="shared" si="3"/>
        <v>OK</v>
      </c>
      <c r="N170" s="73"/>
    </row>
    <row r="171" spans="1:14">
      <c r="A171" s="74" t="s">
        <v>2594</v>
      </c>
      <c r="B171" s="161" t="s">
        <v>2665</v>
      </c>
      <c r="C171" s="162" t="s">
        <v>363</v>
      </c>
      <c r="D171" s="164" t="s">
        <v>703</v>
      </c>
      <c r="E171" s="162" t="s">
        <v>384</v>
      </c>
      <c r="F171" s="162" t="s">
        <v>76</v>
      </c>
      <c r="G171" s="164" t="s">
        <v>2620</v>
      </c>
      <c r="H171" s="163" t="str">
        <f>IF(AND(ISBLANK('C6'!V464),$I$171&lt;&gt;"Z"),"",'C6'!V464)</f>
        <v/>
      </c>
      <c r="I171" s="163" t="str">
        <f>IF(ISBLANK('C6'!W464),"",'C6'!W464)</f>
        <v/>
      </c>
      <c r="J171" s="75" t="s">
        <v>384</v>
      </c>
      <c r="K171" s="163" t="str">
        <f>IF(AND(ISBLANK('C2'!AQ21),$L$171&lt;&gt;"Z"),"",'C2'!AQ21)</f>
        <v/>
      </c>
      <c r="L171" s="163" t="str">
        <f>IF(ISBLANK('C2'!AR21),"",'C2'!AR21)</f>
        <v/>
      </c>
      <c r="M171" s="72" t="str">
        <f t="shared" si="3"/>
        <v>OK</v>
      </c>
      <c r="N171" s="73"/>
    </row>
    <row r="172" spans="1:14">
      <c r="A172" s="74" t="s">
        <v>2594</v>
      </c>
      <c r="B172" s="161" t="s">
        <v>2666</v>
      </c>
      <c r="C172" s="162" t="s">
        <v>363</v>
      </c>
      <c r="D172" s="164" t="s">
        <v>704</v>
      </c>
      <c r="E172" s="162" t="s">
        <v>384</v>
      </c>
      <c r="F172" s="162" t="s">
        <v>76</v>
      </c>
      <c r="G172" s="164" t="s">
        <v>2612</v>
      </c>
      <c r="H172" s="163" t="str">
        <f>IF(AND(ISBLANK('C6'!V690),$I$172&lt;&gt;"Z"),"",'C6'!V690)</f>
        <v/>
      </c>
      <c r="I172" s="163" t="str">
        <f>IF(ISBLANK('C6'!W690),"",'C6'!W690)</f>
        <v/>
      </c>
      <c r="J172" s="75" t="s">
        <v>384</v>
      </c>
      <c r="K172" s="163" t="str">
        <f>IF(AND(ISBLANK('C2'!AQ22),$L$172&lt;&gt;"Z"),"",'C2'!AQ22)</f>
        <v/>
      </c>
      <c r="L172" s="163" t="str">
        <f>IF(ISBLANK('C2'!AR22),"",'C2'!AR22)</f>
        <v/>
      </c>
      <c r="M172" s="72" t="str">
        <f t="shared" ref="M172:M235" si="4">IF(OR(AND(I172="M",AND(L172&lt;&gt;"M",L172&lt;&gt;"X")),AND(I172="X",AND(L172&lt;&gt;"M",L172&lt;&gt;"X",L172&lt;&gt;"W",NOT(AND(AND(ISNUMBER(K172),K172&gt;0),L172="")))),AND(H172=0,ISNUMBER(H172),I172="",L172="Z"),AND(K172="",L172="",AND(OR(ISNUMBER(H172),I172="Z"),OR(AND(H172=0,I172=""),H172=0,H172=""))),AND(OR(L172="",L172="Z"),OR(AND(I172="",H172&lt;&gt;""),I172="W"),OR(NOT(ISNUMBER(K172)),AND(ISNUMBER(H172),K172&lt;H172))),AND(OR(I172="",I172="W"),OR(L172="",L172="W"),AND(ISNUMBER(H172),K172&lt;H172))),"Check","OK")</f>
        <v>OK</v>
      </c>
      <c r="N172" s="73"/>
    </row>
    <row r="173" spans="1:14" hidden="1">
      <c r="A173" s="74" t="s">
        <v>2595</v>
      </c>
      <c r="B173" s="161" t="s">
        <v>705</v>
      </c>
      <c r="C173" s="162" t="s">
        <v>335</v>
      </c>
      <c r="D173" s="164" t="s">
        <v>385</v>
      </c>
      <c r="E173" s="162" t="s">
        <v>384</v>
      </c>
      <c r="F173" s="162" t="s">
        <v>334</v>
      </c>
      <c r="G173" s="164" t="s">
        <v>385</v>
      </c>
      <c r="H173" s="163" t="str">
        <f>IF(AND(ISBLANK('C7'!V14),$I$173&lt;&gt;"Z"),"",'C7'!V14)</f>
        <v/>
      </c>
      <c r="I173" s="163" t="str">
        <f>IF(ISBLANK('C7'!W14),"",'C7'!W14)</f>
        <v/>
      </c>
      <c r="J173" s="75" t="s">
        <v>384</v>
      </c>
      <c r="K173" s="163" t="str">
        <f>IF(AND(ISBLANK('C3'!V14),$L$173&lt;&gt;"Z"),"",'C3'!V14)</f>
        <v/>
      </c>
      <c r="L173" s="163" t="str">
        <f>IF(ISBLANK('C3'!W14),"",'C3'!W14)</f>
        <v/>
      </c>
      <c r="M173" s="72" t="str">
        <f t="shared" si="4"/>
        <v>OK</v>
      </c>
      <c r="N173" s="73"/>
    </row>
    <row r="174" spans="1:14" hidden="1">
      <c r="A174" s="74" t="s">
        <v>2595</v>
      </c>
      <c r="B174" s="161" t="s">
        <v>706</v>
      </c>
      <c r="C174" s="162" t="s">
        <v>335</v>
      </c>
      <c r="D174" s="164" t="s">
        <v>461</v>
      </c>
      <c r="E174" s="162" t="s">
        <v>384</v>
      </c>
      <c r="F174" s="162" t="s">
        <v>334</v>
      </c>
      <c r="G174" s="164" t="s">
        <v>461</v>
      </c>
      <c r="H174" s="163" t="str">
        <f>IF(AND(ISBLANK('C7'!V15),$I$174&lt;&gt;"Z"),"",'C7'!V15)</f>
        <v/>
      </c>
      <c r="I174" s="163" t="str">
        <f>IF(ISBLANK('C7'!W15),"",'C7'!W15)</f>
        <v/>
      </c>
      <c r="J174" s="75" t="s">
        <v>384</v>
      </c>
      <c r="K174" s="163" t="str">
        <f>IF(AND(ISBLANK('C3'!V15),$L$174&lt;&gt;"Z"),"",'C3'!V15)</f>
        <v/>
      </c>
      <c r="L174" s="163" t="str">
        <f>IF(ISBLANK('C3'!W15),"",'C3'!W15)</f>
        <v/>
      </c>
      <c r="M174" s="72" t="str">
        <f t="shared" si="4"/>
        <v>OK</v>
      </c>
      <c r="N174" s="73"/>
    </row>
    <row r="175" spans="1:14" hidden="1">
      <c r="A175" s="74" t="s">
        <v>2595</v>
      </c>
      <c r="B175" s="161" t="s">
        <v>707</v>
      </c>
      <c r="C175" s="162" t="s">
        <v>335</v>
      </c>
      <c r="D175" s="164" t="s">
        <v>463</v>
      </c>
      <c r="E175" s="162" t="s">
        <v>384</v>
      </c>
      <c r="F175" s="162" t="s">
        <v>334</v>
      </c>
      <c r="G175" s="164" t="s">
        <v>463</v>
      </c>
      <c r="H175" s="163" t="str">
        <f>IF(AND(ISBLANK('C7'!V16),$I$175&lt;&gt;"Z"),"",'C7'!V16)</f>
        <v/>
      </c>
      <c r="I175" s="163" t="str">
        <f>IF(ISBLANK('C7'!W16),"",'C7'!W16)</f>
        <v/>
      </c>
      <c r="J175" s="75" t="s">
        <v>384</v>
      </c>
      <c r="K175" s="163" t="str">
        <f>IF(AND(ISBLANK('C3'!V16),$L$175&lt;&gt;"Z"),"",'C3'!V16)</f>
        <v/>
      </c>
      <c r="L175" s="163" t="str">
        <f>IF(ISBLANK('C3'!W16),"",'C3'!W16)</f>
        <v/>
      </c>
      <c r="M175" s="72" t="str">
        <f t="shared" si="4"/>
        <v>OK</v>
      </c>
      <c r="N175" s="73"/>
    </row>
    <row r="176" spans="1:14" hidden="1">
      <c r="A176" s="74" t="s">
        <v>2595</v>
      </c>
      <c r="B176" s="161" t="s">
        <v>708</v>
      </c>
      <c r="C176" s="162" t="s">
        <v>335</v>
      </c>
      <c r="D176" s="164" t="s">
        <v>481</v>
      </c>
      <c r="E176" s="162" t="s">
        <v>384</v>
      </c>
      <c r="F176" s="162" t="s">
        <v>334</v>
      </c>
      <c r="G176" s="164" t="s">
        <v>481</v>
      </c>
      <c r="H176" s="163" t="str">
        <f>IF(AND(ISBLANK('C7'!V17),$I$176&lt;&gt;"Z"),"",'C7'!V17)</f>
        <v/>
      </c>
      <c r="I176" s="163" t="str">
        <f>IF(ISBLANK('C7'!W17),"",'C7'!W17)</f>
        <v/>
      </c>
      <c r="J176" s="75" t="s">
        <v>384</v>
      </c>
      <c r="K176" s="163" t="str">
        <f>IF(AND(ISBLANK('C3'!V17),$L$176&lt;&gt;"Z"),"",'C3'!V17)</f>
        <v/>
      </c>
      <c r="L176" s="163" t="str">
        <f>IF(ISBLANK('C3'!W17),"",'C3'!W17)</f>
        <v/>
      </c>
      <c r="M176" s="72" t="str">
        <f t="shared" si="4"/>
        <v>OK</v>
      </c>
      <c r="N176" s="73"/>
    </row>
    <row r="177" spans="1:14" hidden="1">
      <c r="A177" s="74" t="s">
        <v>2595</v>
      </c>
      <c r="B177" s="161" t="s">
        <v>709</v>
      </c>
      <c r="C177" s="162" t="s">
        <v>335</v>
      </c>
      <c r="D177" s="164" t="s">
        <v>483</v>
      </c>
      <c r="E177" s="162" t="s">
        <v>384</v>
      </c>
      <c r="F177" s="162" t="s">
        <v>334</v>
      </c>
      <c r="G177" s="164" t="s">
        <v>483</v>
      </c>
      <c r="H177" s="163" t="str">
        <f>IF(AND(ISBLANK('C7'!V18),$I$177&lt;&gt;"Z"),"",'C7'!V18)</f>
        <v/>
      </c>
      <c r="I177" s="163" t="str">
        <f>IF(ISBLANK('C7'!W18),"",'C7'!W18)</f>
        <v/>
      </c>
      <c r="J177" s="75" t="s">
        <v>384</v>
      </c>
      <c r="K177" s="163" t="str">
        <f>IF(AND(ISBLANK('C3'!V18),$L$177&lt;&gt;"Z"),"",'C3'!V18)</f>
        <v/>
      </c>
      <c r="L177" s="163" t="str">
        <f>IF(ISBLANK('C3'!W18),"",'C3'!W18)</f>
        <v/>
      </c>
      <c r="M177" s="72" t="str">
        <f t="shared" si="4"/>
        <v>OK</v>
      </c>
      <c r="N177" s="73"/>
    </row>
    <row r="178" spans="1:14" hidden="1">
      <c r="A178" s="74" t="s">
        <v>2595</v>
      </c>
      <c r="B178" s="161" t="s">
        <v>710</v>
      </c>
      <c r="C178" s="162" t="s">
        <v>335</v>
      </c>
      <c r="D178" s="164" t="s">
        <v>485</v>
      </c>
      <c r="E178" s="162" t="s">
        <v>384</v>
      </c>
      <c r="F178" s="162" t="s">
        <v>334</v>
      </c>
      <c r="G178" s="164" t="s">
        <v>485</v>
      </c>
      <c r="H178" s="163" t="str">
        <f>IF(AND(ISBLANK('C7'!V19),$I$178&lt;&gt;"Z"),"",'C7'!V19)</f>
        <v/>
      </c>
      <c r="I178" s="163" t="str">
        <f>IF(ISBLANK('C7'!W19),"",'C7'!W19)</f>
        <v/>
      </c>
      <c r="J178" s="75" t="s">
        <v>384</v>
      </c>
      <c r="K178" s="163" t="str">
        <f>IF(AND(ISBLANK('C3'!V19),$L$178&lt;&gt;"Z"),"",'C3'!V19)</f>
        <v/>
      </c>
      <c r="L178" s="163" t="str">
        <f>IF(ISBLANK('C3'!W19),"",'C3'!W19)</f>
        <v/>
      </c>
      <c r="M178" s="72" t="str">
        <f t="shared" si="4"/>
        <v>OK</v>
      </c>
      <c r="N178" s="73"/>
    </row>
    <row r="179" spans="1:14" hidden="1">
      <c r="A179" s="74" t="s">
        <v>2595</v>
      </c>
      <c r="B179" s="161" t="s">
        <v>711</v>
      </c>
      <c r="C179" s="162" t="s">
        <v>335</v>
      </c>
      <c r="D179" s="164" t="s">
        <v>413</v>
      </c>
      <c r="E179" s="162" t="s">
        <v>384</v>
      </c>
      <c r="F179" s="162" t="s">
        <v>334</v>
      </c>
      <c r="G179" s="164" t="s">
        <v>413</v>
      </c>
      <c r="H179" s="163" t="str">
        <f>IF(AND(ISBLANK('C7'!V20),$I$179&lt;&gt;"Z"),"",'C7'!V20)</f>
        <v/>
      </c>
      <c r="I179" s="163" t="str">
        <f>IF(ISBLANK('C7'!W20),"",'C7'!W20)</f>
        <v/>
      </c>
      <c r="J179" s="75" t="s">
        <v>384</v>
      </c>
      <c r="K179" s="163" t="str">
        <f>IF(AND(ISBLANK('C3'!V20),$L$179&lt;&gt;"Z"),"",'C3'!V20)</f>
        <v/>
      </c>
      <c r="L179" s="163" t="str">
        <f>IF(ISBLANK('C3'!W20),"",'C3'!W20)</f>
        <v/>
      </c>
      <c r="M179" s="72" t="str">
        <f t="shared" si="4"/>
        <v>OK</v>
      </c>
      <c r="N179" s="73"/>
    </row>
    <row r="180" spans="1:14" hidden="1">
      <c r="A180" s="74" t="s">
        <v>2595</v>
      </c>
      <c r="B180" s="161" t="s">
        <v>712</v>
      </c>
      <c r="C180" s="162" t="s">
        <v>335</v>
      </c>
      <c r="D180" s="164" t="s">
        <v>402</v>
      </c>
      <c r="E180" s="162" t="s">
        <v>384</v>
      </c>
      <c r="F180" s="162" t="s">
        <v>334</v>
      </c>
      <c r="G180" s="164" t="s">
        <v>402</v>
      </c>
      <c r="H180" s="163" t="str">
        <f>IF(AND(ISBLANK('C7'!V21),$I$180&lt;&gt;"Z"),"",'C7'!V21)</f>
        <v/>
      </c>
      <c r="I180" s="163" t="str">
        <f>IF(ISBLANK('C7'!W21),"",'C7'!W21)</f>
        <v/>
      </c>
      <c r="J180" s="75" t="s">
        <v>384</v>
      </c>
      <c r="K180" s="163" t="str">
        <f>IF(AND(ISBLANK('C3'!V21),$L$180&lt;&gt;"Z"),"",'C3'!V21)</f>
        <v/>
      </c>
      <c r="L180" s="163" t="str">
        <f>IF(ISBLANK('C3'!W21),"",'C3'!W21)</f>
        <v/>
      </c>
      <c r="M180" s="72" t="str">
        <f t="shared" si="4"/>
        <v>OK</v>
      </c>
      <c r="N180" s="73"/>
    </row>
    <row r="181" spans="1:14" hidden="1">
      <c r="A181" s="74" t="s">
        <v>2595</v>
      </c>
      <c r="B181" s="161" t="s">
        <v>713</v>
      </c>
      <c r="C181" s="162" t="s">
        <v>335</v>
      </c>
      <c r="D181" s="164" t="s">
        <v>391</v>
      </c>
      <c r="E181" s="162" t="s">
        <v>384</v>
      </c>
      <c r="F181" s="162" t="s">
        <v>334</v>
      </c>
      <c r="G181" s="164" t="s">
        <v>391</v>
      </c>
      <c r="H181" s="163" t="str">
        <f>IF(AND(ISBLANK('C7'!V22),$I$181&lt;&gt;"Z"),"",'C7'!V22)</f>
        <v/>
      </c>
      <c r="I181" s="163" t="str">
        <f>IF(ISBLANK('C7'!W22),"",'C7'!W22)</f>
        <v/>
      </c>
      <c r="J181" s="75" t="s">
        <v>384</v>
      </c>
      <c r="K181" s="163" t="str">
        <f>IF(AND(ISBLANK('C3'!V22),$L$181&lt;&gt;"Z"),"",'C3'!V22)</f>
        <v/>
      </c>
      <c r="L181" s="163" t="str">
        <f>IF(ISBLANK('C3'!W22),"",'C3'!W22)</f>
        <v/>
      </c>
      <c r="M181" s="72" t="str">
        <f t="shared" si="4"/>
        <v>OK</v>
      </c>
      <c r="N181" s="73"/>
    </row>
    <row r="182" spans="1:14" hidden="1">
      <c r="A182" s="74" t="s">
        <v>2595</v>
      </c>
      <c r="B182" s="161" t="s">
        <v>714</v>
      </c>
      <c r="C182" s="162" t="s">
        <v>335</v>
      </c>
      <c r="D182" s="164" t="s">
        <v>451</v>
      </c>
      <c r="E182" s="162" t="s">
        <v>384</v>
      </c>
      <c r="F182" s="162" t="s">
        <v>334</v>
      </c>
      <c r="G182" s="164" t="s">
        <v>451</v>
      </c>
      <c r="H182" s="163" t="str">
        <f>IF(AND(ISBLANK('C7'!V23),$I$182&lt;&gt;"Z"),"",'C7'!V23)</f>
        <v/>
      </c>
      <c r="I182" s="163" t="str">
        <f>IF(ISBLANK('C7'!W23),"",'C7'!W23)</f>
        <v/>
      </c>
      <c r="J182" s="75" t="s">
        <v>384</v>
      </c>
      <c r="K182" s="163" t="str">
        <f>IF(AND(ISBLANK('C3'!V23),$L$182&lt;&gt;"Z"),"",'C3'!V23)</f>
        <v/>
      </c>
      <c r="L182" s="163" t="str">
        <f>IF(ISBLANK('C3'!W23),"",'C3'!W23)</f>
        <v/>
      </c>
      <c r="M182" s="72" t="str">
        <f t="shared" si="4"/>
        <v>OK</v>
      </c>
      <c r="N182" s="73"/>
    </row>
    <row r="183" spans="1:14" hidden="1">
      <c r="A183" s="74" t="s">
        <v>2595</v>
      </c>
      <c r="B183" s="161" t="s">
        <v>715</v>
      </c>
      <c r="C183" s="162" t="s">
        <v>335</v>
      </c>
      <c r="D183" s="164" t="s">
        <v>491</v>
      </c>
      <c r="E183" s="162" t="s">
        <v>384</v>
      </c>
      <c r="F183" s="162" t="s">
        <v>334</v>
      </c>
      <c r="G183" s="164" t="s">
        <v>491</v>
      </c>
      <c r="H183" s="163" t="str">
        <f>IF(AND(ISBLANK('C7'!V24),$I$183&lt;&gt;"Z"),"",'C7'!V24)</f>
        <v/>
      </c>
      <c r="I183" s="163" t="str">
        <f>IF(ISBLANK('C7'!W24),"",'C7'!W24)</f>
        <v/>
      </c>
      <c r="J183" s="75" t="s">
        <v>384</v>
      </c>
      <c r="K183" s="163" t="str">
        <f>IF(AND(ISBLANK('C3'!V24),$L$183&lt;&gt;"Z"),"",'C3'!V24)</f>
        <v/>
      </c>
      <c r="L183" s="163" t="str">
        <f>IF(ISBLANK('C3'!W24),"",'C3'!W24)</f>
        <v/>
      </c>
      <c r="M183" s="72" t="str">
        <f t="shared" si="4"/>
        <v>OK</v>
      </c>
      <c r="N183" s="73"/>
    </row>
    <row r="184" spans="1:14" hidden="1">
      <c r="A184" s="74" t="s">
        <v>2595</v>
      </c>
      <c r="B184" s="161" t="s">
        <v>716</v>
      </c>
      <c r="C184" s="162" t="s">
        <v>335</v>
      </c>
      <c r="D184" s="164" t="s">
        <v>414</v>
      </c>
      <c r="E184" s="162" t="s">
        <v>384</v>
      </c>
      <c r="F184" s="162" t="s">
        <v>334</v>
      </c>
      <c r="G184" s="164" t="s">
        <v>414</v>
      </c>
      <c r="H184" s="163" t="str">
        <f>IF(AND(ISBLANK('C7'!V25),$I$184&lt;&gt;"Z"),"",'C7'!V25)</f>
        <v/>
      </c>
      <c r="I184" s="163" t="str">
        <f>IF(ISBLANK('C7'!W25),"",'C7'!W25)</f>
        <v/>
      </c>
      <c r="J184" s="75" t="s">
        <v>384</v>
      </c>
      <c r="K184" s="163" t="str">
        <f>IF(AND(ISBLANK('C3'!V25),$L$184&lt;&gt;"Z"),"",'C3'!V25)</f>
        <v/>
      </c>
      <c r="L184" s="163" t="str">
        <f>IF(ISBLANK('C3'!W25),"",'C3'!W25)</f>
        <v/>
      </c>
      <c r="M184" s="72" t="str">
        <f t="shared" si="4"/>
        <v>OK</v>
      </c>
      <c r="N184" s="73"/>
    </row>
    <row r="185" spans="1:14" hidden="1">
      <c r="A185" s="74" t="s">
        <v>2595</v>
      </c>
      <c r="B185" s="161" t="s">
        <v>717</v>
      </c>
      <c r="C185" s="162" t="s">
        <v>335</v>
      </c>
      <c r="D185" s="164" t="s">
        <v>494</v>
      </c>
      <c r="E185" s="162" t="s">
        <v>384</v>
      </c>
      <c r="F185" s="162" t="s">
        <v>334</v>
      </c>
      <c r="G185" s="164" t="s">
        <v>494</v>
      </c>
      <c r="H185" s="163" t="str">
        <f>IF(AND(ISBLANK('C7'!V26),$I$185&lt;&gt;"Z"),"",'C7'!V26)</f>
        <v/>
      </c>
      <c r="I185" s="163" t="str">
        <f>IF(ISBLANK('C7'!W26),"",'C7'!W26)</f>
        <v/>
      </c>
      <c r="J185" s="75" t="s">
        <v>384</v>
      </c>
      <c r="K185" s="163" t="str">
        <f>IF(AND(ISBLANK('C3'!V26),$L$185&lt;&gt;"Z"),"",'C3'!V26)</f>
        <v/>
      </c>
      <c r="L185" s="163" t="str">
        <f>IF(ISBLANK('C3'!W26),"",'C3'!W26)</f>
        <v/>
      </c>
      <c r="M185" s="72" t="str">
        <f t="shared" si="4"/>
        <v>OK</v>
      </c>
      <c r="N185" s="73"/>
    </row>
    <row r="186" spans="1:14" hidden="1">
      <c r="A186" s="74" t="s">
        <v>2595</v>
      </c>
      <c r="B186" s="161" t="s">
        <v>718</v>
      </c>
      <c r="C186" s="162" t="s">
        <v>335</v>
      </c>
      <c r="D186" s="164" t="s">
        <v>496</v>
      </c>
      <c r="E186" s="162" t="s">
        <v>384</v>
      </c>
      <c r="F186" s="162" t="s">
        <v>334</v>
      </c>
      <c r="G186" s="164" t="s">
        <v>496</v>
      </c>
      <c r="H186" s="163" t="str">
        <f>IF(AND(ISBLANK('C7'!V27),$I$186&lt;&gt;"Z"),"",'C7'!V27)</f>
        <v/>
      </c>
      <c r="I186" s="163" t="str">
        <f>IF(ISBLANK('C7'!W27),"",'C7'!W27)</f>
        <v/>
      </c>
      <c r="J186" s="75" t="s">
        <v>384</v>
      </c>
      <c r="K186" s="163" t="str">
        <f>IF(AND(ISBLANK('C3'!V27),$L$186&lt;&gt;"Z"),"",'C3'!V27)</f>
        <v/>
      </c>
      <c r="L186" s="163" t="str">
        <f>IF(ISBLANK('C3'!W27),"",'C3'!W27)</f>
        <v/>
      </c>
      <c r="M186" s="72" t="str">
        <f t="shared" si="4"/>
        <v>OK</v>
      </c>
      <c r="N186" s="73"/>
    </row>
    <row r="187" spans="1:14" hidden="1">
      <c r="A187" s="74" t="s">
        <v>2595</v>
      </c>
      <c r="B187" s="161" t="s">
        <v>719</v>
      </c>
      <c r="C187" s="162" t="s">
        <v>335</v>
      </c>
      <c r="D187" s="164" t="s">
        <v>498</v>
      </c>
      <c r="E187" s="162" t="s">
        <v>384</v>
      </c>
      <c r="F187" s="162" t="s">
        <v>334</v>
      </c>
      <c r="G187" s="164" t="s">
        <v>498</v>
      </c>
      <c r="H187" s="163" t="str">
        <f>IF(AND(ISBLANK('C7'!V28),$I$187&lt;&gt;"Z"),"",'C7'!V28)</f>
        <v/>
      </c>
      <c r="I187" s="163" t="str">
        <f>IF(ISBLANK('C7'!W28),"",'C7'!W28)</f>
        <v/>
      </c>
      <c r="J187" s="75" t="s">
        <v>384</v>
      </c>
      <c r="K187" s="163" t="str">
        <f>IF(AND(ISBLANK('C3'!V28),$L$187&lt;&gt;"Z"),"",'C3'!V28)</f>
        <v/>
      </c>
      <c r="L187" s="163" t="str">
        <f>IF(ISBLANK('C3'!W28),"",'C3'!W28)</f>
        <v/>
      </c>
      <c r="M187" s="72" t="str">
        <f t="shared" si="4"/>
        <v>OK</v>
      </c>
      <c r="N187" s="73"/>
    </row>
    <row r="188" spans="1:14" hidden="1">
      <c r="A188" s="74" t="s">
        <v>2595</v>
      </c>
      <c r="B188" s="161" t="s">
        <v>720</v>
      </c>
      <c r="C188" s="162" t="s">
        <v>335</v>
      </c>
      <c r="D188" s="164" t="s">
        <v>500</v>
      </c>
      <c r="E188" s="162" t="s">
        <v>384</v>
      </c>
      <c r="F188" s="162" t="s">
        <v>334</v>
      </c>
      <c r="G188" s="164" t="s">
        <v>500</v>
      </c>
      <c r="H188" s="163" t="str">
        <f>IF(AND(ISBLANK('C7'!V29),$I$188&lt;&gt;"Z"),"",'C7'!V29)</f>
        <v/>
      </c>
      <c r="I188" s="163" t="str">
        <f>IF(ISBLANK('C7'!W29),"",'C7'!W29)</f>
        <v/>
      </c>
      <c r="J188" s="75" t="s">
        <v>384</v>
      </c>
      <c r="K188" s="163" t="str">
        <f>IF(AND(ISBLANK('C3'!V29),$L$188&lt;&gt;"Z"),"",'C3'!V29)</f>
        <v/>
      </c>
      <c r="L188" s="163" t="str">
        <f>IF(ISBLANK('C3'!W29),"",'C3'!W29)</f>
        <v/>
      </c>
      <c r="M188" s="72" t="str">
        <f t="shared" si="4"/>
        <v>OK</v>
      </c>
      <c r="N188" s="73"/>
    </row>
    <row r="189" spans="1:14" hidden="1">
      <c r="A189" s="74" t="s">
        <v>2595</v>
      </c>
      <c r="B189" s="161" t="s">
        <v>721</v>
      </c>
      <c r="C189" s="162" t="s">
        <v>335</v>
      </c>
      <c r="D189" s="164" t="s">
        <v>502</v>
      </c>
      <c r="E189" s="162" t="s">
        <v>384</v>
      </c>
      <c r="F189" s="162" t="s">
        <v>334</v>
      </c>
      <c r="G189" s="164" t="s">
        <v>502</v>
      </c>
      <c r="H189" s="163" t="str">
        <f>IF(AND(ISBLANK('C7'!V30),$I$189&lt;&gt;"Z"),"",'C7'!V30)</f>
        <v/>
      </c>
      <c r="I189" s="163" t="str">
        <f>IF(ISBLANK('C7'!W30),"",'C7'!W30)</f>
        <v/>
      </c>
      <c r="J189" s="75" t="s">
        <v>384</v>
      </c>
      <c r="K189" s="163" t="str">
        <f>IF(AND(ISBLANK('C3'!V30),$L$189&lt;&gt;"Z"),"",'C3'!V30)</f>
        <v/>
      </c>
      <c r="L189" s="163" t="str">
        <f>IF(ISBLANK('C3'!W30),"",'C3'!W30)</f>
        <v/>
      </c>
      <c r="M189" s="72" t="str">
        <f t="shared" si="4"/>
        <v>OK</v>
      </c>
      <c r="N189" s="73"/>
    </row>
    <row r="190" spans="1:14" hidden="1">
      <c r="A190" s="74" t="s">
        <v>2595</v>
      </c>
      <c r="B190" s="161" t="s">
        <v>722</v>
      </c>
      <c r="C190" s="162" t="s">
        <v>335</v>
      </c>
      <c r="D190" s="164" t="s">
        <v>504</v>
      </c>
      <c r="E190" s="162" t="s">
        <v>384</v>
      </c>
      <c r="F190" s="162" t="s">
        <v>334</v>
      </c>
      <c r="G190" s="164" t="s">
        <v>504</v>
      </c>
      <c r="H190" s="163" t="str">
        <f>IF(AND(ISBLANK('C7'!V31),$I$190&lt;&gt;"Z"),"",'C7'!V31)</f>
        <v/>
      </c>
      <c r="I190" s="163" t="str">
        <f>IF(ISBLANK('C7'!W31),"",'C7'!W31)</f>
        <v/>
      </c>
      <c r="J190" s="75" t="s">
        <v>384</v>
      </c>
      <c r="K190" s="163" t="str">
        <f>IF(AND(ISBLANK('C3'!V31),$L$190&lt;&gt;"Z"),"",'C3'!V31)</f>
        <v/>
      </c>
      <c r="L190" s="163" t="str">
        <f>IF(ISBLANK('C3'!W31),"",'C3'!W31)</f>
        <v/>
      </c>
      <c r="M190" s="72" t="str">
        <f t="shared" si="4"/>
        <v>OK</v>
      </c>
      <c r="N190" s="73"/>
    </row>
    <row r="191" spans="1:14" hidden="1">
      <c r="A191" s="74" t="s">
        <v>2595</v>
      </c>
      <c r="B191" s="161" t="s">
        <v>723</v>
      </c>
      <c r="C191" s="162" t="s">
        <v>335</v>
      </c>
      <c r="D191" s="164" t="s">
        <v>506</v>
      </c>
      <c r="E191" s="162" t="s">
        <v>384</v>
      </c>
      <c r="F191" s="162" t="s">
        <v>334</v>
      </c>
      <c r="G191" s="164" t="s">
        <v>506</v>
      </c>
      <c r="H191" s="163" t="str">
        <f>IF(AND(ISBLANK('C7'!V32),$I$191&lt;&gt;"Z"),"",'C7'!V32)</f>
        <v/>
      </c>
      <c r="I191" s="163" t="str">
        <f>IF(ISBLANK('C7'!W32),"",'C7'!W32)</f>
        <v/>
      </c>
      <c r="J191" s="75" t="s">
        <v>384</v>
      </c>
      <c r="K191" s="163" t="str">
        <f>IF(AND(ISBLANK('C3'!V32),$L$191&lt;&gt;"Z"),"",'C3'!V32)</f>
        <v/>
      </c>
      <c r="L191" s="163" t="str">
        <f>IF(ISBLANK('C3'!W32),"",'C3'!W32)</f>
        <v/>
      </c>
      <c r="M191" s="72" t="str">
        <f t="shared" si="4"/>
        <v>OK</v>
      </c>
      <c r="N191" s="73"/>
    </row>
    <row r="192" spans="1:14" hidden="1">
      <c r="A192" s="74" t="s">
        <v>2595</v>
      </c>
      <c r="B192" s="161" t="s">
        <v>724</v>
      </c>
      <c r="C192" s="162" t="s">
        <v>335</v>
      </c>
      <c r="D192" s="164" t="s">
        <v>508</v>
      </c>
      <c r="E192" s="162" t="s">
        <v>384</v>
      </c>
      <c r="F192" s="162" t="s">
        <v>334</v>
      </c>
      <c r="G192" s="164" t="s">
        <v>508</v>
      </c>
      <c r="H192" s="163" t="str">
        <f>IF(AND(ISBLANK('C7'!V33),$I$192&lt;&gt;"Z"),"",'C7'!V33)</f>
        <v/>
      </c>
      <c r="I192" s="163" t="str">
        <f>IF(ISBLANK('C7'!W33),"",'C7'!W33)</f>
        <v/>
      </c>
      <c r="J192" s="75" t="s">
        <v>384</v>
      </c>
      <c r="K192" s="163" t="str">
        <f>IF(AND(ISBLANK('C3'!V33),$L$192&lt;&gt;"Z"),"",'C3'!V33)</f>
        <v/>
      </c>
      <c r="L192" s="163" t="str">
        <f>IF(ISBLANK('C3'!W33),"",'C3'!W33)</f>
        <v/>
      </c>
      <c r="M192" s="72" t="str">
        <f t="shared" si="4"/>
        <v>OK</v>
      </c>
      <c r="N192" s="73"/>
    </row>
    <row r="193" spans="1:14" hidden="1">
      <c r="A193" s="74" t="s">
        <v>2595</v>
      </c>
      <c r="B193" s="161" t="s">
        <v>725</v>
      </c>
      <c r="C193" s="162" t="s">
        <v>335</v>
      </c>
      <c r="D193" s="164" t="s">
        <v>510</v>
      </c>
      <c r="E193" s="162" t="s">
        <v>384</v>
      </c>
      <c r="F193" s="162" t="s">
        <v>334</v>
      </c>
      <c r="G193" s="164" t="s">
        <v>510</v>
      </c>
      <c r="H193" s="163" t="str">
        <f>IF(AND(ISBLANK('C7'!V34),$I$193&lt;&gt;"Z"),"",'C7'!V34)</f>
        <v/>
      </c>
      <c r="I193" s="163" t="str">
        <f>IF(ISBLANK('C7'!W34),"",'C7'!W34)</f>
        <v/>
      </c>
      <c r="J193" s="75" t="s">
        <v>384</v>
      </c>
      <c r="K193" s="163" t="str">
        <f>IF(AND(ISBLANK('C3'!V34),$L$193&lt;&gt;"Z"),"",'C3'!V34)</f>
        <v/>
      </c>
      <c r="L193" s="163" t="str">
        <f>IF(ISBLANK('C3'!W34),"",'C3'!W34)</f>
        <v/>
      </c>
      <c r="M193" s="72" t="str">
        <f t="shared" si="4"/>
        <v>OK</v>
      </c>
      <c r="N193" s="73"/>
    </row>
    <row r="194" spans="1:14" hidden="1">
      <c r="A194" s="74" t="s">
        <v>2595</v>
      </c>
      <c r="B194" s="161" t="s">
        <v>726</v>
      </c>
      <c r="C194" s="162" t="s">
        <v>335</v>
      </c>
      <c r="D194" s="164" t="s">
        <v>513</v>
      </c>
      <c r="E194" s="162" t="s">
        <v>384</v>
      </c>
      <c r="F194" s="162" t="s">
        <v>334</v>
      </c>
      <c r="G194" s="164" t="s">
        <v>513</v>
      </c>
      <c r="H194" s="163" t="str">
        <f>IF(AND(ISBLANK('C7'!V35),$I$194&lt;&gt;"Z"),"",'C7'!V35)</f>
        <v/>
      </c>
      <c r="I194" s="163" t="str">
        <f>IF(ISBLANK('C7'!W35),"",'C7'!W35)</f>
        <v/>
      </c>
      <c r="J194" s="75" t="s">
        <v>384</v>
      </c>
      <c r="K194" s="163" t="str">
        <f>IF(AND(ISBLANK('C3'!V35),$L$194&lt;&gt;"Z"),"",'C3'!V35)</f>
        <v/>
      </c>
      <c r="L194" s="163" t="str">
        <f>IF(ISBLANK('C3'!W35),"",'C3'!W35)</f>
        <v/>
      </c>
      <c r="M194" s="72" t="str">
        <f t="shared" si="4"/>
        <v>OK</v>
      </c>
      <c r="N194" s="73"/>
    </row>
    <row r="195" spans="1:14" hidden="1">
      <c r="A195" s="74" t="s">
        <v>2595</v>
      </c>
      <c r="B195" s="161" t="s">
        <v>727</v>
      </c>
      <c r="C195" s="162" t="s">
        <v>335</v>
      </c>
      <c r="D195" s="164" t="s">
        <v>516</v>
      </c>
      <c r="E195" s="162" t="s">
        <v>384</v>
      </c>
      <c r="F195" s="162" t="s">
        <v>334</v>
      </c>
      <c r="G195" s="164" t="s">
        <v>516</v>
      </c>
      <c r="H195" s="163" t="str">
        <f>IF(AND(ISBLANK('C7'!V36),$I$195&lt;&gt;"Z"),"",'C7'!V36)</f>
        <v/>
      </c>
      <c r="I195" s="163" t="str">
        <f>IF(ISBLANK('C7'!W36),"",'C7'!W36)</f>
        <v/>
      </c>
      <c r="J195" s="75" t="s">
        <v>384</v>
      </c>
      <c r="K195" s="163" t="str">
        <f>IF(AND(ISBLANK('C3'!V36),$L$195&lt;&gt;"Z"),"",'C3'!V36)</f>
        <v/>
      </c>
      <c r="L195" s="163" t="str">
        <f>IF(ISBLANK('C3'!W36),"",'C3'!W36)</f>
        <v/>
      </c>
      <c r="M195" s="72" t="str">
        <f t="shared" si="4"/>
        <v>OK</v>
      </c>
      <c r="N195" s="73"/>
    </row>
    <row r="196" spans="1:14" hidden="1">
      <c r="A196" s="74" t="s">
        <v>2595</v>
      </c>
      <c r="B196" s="161" t="s">
        <v>728</v>
      </c>
      <c r="C196" s="162" t="s">
        <v>335</v>
      </c>
      <c r="D196" s="164" t="s">
        <v>403</v>
      </c>
      <c r="E196" s="162" t="s">
        <v>384</v>
      </c>
      <c r="F196" s="162" t="s">
        <v>334</v>
      </c>
      <c r="G196" s="164" t="s">
        <v>403</v>
      </c>
      <c r="H196" s="163" t="str">
        <f>IF(AND(ISBLANK('C7'!V37),$I$196&lt;&gt;"Z"),"",'C7'!V37)</f>
        <v/>
      </c>
      <c r="I196" s="163" t="str">
        <f>IF(ISBLANK('C7'!W37),"",'C7'!W37)</f>
        <v/>
      </c>
      <c r="J196" s="75" t="s">
        <v>384</v>
      </c>
      <c r="K196" s="163" t="str">
        <f>IF(AND(ISBLANK('C3'!V37),$L$196&lt;&gt;"Z"),"",'C3'!V37)</f>
        <v/>
      </c>
      <c r="L196" s="163" t="str">
        <f>IF(ISBLANK('C3'!W37),"",'C3'!W37)</f>
        <v/>
      </c>
      <c r="M196" s="72" t="str">
        <f t="shared" si="4"/>
        <v>OK</v>
      </c>
      <c r="N196" s="73"/>
    </row>
    <row r="197" spans="1:14" hidden="1">
      <c r="A197" s="74" t="s">
        <v>2595</v>
      </c>
      <c r="B197" s="161" t="s">
        <v>729</v>
      </c>
      <c r="C197" s="162" t="s">
        <v>335</v>
      </c>
      <c r="D197" s="164" t="s">
        <v>520</v>
      </c>
      <c r="E197" s="162" t="s">
        <v>384</v>
      </c>
      <c r="F197" s="162" t="s">
        <v>334</v>
      </c>
      <c r="G197" s="164" t="s">
        <v>520</v>
      </c>
      <c r="H197" s="163" t="str">
        <f>IF(AND(ISBLANK('C7'!V38),$I$197&lt;&gt;"Z"),"",'C7'!V38)</f>
        <v/>
      </c>
      <c r="I197" s="163" t="str">
        <f>IF(ISBLANK('C7'!W38),"",'C7'!W38)</f>
        <v/>
      </c>
      <c r="J197" s="75" t="s">
        <v>384</v>
      </c>
      <c r="K197" s="163" t="str">
        <f>IF(AND(ISBLANK('C3'!V38),$L$197&lt;&gt;"Z"),"",'C3'!V38)</f>
        <v/>
      </c>
      <c r="L197" s="163" t="str">
        <f>IF(ISBLANK('C3'!W38),"",'C3'!W38)</f>
        <v/>
      </c>
      <c r="M197" s="72" t="str">
        <f t="shared" si="4"/>
        <v>OK</v>
      </c>
      <c r="N197" s="73"/>
    </row>
    <row r="198" spans="1:14" hidden="1">
      <c r="A198" s="74" t="s">
        <v>2595</v>
      </c>
      <c r="B198" s="161" t="s">
        <v>730</v>
      </c>
      <c r="C198" s="162" t="s">
        <v>335</v>
      </c>
      <c r="D198" s="164" t="s">
        <v>523</v>
      </c>
      <c r="E198" s="162" t="s">
        <v>384</v>
      </c>
      <c r="F198" s="162" t="s">
        <v>334</v>
      </c>
      <c r="G198" s="164" t="s">
        <v>523</v>
      </c>
      <c r="H198" s="163" t="str">
        <f>IF(AND(ISBLANK('C7'!V39),$I$198&lt;&gt;"Z"),"",'C7'!V39)</f>
        <v/>
      </c>
      <c r="I198" s="163" t="str">
        <f>IF(ISBLANK('C7'!W39),"",'C7'!W39)</f>
        <v/>
      </c>
      <c r="J198" s="75" t="s">
        <v>384</v>
      </c>
      <c r="K198" s="163" t="str">
        <f>IF(AND(ISBLANK('C3'!V39),$L$198&lt;&gt;"Z"),"",'C3'!V39)</f>
        <v/>
      </c>
      <c r="L198" s="163" t="str">
        <f>IF(ISBLANK('C3'!W39),"",'C3'!W39)</f>
        <v/>
      </c>
      <c r="M198" s="72" t="str">
        <f t="shared" si="4"/>
        <v>OK</v>
      </c>
      <c r="N198" s="73"/>
    </row>
    <row r="199" spans="1:14" hidden="1">
      <c r="A199" s="74" t="s">
        <v>2595</v>
      </c>
      <c r="B199" s="161" t="s">
        <v>731</v>
      </c>
      <c r="C199" s="162" t="s">
        <v>335</v>
      </c>
      <c r="D199" s="164" t="s">
        <v>526</v>
      </c>
      <c r="E199" s="162" t="s">
        <v>384</v>
      </c>
      <c r="F199" s="162" t="s">
        <v>334</v>
      </c>
      <c r="G199" s="164" t="s">
        <v>526</v>
      </c>
      <c r="H199" s="163" t="str">
        <f>IF(AND(ISBLANK('C7'!V40),$I$199&lt;&gt;"Z"),"",'C7'!V40)</f>
        <v/>
      </c>
      <c r="I199" s="163" t="str">
        <f>IF(ISBLANK('C7'!W40),"",'C7'!W40)</f>
        <v/>
      </c>
      <c r="J199" s="75" t="s">
        <v>384</v>
      </c>
      <c r="K199" s="163" t="str">
        <f>IF(AND(ISBLANK('C3'!V40),$L$199&lt;&gt;"Z"),"",'C3'!V40)</f>
        <v/>
      </c>
      <c r="L199" s="163" t="str">
        <f>IF(ISBLANK('C3'!W40),"",'C3'!W40)</f>
        <v/>
      </c>
      <c r="M199" s="72" t="str">
        <f t="shared" si="4"/>
        <v>OK</v>
      </c>
      <c r="N199" s="73"/>
    </row>
    <row r="200" spans="1:14" hidden="1">
      <c r="A200" s="74" t="s">
        <v>2595</v>
      </c>
      <c r="B200" s="161" t="s">
        <v>732</v>
      </c>
      <c r="C200" s="162" t="s">
        <v>335</v>
      </c>
      <c r="D200" s="164" t="s">
        <v>529</v>
      </c>
      <c r="E200" s="162" t="s">
        <v>384</v>
      </c>
      <c r="F200" s="162" t="s">
        <v>334</v>
      </c>
      <c r="G200" s="164" t="s">
        <v>529</v>
      </c>
      <c r="H200" s="163" t="str">
        <f>IF(AND(ISBLANK('C7'!V41),$I$200&lt;&gt;"Z"),"",'C7'!V41)</f>
        <v/>
      </c>
      <c r="I200" s="163" t="str">
        <f>IF(ISBLANK('C7'!W41),"",'C7'!W41)</f>
        <v/>
      </c>
      <c r="J200" s="75" t="s">
        <v>384</v>
      </c>
      <c r="K200" s="163" t="str">
        <f>IF(AND(ISBLANK('C3'!V41),$L$200&lt;&gt;"Z"),"",'C3'!V41)</f>
        <v/>
      </c>
      <c r="L200" s="163" t="str">
        <f>IF(ISBLANK('C3'!W41),"",'C3'!W41)</f>
        <v/>
      </c>
      <c r="M200" s="72" t="str">
        <f t="shared" si="4"/>
        <v>OK</v>
      </c>
      <c r="N200" s="73"/>
    </row>
    <row r="201" spans="1:14" hidden="1">
      <c r="A201" s="74" t="s">
        <v>2595</v>
      </c>
      <c r="B201" s="161" t="s">
        <v>733</v>
      </c>
      <c r="C201" s="162" t="s">
        <v>335</v>
      </c>
      <c r="D201" s="164" t="s">
        <v>417</v>
      </c>
      <c r="E201" s="162" t="s">
        <v>384</v>
      </c>
      <c r="F201" s="162" t="s">
        <v>334</v>
      </c>
      <c r="G201" s="164" t="s">
        <v>417</v>
      </c>
      <c r="H201" s="163" t="str">
        <f>IF(AND(ISBLANK('C7'!V42),$I$201&lt;&gt;"Z"),"",'C7'!V42)</f>
        <v/>
      </c>
      <c r="I201" s="163" t="str">
        <f>IF(ISBLANK('C7'!W42),"",'C7'!W42)</f>
        <v/>
      </c>
      <c r="J201" s="75" t="s">
        <v>384</v>
      </c>
      <c r="K201" s="163" t="str">
        <f>IF(AND(ISBLANK('C3'!V42),$L$201&lt;&gt;"Z"),"",'C3'!V42)</f>
        <v/>
      </c>
      <c r="L201" s="163" t="str">
        <f>IF(ISBLANK('C3'!W42),"",'C3'!W42)</f>
        <v/>
      </c>
      <c r="M201" s="72" t="str">
        <f t="shared" si="4"/>
        <v>OK</v>
      </c>
      <c r="N201" s="73"/>
    </row>
    <row r="202" spans="1:14" hidden="1">
      <c r="A202" s="74" t="s">
        <v>2595</v>
      </c>
      <c r="B202" s="161" t="s">
        <v>734</v>
      </c>
      <c r="C202" s="162" t="s">
        <v>335</v>
      </c>
      <c r="D202" s="164" t="s">
        <v>735</v>
      </c>
      <c r="E202" s="162" t="s">
        <v>384</v>
      </c>
      <c r="F202" s="162" t="s">
        <v>334</v>
      </c>
      <c r="G202" s="164" t="s">
        <v>735</v>
      </c>
      <c r="H202" s="163" t="str">
        <f>IF(AND(ISBLANK('C7'!V43),$I$202&lt;&gt;"Z"),"",'C7'!V43)</f>
        <v/>
      </c>
      <c r="I202" s="163" t="str">
        <f>IF(ISBLANK('C7'!W43),"",'C7'!W43)</f>
        <v/>
      </c>
      <c r="J202" s="75" t="s">
        <v>384</v>
      </c>
      <c r="K202" s="163" t="str">
        <f>IF(AND(ISBLANK('C3'!V43),$L$202&lt;&gt;"Z"),"",'C3'!V43)</f>
        <v/>
      </c>
      <c r="L202" s="163" t="str">
        <f>IF(ISBLANK('C3'!W43),"",'C3'!W43)</f>
        <v/>
      </c>
      <c r="M202" s="72" t="str">
        <f t="shared" si="4"/>
        <v>OK</v>
      </c>
      <c r="N202" s="73"/>
    </row>
    <row r="203" spans="1:14" hidden="1">
      <c r="A203" s="74" t="s">
        <v>2595</v>
      </c>
      <c r="B203" s="161" t="s">
        <v>736</v>
      </c>
      <c r="C203" s="162" t="s">
        <v>335</v>
      </c>
      <c r="D203" s="164" t="s">
        <v>534</v>
      </c>
      <c r="E203" s="162" t="s">
        <v>384</v>
      </c>
      <c r="F203" s="162" t="s">
        <v>334</v>
      </c>
      <c r="G203" s="164" t="s">
        <v>534</v>
      </c>
      <c r="H203" s="163" t="str">
        <f>IF(AND(ISBLANK('C7'!V44),$I$203&lt;&gt;"Z"),"",'C7'!V44)</f>
        <v/>
      </c>
      <c r="I203" s="163" t="str">
        <f>IF(ISBLANK('C7'!W44),"",'C7'!W44)</f>
        <v/>
      </c>
      <c r="J203" s="75" t="s">
        <v>384</v>
      </c>
      <c r="K203" s="163" t="str">
        <f>IF(AND(ISBLANK('C3'!V44),$L$203&lt;&gt;"Z"),"",'C3'!V44)</f>
        <v/>
      </c>
      <c r="L203" s="163" t="str">
        <f>IF(ISBLANK('C3'!W44),"",'C3'!W44)</f>
        <v/>
      </c>
      <c r="M203" s="72" t="str">
        <f t="shared" si="4"/>
        <v>OK</v>
      </c>
      <c r="N203" s="73"/>
    </row>
    <row r="204" spans="1:14" hidden="1">
      <c r="A204" s="74" t="s">
        <v>2595</v>
      </c>
      <c r="B204" s="161" t="s">
        <v>737</v>
      </c>
      <c r="C204" s="162" t="s">
        <v>335</v>
      </c>
      <c r="D204" s="164" t="s">
        <v>537</v>
      </c>
      <c r="E204" s="162" t="s">
        <v>384</v>
      </c>
      <c r="F204" s="162" t="s">
        <v>334</v>
      </c>
      <c r="G204" s="164" t="s">
        <v>537</v>
      </c>
      <c r="H204" s="163" t="str">
        <f>IF(AND(ISBLANK('C7'!V45),$I$204&lt;&gt;"Z"),"",'C7'!V45)</f>
        <v/>
      </c>
      <c r="I204" s="163" t="str">
        <f>IF(ISBLANK('C7'!W45),"",'C7'!W45)</f>
        <v/>
      </c>
      <c r="J204" s="75" t="s">
        <v>384</v>
      </c>
      <c r="K204" s="163" t="str">
        <f>IF(AND(ISBLANK('C3'!V45),$L$204&lt;&gt;"Z"),"",'C3'!V45)</f>
        <v/>
      </c>
      <c r="L204" s="163" t="str">
        <f>IF(ISBLANK('C3'!W45),"",'C3'!W45)</f>
        <v/>
      </c>
      <c r="M204" s="72" t="str">
        <f t="shared" si="4"/>
        <v>OK</v>
      </c>
      <c r="N204" s="73"/>
    </row>
    <row r="205" spans="1:14" hidden="1">
      <c r="A205" s="74" t="s">
        <v>2595</v>
      </c>
      <c r="B205" s="161" t="s">
        <v>738</v>
      </c>
      <c r="C205" s="162" t="s">
        <v>335</v>
      </c>
      <c r="D205" s="164" t="s">
        <v>540</v>
      </c>
      <c r="E205" s="162" t="s">
        <v>384</v>
      </c>
      <c r="F205" s="162" t="s">
        <v>334</v>
      </c>
      <c r="G205" s="164" t="s">
        <v>540</v>
      </c>
      <c r="H205" s="163" t="str">
        <f>IF(AND(ISBLANK('C7'!V46),$I$205&lt;&gt;"Z"),"",'C7'!V46)</f>
        <v/>
      </c>
      <c r="I205" s="163" t="str">
        <f>IF(ISBLANK('C7'!W46),"",'C7'!W46)</f>
        <v/>
      </c>
      <c r="J205" s="75" t="s">
        <v>384</v>
      </c>
      <c r="K205" s="163" t="str">
        <f>IF(AND(ISBLANK('C3'!V46),$L$205&lt;&gt;"Z"),"",'C3'!V46)</f>
        <v/>
      </c>
      <c r="L205" s="163" t="str">
        <f>IF(ISBLANK('C3'!W46),"",'C3'!W46)</f>
        <v/>
      </c>
      <c r="M205" s="72" t="str">
        <f t="shared" si="4"/>
        <v>OK</v>
      </c>
      <c r="N205" s="73"/>
    </row>
    <row r="206" spans="1:14" hidden="1">
      <c r="A206" s="74" t="s">
        <v>2595</v>
      </c>
      <c r="B206" s="161" t="s">
        <v>739</v>
      </c>
      <c r="C206" s="162" t="s">
        <v>335</v>
      </c>
      <c r="D206" s="164" t="s">
        <v>543</v>
      </c>
      <c r="E206" s="162" t="s">
        <v>384</v>
      </c>
      <c r="F206" s="162" t="s">
        <v>334</v>
      </c>
      <c r="G206" s="164" t="s">
        <v>543</v>
      </c>
      <c r="H206" s="163" t="str">
        <f>IF(AND(ISBLANK('C7'!V47),$I$206&lt;&gt;"Z"),"",'C7'!V47)</f>
        <v/>
      </c>
      <c r="I206" s="163" t="str">
        <f>IF(ISBLANK('C7'!W47),"",'C7'!W47)</f>
        <v/>
      </c>
      <c r="J206" s="75" t="s">
        <v>384</v>
      </c>
      <c r="K206" s="163" t="str">
        <f>IF(AND(ISBLANK('C3'!V47),$L$206&lt;&gt;"Z"),"",'C3'!V47)</f>
        <v/>
      </c>
      <c r="L206" s="163" t="str">
        <f>IF(ISBLANK('C3'!W47),"",'C3'!W47)</f>
        <v/>
      </c>
      <c r="M206" s="72" t="str">
        <f t="shared" si="4"/>
        <v>OK</v>
      </c>
      <c r="N206" s="73"/>
    </row>
    <row r="207" spans="1:14" hidden="1">
      <c r="A207" s="74" t="s">
        <v>2595</v>
      </c>
      <c r="B207" s="161" t="s">
        <v>740</v>
      </c>
      <c r="C207" s="162" t="s">
        <v>335</v>
      </c>
      <c r="D207" s="164" t="s">
        <v>546</v>
      </c>
      <c r="E207" s="162" t="s">
        <v>384</v>
      </c>
      <c r="F207" s="162" t="s">
        <v>334</v>
      </c>
      <c r="G207" s="164" t="s">
        <v>546</v>
      </c>
      <c r="H207" s="163" t="str">
        <f>IF(AND(ISBLANK('C7'!V48),$I$207&lt;&gt;"Z"),"",'C7'!V48)</f>
        <v/>
      </c>
      <c r="I207" s="163" t="str">
        <f>IF(ISBLANK('C7'!W48),"",'C7'!W48)</f>
        <v/>
      </c>
      <c r="J207" s="75" t="s">
        <v>384</v>
      </c>
      <c r="K207" s="163" t="str">
        <f>IF(AND(ISBLANK('C3'!V48),$L$207&lt;&gt;"Z"),"",'C3'!V48)</f>
        <v/>
      </c>
      <c r="L207" s="163" t="str">
        <f>IF(ISBLANK('C3'!W48),"",'C3'!W48)</f>
        <v/>
      </c>
      <c r="M207" s="72" t="str">
        <f t="shared" si="4"/>
        <v>OK</v>
      </c>
      <c r="N207" s="73"/>
    </row>
    <row r="208" spans="1:14" hidden="1">
      <c r="A208" s="74" t="s">
        <v>2595</v>
      </c>
      <c r="B208" s="161" t="s">
        <v>741</v>
      </c>
      <c r="C208" s="162" t="s">
        <v>335</v>
      </c>
      <c r="D208" s="164" t="s">
        <v>392</v>
      </c>
      <c r="E208" s="162" t="s">
        <v>384</v>
      </c>
      <c r="F208" s="162" t="s">
        <v>334</v>
      </c>
      <c r="G208" s="164" t="s">
        <v>392</v>
      </c>
      <c r="H208" s="163" t="str">
        <f>IF(AND(ISBLANK('C7'!V49),$I$208&lt;&gt;"Z"),"",'C7'!V49)</f>
        <v/>
      </c>
      <c r="I208" s="163" t="str">
        <f>IF(ISBLANK('C7'!W49),"",'C7'!W49)</f>
        <v/>
      </c>
      <c r="J208" s="75" t="s">
        <v>384</v>
      </c>
      <c r="K208" s="163" t="str">
        <f>IF(AND(ISBLANK('C3'!V49),$L$208&lt;&gt;"Z"),"",'C3'!V49)</f>
        <v/>
      </c>
      <c r="L208" s="163" t="str">
        <f>IF(ISBLANK('C3'!W49),"",'C3'!W49)</f>
        <v/>
      </c>
      <c r="M208" s="72" t="str">
        <f t="shared" si="4"/>
        <v>OK</v>
      </c>
      <c r="N208" s="73"/>
    </row>
    <row r="209" spans="1:14" hidden="1">
      <c r="A209" s="74" t="s">
        <v>2595</v>
      </c>
      <c r="B209" s="161" t="s">
        <v>742</v>
      </c>
      <c r="C209" s="162" t="s">
        <v>335</v>
      </c>
      <c r="D209" s="164" t="s">
        <v>423</v>
      </c>
      <c r="E209" s="162" t="s">
        <v>384</v>
      </c>
      <c r="F209" s="162" t="s">
        <v>334</v>
      </c>
      <c r="G209" s="164" t="s">
        <v>423</v>
      </c>
      <c r="H209" s="163" t="str">
        <f>IF(AND(ISBLANK('C7'!Y14),$I$209&lt;&gt;"Z"),"",'C7'!Y14)</f>
        <v/>
      </c>
      <c r="I209" s="163" t="str">
        <f>IF(ISBLANK('C7'!Z14),"",'C7'!Z14)</f>
        <v/>
      </c>
      <c r="J209" s="75" t="s">
        <v>384</v>
      </c>
      <c r="K209" s="163" t="str">
        <f>IF(AND(ISBLANK('C3'!Y14),$L$209&lt;&gt;"Z"),"",'C3'!Y14)</f>
        <v/>
      </c>
      <c r="L209" s="163" t="str">
        <f>IF(ISBLANK('C3'!Z14),"",'C3'!Z14)</f>
        <v/>
      </c>
      <c r="M209" s="72" t="str">
        <f t="shared" si="4"/>
        <v>OK</v>
      </c>
      <c r="N209" s="73"/>
    </row>
    <row r="210" spans="1:14" hidden="1">
      <c r="A210" s="74" t="s">
        <v>2595</v>
      </c>
      <c r="B210" s="161" t="s">
        <v>743</v>
      </c>
      <c r="C210" s="162" t="s">
        <v>335</v>
      </c>
      <c r="D210" s="164" t="s">
        <v>352</v>
      </c>
      <c r="E210" s="162" t="s">
        <v>384</v>
      </c>
      <c r="F210" s="162" t="s">
        <v>334</v>
      </c>
      <c r="G210" s="164" t="s">
        <v>352</v>
      </c>
      <c r="H210" s="163" t="str">
        <f>IF(AND(ISBLANK('C7'!Y15),$I$210&lt;&gt;"Z"),"",'C7'!Y15)</f>
        <v/>
      </c>
      <c r="I210" s="163" t="str">
        <f>IF(ISBLANK('C7'!Z15),"",'C7'!Z15)</f>
        <v/>
      </c>
      <c r="J210" s="75" t="s">
        <v>384</v>
      </c>
      <c r="K210" s="163" t="str">
        <f>IF(AND(ISBLANK('C3'!Y15),$L$210&lt;&gt;"Z"),"",'C3'!Y15)</f>
        <v/>
      </c>
      <c r="L210" s="163" t="str">
        <f>IF(ISBLANK('C3'!Z15),"",'C3'!Z15)</f>
        <v/>
      </c>
      <c r="M210" s="72" t="str">
        <f t="shared" si="4"/>
        <v>OK</v>
      </c>
      <c r="N210" s="73"/>
    </row>
    <row r="211" spans="1:14" hidden="1">
      <c r="A211" s="74" t="s">
        <v>2595</v>
      </c>
      <c r="B211" s="161" t="s">
        <v>744</v>
      </c>
      <c r="C211" s="162" t="s">
        <v>335</v>
      </c>
      <c r="D211" s="164" t="s">
        <v>81</v>
      </c>
      <c r="E211" s="162" t="s">
        <v>384</v>
      </c>
      <c r="F211" s="162" t="s">
        <v>334</v>
      </c>
      <c r="G211" s="164" t="s">
        <v>81</v>
      </c>
      <c r="H211" s="163" t="str">
        <f>IF(AND(ISBLANK('C7'!Y16),$I$211&lt;&gt;"Z"),"",'C7'!Y16)</f>
        <v/>
      </c>
      <c r="I211" s="163" t="str">
        <f>IF(ISBLANK('C7'!Z16),"",'C7'!Z16)</f>
        <v/>
      </c>
      <c r="J211" s="75" t="s">
        <v>384</v>
      </c>
      <c r="K211" s="163" t="str">
        <f>IF(AND(ISBLANK('C3'!Y16),$L$211&lt;&gt;"Z"),"",'C3'!Y16)</f>
        <v/>
      </c>
      <c r="L211" s="163" t="str">
        <f>IF(ISBLANK('C3'!Z16),"",'C3'!Z16)</f>
        <v/>
      </c>
      <c r="M211" s="72" t="str">
        <f t="shared" si="4"/>
        <v>OK</v>
      </c>
      <c r="N211" s="73"/>
    </row>
    <row r="212" spans="1:14" hidden="1">
      <c r="A212" s="74" t="s">
        <v>2595</v>
      </c>
      <c r="B212" s="161" t="s">
        <v>745</v>
      </c>
      <c r="C212" s="162" t="s">
        <v>335</v>
      </c>
      <c r="D212" s="164" t="s">
        <v>82</v>
      </c>
      <c r="E212" s="162" t="s">
        <v>384</v>
      </c>
      <c r="F212" s="162" t="s">
        <v>334</v>
      </c>
      <c r="G212" s="164" t="s">
        <v>82</v>
      </c>
      <c r="H212" s="163" t="str">
        <f>IF(AND(ISBLANK('C7'!Y17),$I$212&lt;&gt;"Z"),"",'C7'!Y17)</f>
        <v/>
      </c>
      <c r="I212" s="163" t="str">
        <f>IF(ISBLANK('C7'!Z17),"",'C7'!Z17)</f>
        <v/>
      </c>
      <c r="J212" s="75" t="s">
        <v>384</v>
      </c>
      <c r="K212" s="163" t="str">
        <f>IF(AND(ISBLANK('C3'!Y17),$L$212&lt;&gt;"Z"),"",'C3'!Y17)</f>
        <v/>
      </c>
      <c r="L212" s="163" t="str">
        <f>IF(ISBLANK('C3'!Z17),"",'C3'!Z17)</f>
        <v/>
      </c>
      <c r="M212" s="72" t="str">
        <f t="shared" si="4"/>
        <v>OK</v>
      </c>
      <c r="N212" s="73"/>
    </row>
    <row r="213" spans="1:14" hidden="1">
      <c r="A213" s="74" t="s">
        <v>2595</v>
      </c>
      <c r="B213" s="161" t="s">
        <v>746</v>
      </c>
      <c r="C213" s="162" t="s">
        <v>335</v>
      </c>
      <c r="D213" s="164" t="s">
        <v>83</v>
      </c>
      <c r="E213" s="162" t="s">
        <v>384</v>
      </c>
      <c r="F213" s="162" t="s">
        <v>334</v>
      </c>
      <c r="G213" s="164" t="s">
        <v>83</v>
      </c>
      <c r="H213" s="163" t="str">
        <f>IF(AND(ISBLANK('C7'!Y18),$I$213&lt;&gt;"Z"),"",'C7'!Y18)</f>
        <v/>
      </c>
      <c r="I213" s="163" t="str">
        <f>IF(ISBLANK('C7'!Z18),"",'C7'!Z18)</f>
        <v/>
      </c>
      <c r="J213" s="75" t="s">
        <v>384</v>
      </c>
      <c r="K213" s="163" t="str">
        <f>IF(AND(ISBLANK('C3'!Y18),$L$213&lt;&gt;"Z"),"",'C3'!Y18)</f>
        <v/>
      </c>
      <c r="L213" s="163" t="str">
        <f>IF(ISBLANK('C3'!Z18),"",'C3'!Z18)</f>
        <v/>
      </c>
      <c r="M213" s="72" t="str">
        <f t="shared" si="4"/>
        <v>OK</v>
      </c>
      <c r="N213" s="73"/>
    </row>
    <row r="214" spans="1:14" hidden="1">
      <c r="A214" s="74" t="s">
        <v>2595</v>
      </c>
      <c r="B214" s="161" t="s">
        <v>747</v>
      </c>
      <c r="C214" s="162" t="s">
        <v>335</v>
      </c>
      <c r="D214" s="164" t="s">
        <v>84</v>
      </c>
      <c r="E214" s="162" t="s">
        <v>384</v>
      </c>
      <c r="F214" s="162" t="s">
        <v>334</v>
      </c>
      <c r="G214" s="164" t="s">
        <v>84</v>
      </c>
      <c r="H214" s="163" t="str">
        <f>IF(AND(ISBLANK('C7'!Y19),$I$214&lt;&gt;"Z"),"",'C7'!Y19)</f>
        <v/>
      </c>
      <c r="I214" s="163" t="str">
        <f>IF(ISBLANK('C7'!Z19),"",'C7'!Z19)</f>
        <v/>
      </c>
      <c r="J214" s="75" t="s">
        <v>384</v>
      </c>
      <c r="K214" s="163" t="str">
        <f>IF(AND(ISBLANK('C3'!Y19),$L$214&lt;&gt;"Z"),"",'C3'!Y19)</f>
        <v/>
      </c>
      <c r="L214" s="163" t="str">
        <f>IF(ISBLANK('C3'!Z19),"",'C3'!Z19)</f>
        <v/>
      </c>
      <c r="M214" s="72" t="str">
        <f t="shared" si="4"/>
        <v>OK</v>
      </c>
      <c r="N214" s="73"/>
    </row>
    <row r="215" spans="1:14" hidden="1">
      <c r="A215" s="74" t="s">
        <v>2595</v>
      </c>
      <c r="B215" s="161" t="s">
        <v>748</v>
      </c>
      <c r="C215" s="162" t="s">
        <v>335</v>
      </c>
      <c r="D215" s="164" t="s">
        <v>85</v>
      </c>
      <c r="E215" s="162" t="s">
        <v>384</v>
      </c>
      <c r="F215" s="162" t="s">
        <v>334</v>
      </c>
      <c r="G215" s="164" t="s">
        <v>85</v>
      </c>
      <c r="H215" s="163" t="str">
        <f>IF(AND(ISBLANK('C7'!Y20),$I$215&lt;&gt;"Z"),"",'C7'!Y20)</f>
        <v/>
      </c>
      <c r="I215" s="163" t="str">
        <f>IF(ISBLANK('C7'!Z20),"",'C7'!Z20)</f>
        <v/>
      </c>
      <c r="J215" s="75" t="s">
        <v>384</v>
      </c>
      <c r="K215" s="163" t="str">
        <f>IF(AND(ISBLANK('C3'!Y20),$L$215&lt;&gt;"Z"),"",'C3'!Y20)</f>
        <v/>
      </c>
      <c r="L215" s="163" t="str">
        <f>IF(ISBLANK('C3'!Z20),"",'C3'!Z20)</f>
        <v/>
      </c>
      <c r="M215" s="72" t="str">
        <f t="shared" si="4"/>
        <v>OK</v>
      </c>
      <c r="N215" s="73"/>
    </row>
    <row r="216" spans="1:14" hidden="1">
      <c r="A216" s="74" t="s">
        <v>2595</v>
      </c>
      <c r="B216" s="161" t="s">
        <v>749</v>
      </c>
      <c r="C216" s="162" t="s">
        <v>335</v>
      </c>
      <c r="D216" s="164" t="s">
        <v>86</v>
      </c>
      <c r="E216" s="162" t="s">
        <v>384</v>
      </c>
      <c r="F216" s="162" t="s">
        <v>334</v>
      </c>
      <c r="G216" s="164" t="s">
        <v>86</v>
      </c>
      <c r="H216" s="163" t="str">
        <f>IF(AND(ISBLANK('C7'!Y21),$I$216&lt;&gt;"Z"),"",'C7'!Y21)</f>
        <v/>
      </c>
      <c r="I216" s="163" t="str">
        <f>IF(ISBLANK('C7'!Z21),"",'C7'!Z21)</f>
        <v/>
      </c>
      <c r="J216" s="75" t="s">
        <v>384</v>
      </c>
      <c r="K216" s="163" t="str">
        <f>IF(AND(ISBLANK('C3'!Y21),$L$216&lt;&gt;"Z"),"",'C3'!Y21)</f>
        <v/>
      </c>
      <c r="L216" s="163" t="str">
        <f>IF(ISBLANK('C3'!Z21),"",'C3'!Z21)</f>
        <v/>
      </c>
      <c r="M216" s="72" t="str">
        <f t="shared" si="4"/>
        <v>OK</v>
      </c>
      <c r="N216" s="73"/>
    </row>
    <row r="217" spans="1:14" hidden="1">
      <c r="A217" s="74" t="s">
        <v>2595</v>
      </c>
      <c r="B217" s="161" t="s">
        <v>750</v>
      </c>
      <c r="C217" s="162" t="s">
        <v>335</v>
      </c>
      <c r="D217" s="164" t="s">
        <v>87</v>
      </c>
      <c r="E217" s="162" t="s">
        <v>384</v>
      </c>
      <c r="F217" s="162" t="s">
        <v>334</v>
      </c>
      <c r="G217" s="164" t="s">
        <v>87</v>
      </c>
      <c r="H217" s="163" t="str">
        <f>IF(AND(ISBLANK('C7'!Y22),$I$217&lt;&gt;"Z"),"",'C7'!Y22)</f>
        <v/>
      </c>
      <c r="I217" s="163" t="str">
        <f>IF(ISBLANK('C7'!Z22),"",'C7'!Z22)</f>
        <v/>
      </c>
      <c r="J217" s="75" t="s">
        <v>384</v>
      </c>
      <c r="K217" s="163" t="str">
        <f>IF(AND(ISBLANK('C3'!Y22),$L$217&lt;&gt;"Z"),"",'C3'!Y22)</f>
        <v/>
      </c>
      <c r="L217" s="163" t="str">
        <f>IF(ISBLANK('C3'!Z22),"",'C3'!Z22)</f>
        <v/>
      </c>
      <c r="M217" s="72" t="str">
        <f t="shared" si="4"/>
        <v>OK</v>
      </c>
      <c r="N217" s="73"/>
    </row>
    <row r="218" spans="1:14" hidden="1">
      <c r="A218" s="74" t="s">
        <v>2595</v>
      </c>
      <c r="B218" s="161" t="s">
        <v>751</v>
      </c>
      <c r="C218" s="162" t="s">
        <v>335</v>
      </c>
      <c r="D218" s="164" t="s">
        <v>88</v>
      </c>
      <c r="E218" s="162" t="s">
        <v>384</v>
      </c>
      <c r="F218" s="162" t="s">
        <v>334</v>
      </c>
      <c r="G218" s="164" t="s">
        <v>88</v>
      </c>
      <c r="H218" s="163" t="str">
        <f>IF(AND(ISBLANK('C7'!Y23),$I$218&lt;&gt;"Z"),"",'C7'!Y23)</f>
        <v/>
      </c>
      <c r="I218" s="163" t="str">
        <f>IF(ISBLANK('C7'!Z23),"",'C7'!Z23)</f>
        <v/>
      </c>
      <c r="J218" s="75" t="s">
        <v>384</v>
      </c>
      <c r="K218" s="163" t="str">
        <f>IF(AND(ISBLANK('C3'!Y23),$L$218&lt;&gt;"Z"),"",'C3'!Y23)</f>
        <v/>
      </c>
      <c r="L218" s="163" t="str">
        <f>IF(ISBLANK('C3'!Z23),"",'C3'!Z23)</f>
        <v/>
      </c>
      <c r="M218" s="72" t="str">
        <f t="shared" si="4"/>
        <v>OK</v>
      </c>
      <c r="N218" s="73"/>
    </row>
    <row r="219" spans="1:14" hidden="1">
      <c r="A219" s="74" t="s">
        <v>2595</v>
      </c>
      <c r="B219" s="161" t="s">
        <v>752</v>
      </c>
      <c r="C219" s="162" t="s">
        <v>335</v>
      </c>
      <c r="D219" s="164" t="s">
        <v>89</v>
      </c>
      <c r="E219" s="162" t="s">
        <v>384</v>
      </c>
      <c r="F219" s="162" t="s">
        <v>334</v>
      </c>
      <c r="G219" s="164" t="s">
        <v>89</v>
      </c>
      <c r="H219" s="163" t="str">
        <f>IF(AND(ISBLANK('C7'!Y24),$I$219&lt;&gt;"Z"),"",'C7'!Y24)</f>
        <v/>
      </c>
      <c r="I219" s="163" t="str">
        <f>IF(ISBLANK('C7'!Z24),"",'C7'!Z24)</f>
        <v/>
      </c>
      <c r="J219" s="75" t="s">
        <v>384</v>
      </c>
      <c r="K219" s="163" t="str">
        <f>IF(AND(ISBLANK('C3'!Y24),$L$219&lt;&gt;"Z"),"",'C3'!Y24)</f>
        <v/>
      </c>
      <c r="L219" s="163" t="str">
        <f>IF(ISBLANK('C3'!Z24),"",'C3'!Z24)</f>
        <v/>
      </c>
      <c r="M219" s="72" t="str">
        <f t="shared" si="4"/>
        <v>OK</v>
      </c>
      <c r="N219" s="73"/>
    </row>
    <row r="220" spans="1:14" hidden="1">
      <c r="A220" s="74" t="s">
        <v>2595</v>
      </c>
      <c r="B220" s="161" t="s">
        <v>753</v>
      </c>
      <c r="C220" s="162" t="s">
        <v>335</v>
      </c>
      <c r="D220" s="164" t="s">
        <v>90</v>
      </c>
      <c r="E220" s="162" t="s">
        <v>384</v>
      </c>
      <c r="F220" s="162" t="s">
        <v>334</v>
      </c>
      <c r="G220" s="164" t="s">
        <v>90</v>
      </c>
      <c r="H220" s="163" t="str">
        <f>IF(AND(ISBLANK('C7'!Y25),$I$220&lt;&gt;"Z"),"",'C7'!Y25)</f>
        <v/>
      </c>
      <c r="I220" s="163" t="str">
        <f>IF(ISBLANK('C7'!Z25),"",'C7'!Z25)</f>
        <v/>
      </c>
      <c r="J220" s="75" t="s">
        <v>384</v>
      </c>
      <c r="K220" s="163" t="str">
        <f>IF(AND(ISBLANK('C3'!Y25),$L$220&lt;&gt;"Z"),"",'C3'!Y25)</f>
        <v/>
      </c>
      <c r="L220" s="163" t="str">
        <f>IF(ISBLANK('C3'!Z25),"",'C3'!Z25)</f>
        <v/>
      </c>
      <c r="M220" s="72" t="str">
        <f t="shared" si="4"/>
        <v>OK</v>
      </c>
      <c r="N220" s="73"/>
    </row>
    <row r="221" spans="1:14" hidden="1">
      <c r="A221" s="74" t="s">
        <v>2595</v>
      </c>
      <c r="B221" s="161" t="s">
        <v>754</v>
      </c>
      <c r="C221" s="162" t="s">
        <v>335</v>
      </c>
      <c r="D221" s="164" t="s">
        <v>91</v>
      </c>
      <c r="E221" s="162" t="s">
        <v>384</v>
      </c>
      <c r="F221" s="162" t="s">
        <v>334</v>
      </c>
      <c r="G221" s="164" t="s">
        <v>91</v>
      </c>
      <c r="H221" s="163" t="str">
        <f>IF(AND(ISBLANK('C7'!Y26),$I$221&lt;&gt;"Z"),"",'C7'!Y26)</f>
        <v/>
      </c>
      <c r="I221" s="163" t="str">
        <f>IF(ISBLANK('C7'!Z26),"",'C7'!Z26)</f>
        <v/>
      </c>
      <c r="J221" s="75" t="s">
        <v>384</v>
      </c>
      <c r="K221" s="163" t="str">
        <f>IF(AND(ISBLANK('C3'!Y26),$L$221&lt;&gt;"Z"),"",'C3'!Y26)</f>
        <v/>
      </c>
      <c r="L221" s="163" t="str">
        <f>IF(ISBLANK('C3'!Z26),"",'C3'!Z26)</f>
        <v/>
      </c>
      <c r="M221" s="72" t="str">
        <f t="shared" si="4"/>
        <v>OK</v>
      </c>
      <c r="N221" s="73"/>
    </row>
    <row r="222" spans="1:14" hidden="1">
      <c r="A222" s="74" t="s">
        <v>2595</v>
      </c>
      <c r="B222" s="161" t="s">
        <v>755</v>
      </c>
      <c r="C222" s="162" t="s">
        <v>335</v>
      </c>
      <c r="D222" s="164" t="s">
        <v>92</v>
      </c>
      <c r="E222" s="162" t="s">
        <v>384</v>
      </c>
      <c r="F222" s="162" t="s">
        <v>334</v>
      </c>
      <c r="G222" s="164" t="s">
        <v>92</v>
      </c>
      <c r="H222" s="163" t="str">
        <f>IF(AND(ISBLANK('C7'!Y27),$I$222&lt;&gt;"Z"),"",'C7'!Y27)</f>
        <v/>
      </c>
      <c r="I222" s="163" t="str">
        <f>IF(ISBLANK('C7'!Z27),"",'C7'!Z27)</f>
        <v/>
      </c>
      <c r="J222" s="75" t="s">
        <v>384</v>
      </c>
      <c r="K222" s="163" t="str">
        <f>IF(AND(ISBLANK('C3'!Y27),$L$222&lt;&gt;"Z"),"",'C3'!Y27)</f>
        <v/>
      </c>
      <c r="L222" s="163" t="str">
        <f>IF(ISBLANK('C3'!Z27),"",'C3'!Z27)</f>
        <v/>
      </c>
      <c r="M222" s="72" t="str">
        <f t="shared" si="4"/>
        <v>OK</v>
      </c>
      <c r="N222" s="73"/>
    </row>
    <row r="223" spans="1:14" hidden="1">
      <c r="A223" s="74" t="s">
        <v>2595</v>
      </c>
      <c r="B223" s="161" t="s">
        <v>756</v>
      </c>
      <c r="C223" s="162" t="s">
        <v>335</v>
      </c>
      <c r="D223" s="164" t="s">
        <v>93</v>
      </c>
      <c r="E223" s="162" t="s">
        <v>384</v>
      </c>
      <c r="F223" s="162" t="s">
        <v>334</v>
      </c>
      <c r="G223" s="164" t="s">
        <v>93</v>
      </c>
      <c r="H223" s="163" t="str">
        <f>IF(AND(ISBLANK('C7'!Y28),$I$223&lt;&gt;"Z"),"",'C7'!Y28)</f>
        <v/>
      </c>
      <c r="I223" s="163" t="str">
        <f>IF(ISBLANK('C7'!Z28),"",'C7'!Z28)</f>
        <v/>
      </c>
      <c r="J223" s="75" t="s">
        <v>384</v>
      </c>
      <c r="K223" s="163" t="str">
        <f>IF(AND(ISBLANK('C3'!Y28),$L$223&lt;&gt;"Z"),"",'C3'!Y28)</f>
        <v/>
      </c>
      <c r="L223" s="163" t="str">
        <f>IF(ISBLANK('C3'!Z28),"",'C3'!Z28)</f>
        <v/>
      </c>
      <c r="M223" s="72" t="str">
        <f t="shared" si="4"/>
        <v>OK</v>
      </c>
      <c r="N223" s="73"/>
    </row>
    <row r="224" spans="1:14" hidden="1">
      <c r="A224" s="74" t="s">
        <v>2595</v>
      </c>
      <c r="B224" s="161" t="s">
        <v>757</v>
      </c>
      <c r="C224" s="162" t="s">
        <v>335</v>
      </c>
      <c r="D224" s="164" t="s">
        <v>94</v>
      </c>
      <c r="E224" s="162" t="s">
        <v>384</v>
      </c>
      <c r="F224" s="162" t="s">
        <v>334</v>
      </c>
      <c r="G224" s="164" t="s">
        <v>94</v>
      </c>
      <c r="H224" s="163" t="str">
        <f>IF(AND(ISBLANK('C7'!Y29),$I$224&lt;&gt;"Z"),"",'C7'!Y29)</f>
        <v/>
      </c>
      <c r="I224" s="163" t="str">
        <f>IF(ISBLANK('C7'!Z29),"",'C7'!Z29)</f>
        <v/>
      </c>
      <c r="J224" s="75" t="s">
        <v>384</v>
      </c>
      <c r="K224" s="163" t="str">
        <f>IF(AND(ISBLANK('C3'!Y29),$L$224&lt;&gt;"Z"),"",'C3'!Y29)</f>
        <v/>
      </c>
      <c r="L224" s="163" t="str">
        <f>IF(ISBLANK('C3'!Z29),"",'C3'!Z29)</f>
        <v/>
      </c>
      <c r="M224" s="72" t="str">
        <f t="shared" si="4"/>
        <v>OK</v>
      </c>
      <c r="N224" s="73"/>
    </row>
    <row r="225" spans="1:14" hidden="1">
      <c r="A225" s="74" t="s">
        <v>2595</v>
      </c>
      <c r="B225" s="161" t="s">
        <v>758</v>
      </c>
      <c r="C225" s="162" t="s">
        <v>335</v>
      </c>
      <c r="D225" s="164" t="s">
        <v>95</v>
      </c>
      <c r="E225" s="162" t="s">
        <v>384</v>
      </c>
      <c r="F225" s="162" t="s">
        <v>334</v>
      </c>
      <c r="G225" s="164" t="s">
        <v>95</v>
      </c>
      <c r="H225" s="163" t="str">
        <f>IF(AND(ISBLANK('C7'!Y30),$I$225&lt;&gt;"Z"),"",'C7'!Y30)</f>
        <v/>
      </c>
      <c r="I225" s="163" t="str">
        <f>IF(ISBLANK('C7'!Z30),"",'C7'!Z30)</f>
        <v/>
      </c>
      <c r="J225" s="75" t="s">
        <v>384</v>
      </c>
      <c r="K225" s="163" t="str">
        <f>IF(AND(ISBLANK('C3'!Y30),$L$225&lt;&gt;"Z"),"",'C3'!Y30)</f>
        <v/>
      </c>
      <c r="L225" s="163" t="str">
        <f>IF(ISBLANK('C3'!Z30),"",'C3'!Z30)</f>
        <v/>
      </c>
      <c r="M225" s="72" t="str">
        <f t="shared" si="4"/>
        <v>OK</v>
      </c>
      <c r="N225" s="73"/>
    </row>
    <row r="226" spans="1:14" hidden="1">
      <c r="A226" s="74" t="s">
        <v>2595</v>
      </c>
      <c r="B226" s="161" t="s">
        <v>759</v>
      </c>
      <c r="C226" s="162" t="s">
        <v>335</v>
      </c>
      <c r="D226" s="164" t="s">
        <v>96</v>
      </c>
      <c r="E226" s="162" t="s">
        <v>384</v>
      </c>
      <c r="F226" s="162" t="s">
        <v>334</v>
      </c>
      <c r="G226" s="164" t="s">
        <v>96</v>
      </c>
      <c r="H226" s="163" t="str">
        <f>IF(AND(ISBLANK('C7'!Y31),$I$226&lt;&gt;"Z"),"",'C7'!Y31)</f>
        <v/>
      </c>
      <c r="I226" s="163" t="str">
        <f>IF(ISBLANK('C7'!Z31),"",'C7'!Z31)</f>
        <v/>
      </c>
      <c r="J226" s="75" t="s">
        <v>384</v>
      </c>
      <c r="K226" s="163" t="str">
        <f>IF(AND(ISBLANK('C3'!Y31),$L$226&lt;&gt;"Z"),"",'C3'!Y31)</f>
        <v/>
      </c>
      <c r="L226" s="163" t="str">
        <f>IF(ISBLANK('C3'!Z31),"",'C3'!Z31)</f>
        <v/>
      </c>
      <c r="M226" s="72" t="str">
        <f t="shared" si="4"/>
        <v>OK</v>
      </c>
      <c r="N226" s="73"/>
    </row>
    <row r="227" spans="1:14" hidden="1">
      <c r="A227" s="74" t="s">
        <v>2595</v>
      </c>
      <c r="B227" s="161" t="s">
        <v>760</v>
      </c>
      <c r="C227" s="162" t="s">
        <v>335</v>
      </c>
      <c r="D227" s="164" t="s">
        <v>97</v>
      </c>
      <c r="E227" s="162" t="s">
        <v>384</v>
      </c>
      <c r="F227" s="162" t="s">
        <v>334</v>
      </c>
      <c r="G227" s="164" t="s">
        <v>97</v>
      </c>
      <c r="H227" s="163" t="str">
        <f>IF(AND(ISBLANK('C7'!Y32),$I$227&lt;&gt;"Z"),"",'C7'!Y32)</f>
        <v/>
      </c>
      <c r="I227" s="163" t="str">
        <f>IF(ISBLANK('C7'!Z32),"",'C7'!Z32)</f>
        <v/>
      </c>
      <c r="J227" s="75" t="s">
        <v>384</v>
      </c>
      <c r="K227" s="163" t="str">
        <f>IF(AND(ISBLANK('C3'!Y32),$L$227&lt;&gt;"Z"),"",'C3'!Y32)</f>
        <v/>
      </c>
      <c r="L227" s="163" t="str">
        <f>IF(ISBLANK('C3'!Z32),"",'C3'!Z32)</f>
        <v/>
      </c>
      <c r="M227" s="72" t="str">
        <f t="shared" si="4"/>
        <v>OK</v>
      </c>
      <c r="N227" s="73"/>
    </row>
    <row r="228" spans="1:14" hidden="1">
      <c r="A228" s="74" t="s">
        <v>2595</v>
      </c>
      <c r="B228" s="161" t="s">
        <v>761</v>
      </c>
      <c r="C228" s="162" t="s">
        <v>335</v>
      </c>
      <c r="D228" s="164" t="s">
        <v>98</v>
      </c>
      <c r="E228" s="162" t="s">
        <v>384</v>
      </c>
      <c r="F228" s="162" t="s">
        <v>334</v>
      </c>
      <c r="G228" s="164" t="s">
        <v>98</v>
      </c>
      <c r="H228" s="163" t="str">
        <f>IF(AND(ISBLANK('C7'!Y33),$I$228&lt;&gt;"Z"),"",'C7'!Y33)</f>
        <v/>
      </c>
      <c r="I228" s="163" t="str">
        <f>IF(ISBLANK('C7'!Z33),"",'C7'!Z33)</f>
        <v/>
      </c>
      <c r="J228" s="75" t="s">
        <v>384</v>
      </c>
      <c r="K228" s="163" t="str">
        <f>IF(AND(ISBLANK('C3'!Y33),$L$228&lt;&gt;"Z"),"",'C3'!Y33)</f>
        <v/>
      </c>
      <c r="L228" s="163" t="str">
        <f>IF(ISBLANK('C3'!Z33),"",'C3'!Z33)</f>
        <v/>
      </c>
      <c r="M228" s="72" t="str">
        <f t="shared" si="4"/>
        <v>OK</v>
      </c>
      <c r="N228" s="73"/>
    </row>
    <row r="229" spans="1:14" hidden="1">
      <c r="A229" s="74" t="s">
        <v>2595</v>
      </c>
      <c r="B229" s="161" t="s">
        <v>762</v>
      </c>
      <c r="C229" s="162" t="s">
        <v>335</v>
      </c>
      <c r="D229" s="164" t="s">
        <v>99</v>
      </c>
      <c r="E229" s="162" t="s">
        <v>384</v>
      </c>
      <c r="F229" s="162" t="s">
        <v>334</v>
      </c>
      <c r="G229" s="164" t="s">
        <v>99</v>
      </c>
      <c r="H229" s="163" t="str">
        <f>IF(AND(ISBLANK('C7'!Y34),$I$229&lt;&gt;"Z"),"",'C7'!Y34)</f>
        <v/>
      </c>
      <c r="I229" s="163" t="str">
        <f>IF(ISBLANK('C7'!Z34),"",'C7'!Z34)</f>
        <v/>
      </c>
      <c r="J229" s="75" t="s">
        <v>384</v>
      </c>
      <c r="K229" s="163" t="str">
        <f>IF(AND(ISBLANK('C3'!Y34),$L$229&lt;&gt;"Z"),"",'C3'!Y34)</f>
        <v/>
      </c>
      <c r="L229" s="163" t="str">
        <f>IF(ISBLANK('C3'!Z34),"",'C3'!Z34)</f>
        <v/>
      </c>
      <c r="M229" s="72" t="str">
        <f t="shared" si="4"/>
        <v>OK</v>
      </c>
      <c r="N229" s="73"/>
    </row>
    <row r="230" spans="1:14" hidden="1">
      <c r="A230" s="74" t="s">
        <v>2595</v>
      </c>
      <c r="B230" s="161" t="s">
        <v>763</v>
      </c>
      <c r="C230" s="162" t="s">
        <v>335</v>
      </c>
      <c r="D230" s="164" t="s">
        <v>512</v>
      </c>
      <c r="E230" s="162" t="s">
        <v>384</v>
      </c>
      <c r="F230" s="162" t="s">
        <v>334</v>
      </c>
      <c r="G230" s="164" t="s">
        <v>512</v>
      </c>
      <c r="H230" s="163" t="str">
        <f>IF(AND(ISBLANK('C7'!Y35),$I$230&lt;&gt;"Z"),"",'C7'!Y35)</f>
        <v/>
      </c>
      <c r="I230" s="163" t="str">
        <f>IF(ISBLANK('C7'!Z35),"",'C7'!Z35)</f>
        <v/>
      </c>
      <c r="J230" s="75" t="s">
        <v>384</v>
      </c>
      <c r="K230" s="163" t="str">
        <f>IF(AND(ISBLANK('C3'!Y35),$L$230&lt;&gt;"Z"),"",'C3'!Y35)</f>
        <v/>
      </c>
      <c r="L230" s="163" t="str">
        <f>IF(ISBLANK('C3'!Z35),"",'C3'!Z35)</f>
        <v/>
      </c>
      <c r="M230" s="72" t="str">
        <f t="shared" si="4"/>
        <v>OK</v>
      </c>
      <c r="N230" s="73"/>
    </row>
    <row r="231" spans="1:14" hidden="1">
      <c r="A231" s="74" t="s">
        <v>2595</v>
      </c>
      <c r="B231" s="161" t="s">
        <v>764</v>
      </c>
      <c r="C231" s="162" t="s">
        <v>335</v>
      </c>
      <c r="D231" s="164" t="s">
        <v>515</v>
      </c>
      <c r="E231" s="162" t="s">
        <v>384</v>
      </c>
      <c r="F231" s="162" t="s">
        <v>334</v>
      </c>
      <c r="G231" s="164" t="s">
        <v>515</v>
      </c>
      <c r="H231" s="163" t="str">
        <f>IF(AND(ISBLANK('C7'!Y36),$I$231&lt;&gt;"Z"),"",'C7'!Y36)</f>
        <v/>
      </c>
      <c r="I231" s="163" t="str">
        <f>IF(ISBLANK('C7'!Z36),"",'C7'!Z36)</f>
        <v/>
      </c>
      <c r="J231" s="75" t="s">
        <v>384</v>
      </c>
      <c r="K231" s="163" t="str">
        <f>IF(AND(ISBLANK('C3'!Y36),$L$231&lt;&gt;"Z"),"",'C3'!Y36)</f>
        <v/>
      </c>
      <c r="L231" s="163" t="str">
        <f>IF(ISBLANK('C3'!Z36),"",'C3'!Z36)</f>
        <v/>
      </c>
      <c r="M231" s="72" t="str">
        <f t="shared" si="4"/>
        <v>OK</v>
      </c>
      <c r="N231" s="73"/>
    </row>
    <row r="232" spans="1:14" hidden="1">
      <c r="A232" s="74" t="s">
        <v>2595</v>
      </c>
      <c r="B232" s="161" t="s">
        <v>765</v>
      </c>
      <c r="C232" s="162" t="s">
        <v>335</v>
      </c>
      <c r="D232" s="164" t="s">
        <v>407</v>
      </c>
      <c r="E232" s="162" t="s">
        <v>384</v>
      </c>
      <c r="F232" s="162" t="s">
        <v>334</v>
      </c>
      <c r="G232" s="164" t="s">
        <v>407</v>
      </c>
      <c r="H232" s="163" t="str">
        <f>IF(AND(ISBLANK('C7'!Y37),$I$232&lt;&gt;"Z"),"",'C7'!Y37)</f>
        <v/>
      </c>
      <c r="I232" s="163" t="str">
        <f>IF(ISBLANK('C7'!Z37),"",'C7'!Z37)</f>
        <v/>
      </c>
      <c r="J232" s="75" t="s">
        <v>384</v>
      </c>
      <c r="K232" s="163" t="str">
        <f>IF(AND(ISBLANK('C3'!Y37),$L$232&lt;&gt;"Z"),"",'C3'!Y37)</f>
        <v/>
      </c>
      <c r="L232" s="163" t="str">
        <f>IF(ISBLANK('C3'!Z37),"",'C3'!Z37)</f>
        <v/>
      </c>
      <c r="M232" s="72" t="str">
        <f t="shared" si="4"/>
        <v>OK</v>
      </c>
      <c r="N232" s="73"/>
    </row>
    <row r="233" spans="1:14" hidden="1">
      <c r="A233" s="74" t="s">
        <v>2595</v>
      </c>
      <c r="B233" s="161" t="s">
        <v>766</v>
      </c>
      <c r="C233" s="162" t="s">
        <v>335</v>
      </c>
      <c r="D233" s="164" t="s">
        <v>519</v>
      </c>
      <c r="E233" s="162" t="s">
        <v>384</v>
      </c>
      <c r="F233" s="162" t="s">
        <v>334</v>
      </c>
      <c r="G233" s="164" t="s">
        <v>519</v>
      </c>
      <c r="H233" s="163" t="str">
        <f>IF(AND(ISBLANK('C7'!Y38),$I$233&lt;&gt;"Z"),"",'C7'!Y38)</f>
        <v/>
      </c>
      <c r="I233" s="163" t="str">
        <f>IF(ISBLANK('C7'!Z38),"",'C7'!Z38)</f>
        <v/>
      </c>
      <c r="J233" s="75" t="s">
        <v>384</v>
      </c>
      <c r="K233" s="163" t="str">
        <f>IF(AND(ISBLANK('C3'!Y38),$L$233&lt;&gt;"Z"),"",'C3'!Y38)</f>
        <v/>
      </c>
      <c r="L233" s="163" t="str">
        <f>IF(ISBLANK('C3'!Z38),"",'C3'!Z38)</f>
        <v/>
      </c>
      <c r="M233" s="72" t="str">
        <f t="shared" si="4"/>
        <v>OK</v>
      </c>
      <c r="N233" s="73"/>
    </row>
    <row r="234" spans="1:14" hidden="1">
      <c r="A234" s="74" t="s">
        <v>2595</v>
      </c>
      <c r="B234" s="161" t="s">
        <v>767</v>
      </c>
      <c r="C234" s="162" t="s">
        <v>335</v>
      </c>
      <c r="D234" s="164" t="s">
        <v>522</v>
      </c>
      <c r="E234" s="162" t="s">
        <v>384</v>
      </c>
      <c r="F234" s="162" t="s">
        <v>334</v>
      </c>
      <c r="G234" s="164" t="s">
        <v>522</v>
      </c>
      <c r="H234" s="163" t="str">
        <f>IF(AND(ISBLANK('C7'!Y39),$I$234&lt;&gt;"Z"),"",'C7'!Y39)</f>
        <v/>
      </c>
      <c r="I234" s="163" t="str">
        <f>IF(ISBLANK('C7'!Z39),"",'C7'!Z39)</f>
        <v/>
      </c>
      <c r="J234" s="75" t="s">
        <v>384</v>
      </c>
      <c r="K234" s="163" t="str">
        <f>IF(AND(ISBLANK('C3'!Y39),$L$234&lt;&gt;"Z"),"",'C3'!Y39)</f>
        <v/>
      </c>
      <c r="L234" s="163" t="str">
        <f>IF(ISBLANK('C3'!Z39),"",'C3'!Z39)</f>
        <v/>
      </c>
      <c r="M234" s="72" t="str">
        <f t="shared" si="4"/>
        <v>OK</v>
      </c>
      <c r="N234" s="73"/>
    </row>
    <row r="235" spans="1:14" hidden="1">
      <c r="A235" s="74" t="s">
        <v>2595</v>
      </c>
      <c r="B235" s="161" t="s">
        <v>768</v>
      </c>
      <c r="C235" s="162" t="s">
        <v>335</v>
      </c>
      <c r="D235" s="164" t="s">
        <v>525</v>
      </c>
      <c r="E235" s="162" t="s">
        <v>384</v>
      </c>
      <c r="F235" s="162" t="s">
        <v>334</v>
      </c>
      <c r="G235" s="164" t="s">
        <v>525</v>
      </c>
      <c r="H235" s="163" t="str">
        <f>IF(AND(ISBLANK('C7'!Y40),$I$235&lt;&gt;"Z"),"",'C7'!Y40)</f>
        <v/>
      </c>
      <c r="I235" s="163" t="str">
        <f>IF(ISBLANK('C7'!Z40),"",'C7'!Z40)</f>
        <v/>
      </c>
      <c r="J235" s="75" t="s">
        <v>384</v>
      </c>
      <c r="K235" s="163" t="str">
        <f>IF(AND(ISBLANK('C3'!Y40),$L$235&lt;&gt;"Z"),"",'C3'!Y40)</f>
        <v/>
      </c>
      <c r="L235" s="163" t="str">
        <f>IF(ISBLANK('C3'!Z40),"",'C3'!Z40)</f>
        <v/>
      </c>
      <c r="M235" s="72" t="str">
        <f t="shared" si="4"/>
        <v>OK</v>
      </c>
      <c r="N235" s="73"/>
    </row>
    <row r="236" spans="1:14" hidden="1">
      <c r="A236" s="74" t="s">
        <v>2595</v>
      </c>
      <c r="B236" s="161" t="s">
        <v>769</v>
      </c>
      <c r="C236" s="162" t="s">
        <v>335</v>
      </c>
      <c r="D236" s="164" t="s">
        <v>528</v>
      </c>
      <c r="E236" s="162" t="s">
        <v>384</v>
      </c>
      <c r="F236" s="162" t="s">
        <v>334</v>
      </c>
      <c r="G236" s="164" t="s">
        <v>528</v>
      </c>
      <c r="H236" s="163" t="str">
        <f>IF(AND(ISBLANK('C7'!Y41),$I$236&lt;&gt;"Z"),"",'C7'!Y41)</f>
        <v/>
      </c>
      <c r="I236" s="163" t="str">
        <f>IF(ISBLANK('C7'!Z41),"",'C7'!Z41)</f>
        <v/>
      </c>
      <c r="J236" s="75" t="s">
        <v>384</v>
      </c>
      <c r="K236" s="163" t="str">
        <f>IF(AND(ISBLANK('C3'!Y41),$L$236&lt;&gt;"Z"),"",'C3'!Y41)</f>
        <v/>
      </c>
      <c r="L236" s="163" t="str">
        <f>IF(ISBLANK('C3'!Z41),"",'C3'!Z41)</f>
        <v/>
      </c>
      <c r="M236" s="72" t="str">
        <f t="shared" ref="M236:M299" si="5">IF(OR(AND(I236="M",AND(L236&lt;&gt;"M",L236&lt;&gt;"X")),AND(I236="X",AND(L236&lt;&gt;"M",L236&lt;&gt;"X",L236&lt;&gt;"W",NOT(AND(AND(ISNUMBER(K236),K236&gt;0),L236="")))),AND(H236=0,ISNUMBER(H236),I236="",L236="Z"),AND(K236="",L236="",AND(OR(ISNUMBER(H236),I236="Z"),OR(AND(H236=0,I236=""),H236=0,H236=""))),AND(OR(L236="",L236="Z"),OR(AND(I236="",H236&lt;&gt;""),I236="W"),OR(NOT(ISNUMBER(K236)),AND(ISNUMBER(H236),K236&lt;H236))),AND(OR(I236="",I236="W"),OR(L236="",L236="W"),AND(ISNUMBER(H236),K236&lt;H236))),"Check","OK")</f>
        <v>OK</v>
      </c>
      <c r="N236" s="73"/>
    </row>
    <row r="237" spans="1:14" hidden="1">
      <c r="A237" s="74" t="s">
        <v>2595</v>
      </c>
      <c r="B237" s="161" t="s">
        <v>770</v>
      </c>
      <c r="C237" s="162" t="s">
        <v>335</v>
      </c>
      <c r="D237" s="164" t="s">
        <v>531</v>
      </c>
      <c r="E237" s="162" t="s">
        <v>384</v>
      </c>
      <c r="F237" s="162" t="s">
        <v>334</v>
      </c>
      <c r="G237" s="164" t="s">
        <v>531</v>
      </c>
      <c r="H237" s="163" t="str">
        <f>IF(AND(ISBLANK('C7'!Y42),$I$237&lt;&gt;"Z"),"",'C7'!Y42)</f>
        <v/>
      </c>
      <c r="I237" s="163" t="str">
        <f>IF(ISBLANK('C7'!Z42),"",'C7'!Z42)</f>
        <v/>
      </c>
      <c r="J237" s="75" t="s">
        <v>384</v>
      </c>
      <c r="K237" s="163" t="str">
        <f>IF(AND(ISBLANK('C3'!Y42),$L$237&lt;&gt;"Z"),"",'C3'!Y42)</f>
        <v/>
      </c>
      <c r="L237" s="163" t="str">
        <f>IF(ISBLANK('C3'!Z42),"",'C3'!Z42)</f>
        <v/>
      </c>
      <c r="M237" s="72" t="str">
        <f t="shared" si="5"/>
        <v>OK</v>
      </c>
      <c r="N237" s="73"/>
    </row>
    <row r="238" spans="1:14" hidden="1">
      <c r="A238" s="74" t="s">
        <v>2595</v>
      </c>
      <c r="B238" s="161" t="s">
        <v>771</v>
      </c>
      <c r="C238" s="162" t="s">
        <v>335</v>
      </c>
      <c r="D238" s="164" t="s">
        <v>772</v>
      </c>
      <c r="E238" s="162" t="s">
        <v>384</v>
      </c>
      <c r="F238" s="162" t="s">
        <v>334</v>
      </c>
      <c r="G238" s="164" t="s">
        <v>772</v>
      </c>
      <c r="H238" s="163" t="str">
        <f>IF(AND(ISBLANK('C7'!Y43),$I$238&lt;&gt;"Z"),"",'C7'!Y43)</f>
        <v/>
      </c>
      <c r="I238" s="163" t="str">
        <f>IF(ISBLANK('C7'!Z43),"",'C7'!Z43)</f>
        <v/>
      </c>
      <c r="J238" s="75" t="s">
        <v>384</v>
      </c>
      <c r="K238" s="163" t="str">
        <f>IF(AND(ISBLANK('C3'!Y43),$L$238&lt;&gt;"Z"),"",'C3'!Y43)</f>
        <v/>
      </c>
      <c r="L238" s="163" t="str">
        <f>IF(ISBLANK('C3'!Z43),"",'C3'!Z43)</f>
        <v/>
      </c>
      <c r="M238" s="72" t="str">
        <f t="shared" si="5"/>
        <v>OK</v>
      </c>
      <c r="N238" s="73"/>
    </row>
    <row r="239" spans="1:14" hidden="1">
      <c r="A239" s="74" t="s">
        <v>2595</v>
      </c>
      <c r="B239" s="161" t="s">
        <v>773</v>
      </c>
      <c r="C239" s="162" t="s">
        <v>335</v>
      </c>
      <c r="D239" s="164" t="s">
        <v>533</v>
      </c>
      <c r="E239" s="162" t="s">
        <v>384</v>
      </c>
      <c r="F239" s="162" t="s">
        <v>334</v>
      </c>
      <c r="G239" s="164" t="s">
        <v>533</v>
      </c>
      <c r="H239" s="163" t="str">
        <f>IF(AND(ISBLANK('C7'!Y44),$I$239&lt;&gt;"Z"),"",'C7'!Y44)</f>
        <v/>
      </c>
      <c r="I239" s="163" t="str">
        <f>IF(ISBLANK('C7'!Z44),"",'C7'!Z44)</f>
        <v/>
      </c>
      <c r="J239" s="75" t="s">
        <v>384</v>
      </c>
      <c r="K239" s="163" t="str">
        <f>IF(AND(ISBLANK('C3'!Y44),$L$239&lt;&gt;"Z"),"",'C3'!Y44)</f>
        <v/>
      </c>
      <c r="L239" s="163" t="str">
        <f>IF(ISBLANK('C3'!Z44),"",'C3'!Z44)</f>
        <v/>
      </c>
      <c r="M239" s="72" t="str">
        <f t="shared" si="5"/>
        <v>OK</v>
      </c>
      <c r="N239" s="73"/>
    </row>
    <row r="240" spans="1:14" hidden="1">
      <c r="A240" s="74" t="s">
        <v>2595</v>
      </c>
      <c r="B240" s="161" t="s">
        <v>774</v>
      </c>
      <c r="C240" s="162" t="s">
        <v>335</v>
      </c>
      <c r="D240" s="164" t="s">
        <v>536</v>
      </c>
      <c r="E240" s="162" t="s">
        <v>384</v>
      </c>
      <c r="F240" s="162" t="s">
        <v>334</v>
      </c>
      <c r="G240" s="164" t="s">
        <v>536</v>
      </c>
      <c r="H240" s="163" t="str">
        <f>IF(AND(ISBLANK('C7'!Y45),$I$240&lt;&gt;"Z"),"",'C7'!Y45)</f>
        <v/>
      </c>
      <c r="I240" s="163" t="str">
        <f>IF(ISBLANK('C7'!Z45),"",'C7'!Z45)</f>
        <v/>
      </c>
      <c r="J240" s="75" t="s">
        <v>384</v>
      </c>
      <c r="K240" s="163" t="str">
        <f>IF(AND(ISBLANK('C3'!Y45),$L$240&lt;&gt;"Z"),"",'C3'!Y45)</f>
        <v/>
      </c>
      <c r="L240" s="163" t="str">
        <f>IF(ISBLANK('C3'!Z45),"",'C3'!Z45)</f>
        <v/>
      </c>
      <c r="M240" s="72" t="str">
        <f t="shared" si="5"/>
        <v>OK</v>
      </c>
      <c r="N240" s="73"/>
    </row>
    <row r="241" spans="1:14" hidden="1">
      <c r="A241" s="74" t="s">
        <v>2595</v>
      </c>
      <c r="B241" s="161" t="s">
        <v>775</v>
      </c>
      <c r="C241" s="162" t="s">
        <v>335</v>
      </c>
      <c r="D241" s="164" t="s">
        <v>539</v>
      </c>
      <c r="E241" s="162" t="s">
        <v>384</v>
      </c>
      <c r="F241" s="162" t="s">
        <v>334</v>
      </c>
      <c r="G241" s="164" t="s">
        <v>539</v>
      </c>
      <c r="H241" s="163" t="str">
        <f>IF(AND(ISBLANK('C7'!Y46),$I$241&lt;&gt;"Z"),"",'C7'!Y46)</f>
        <v/>
      </c>
      <c r="I241" s="163" t="str">
        <f>IF(ISBLANK('C7'!Z46),"",'C7'!Z46)</f>
        <v/>
      </c>
      <c r="J241" s="75" t="s">
        <v>384</v>
      </c>
      <c r="K241" s="163" t="str">
        <f>IF(AND(ISBLANK('C3'!Y46),$L$241&lt;&gt;"Z"),"",'C3'!Y46)</f>
        <v/>
      </c>
      <c r="L241" s="163" t="str">
        <f>IF(ISBLANK('C3'!Z46),"",'C3'!Z46)</f>
        <v/>
      </c>
      <c r="M241" s="72" t="str">
        <f t="shared" si="5"/>
        <v>OK</v>
      </c>
      <c r="N241" s="73"/>
    </row>
    <row r="242" spans="1:14" hidden="1">
      <c r="A242" s="74" t="s">
        <v>2595</v>
      </c>
      <c r="B242" s="161" t="s">
        <v>776</v>
      </c>
      <c r="C242" s="162" t="s">
        <v>335</v>
      </c>
      <c r="D242" s="164" t="s">
        <v>542</v>
      </c>
      <c r="E242" s="162" t="s">
        <v>384</v>
      </c>
      <c r="F242" s="162" t="s">
        <v>334</v>
      </c>
      <c r="G242" s="164" t="s">
        <v>542</v>
      </c>
      <c r="H242" s="163" t="str">
        <f>IF(AND(ISBLANK('C7'!Y47),$I$242&lt;&gt;"Z"),"",'C7'!Y47)</f>
        <v/>
      </c>
      <c r="I242" s="163" t="str">
        <f>IF(ISBLANK('C7'!Z47),"",'C7'!Z47)</f>
        <v/>
      </c>
      <c r="J242" s="75" t="s">
        <v>384</v>
      </c>
      <c r="K242" s="163" t="str">
        <f>IF(AND(ISBLANK('C3'!Y47),$L$242&lt;&gt;"Z"),"",'C3'!Y47)</f>
        <v/>
      </c>
      <c r="L242" s="163" t="str">
        <f>IF(ISBLANK('C3'!Z47),"",'C3'!Z47)</f>
        <v/>
      </c>
      <c r="M242" s="72" t="str">
        <f t="shared" si="5"/>
        <v>OK</v>
      </c>
      <c r="N242" s="73"/>
    </row>
    <row r="243" spans="1:14" hidden="1">
      <c r="A243" s="74" t="s">
        <v>2595</v>
      </c>
      <c r="B243" s="161" t="s">
        <v>777</v>
      </c>
      <c r="C243" s="162" t="s">
        <v>335</v>
      </c>
      <c r="D243" s="164" t="s">
        <v>545</v>
      </c>
      <c r="E243" s="162" t="s">
        <v>384</v>
      </c>
      <c r="F243" s="162" t="s">
        <v>334</v>
      </c>
      <c r="G243" s="164" t="s">
        <v>545</v>
      </c>
      <c r="H243" s="163" t="str">
        <f>IF(AND(ISBLANK('C7'!Y48),$I$243&lt;&gt;"Z"),"",'C7'!Y48)</f>
        <v/>
      </c>
      <c r="I243" s="163" t="str">
        <f>IF(ISBLANK('C7'!Z48),"",'C7'!Z48)</f>
        <v/>
      </c>
      <c r="J243" s="75" t="s">
        <v>384</v>
      </c>
      <c r="K243" s="163" t="str">
        <f>IF(AND(ISBLANK('C3'!Y48),$L$243&lt;&gt;"Z"),"",'C3'!Y48)</f>
        <v/>
      </c>
      <c r="L243" s="163" t="str">
        <f>IF(ISBLANK('C3'!Z48),"",'C3'!Z48)</f>
        <v/>
      </c>
      <c r="M243" s="72" t="str">
        <f t="shared" si="5"/>
        <v>OK</v>
      </c>
      <c r="N243" s="73"/>
    </row>
    <row r="244" spans="1:14" hidden="1">
      <c r="A244" s="74" t="s">
        <v>2595</v>
      </c>
      <c r="B244" s="161" t="s">
        <v>778</v>
      </c>
      <c r="C244" s="162" t="s">
        <v>335</v>
      </c>
      <c r="D244" s="164" t="s">
        <v>396</v>
      </c>
      <c r="E244" s="162" t="s">
        <v>384</v>
      </c>
      <c r="F244" s="162" t="s">
        <v>334</v>
      </c>
      <c r="G244" s="164" t="s">
        <v>396</v>
      </c>
      <c r="H244" s="163" t="str">
        <f>IF(AND(ISBLANK('C7'!Y49),$I$244&lt;&gt;"Z"),"",'C7'!Y49)</f>
        <v/>
      </c>
      <c r="I244" s="163" t="str">
        <f>IF(ISBLANK('C7'!Z49),"",'C7'!Z49)</f>
        <v/>
      </c>
      <c r="J244" s="75" t="s">
        <v>384</v>
      </c>
      <c r="K244" s="163" t="str">
        <f>IF(AND(ISBLANK('C3'!Y49),$L$244&lt;&gt;"Z"),"",'C3'!Y49)</f>
        <v/>
      </c>
      <c r="L244" s="163" t="str">
        <f>IF(ISBLANK('C3'!Z49),"",'C3'!Z49)</f>
        <v/>
      </c>
      <c r="M244" s="72" t="str">
        <f t="shared" si="5"/>
        <v>OK</v>
      </c>
      <c r="N244" s="73"/>
    </row>
    <row r="245" spans="1:14" hidden="1">
      <c r="A245" s="74" t="s">
        <v>2595</v>
      </c>
      <c r="B245" s="161" t="s">
        <v>779</v>
      </c>
      <c r="C245" s="162" t="s">
        <v>335</v>
      </c>
      <c r="D245" s="164" t="s">
        <v>434</v>
      </c>
      <c r="E245" s="162" t="s">
        <v>384</v>
      </c>
      <c r="F245" s="162" t="s">
        <v>334</v>
      </c>
      <c r="G245" s="164" t="s">
        <v>422</v>
      </c>
      <c r="H245" s="163" t="str">
        <f>IF(AND(ISBLANK('C7'!AE14),$I$245&lt;&gt;"Z"),"",'C7'!AE14)</f>
        <v/>
      </c>
      <c r="I245" s="163" t="str">
        <f>IF(ISBLANK('C7'!AF14),"",'C7'!AF14)</f>
        <v/>
      </c>
      <c r="J245" s="75" t="s">
        <v>384</v>
      </c>
      <c r="K245" s="163" t="str">
        <f>IF(AND(ISBLANK('C3'!AB14),$L$245&lt;&gt;"Z"),"",'C3'!AB14)</f>
        <v/>
      </c>
      <c r="L245" s="163" t="str">
        <f>IF(ISBLANK('C3'!AC14),"",'C3'!AC14)</f>
        <v/>
      </c>
      <c r="M245" s="72" t="str">
        <f t="shared" si="5"/>
        <v>OK</v>
      </c>
      <c r="N245" s="73"/>
    </row>
    <row r="246" spans="1:14" hidden="1">
      <c r="A246" s="74" t="s">
        <v>2595</v>
      </c>
      <c r="B246" s="161" t="s">
        <v>780</v>
      </c>
      <c r="C246" s="162" t="s">
        <v>335</v>
      </c>
      <c r="D246" s="164" t="s">
        <v>436</v>
      </c>
      <c r="E246" s="162" t="s">
        <v>384</v>
      </c>
      <c r="F246" s="162" t="s">
        <v>334</v>
      </c>
      <c r="G246" s="164" t="s">
        <v>424</v>
      </c>
      <c r="H246" s="163" t="str">
        <f>IF(AND(ISBLANK('C7'!AE15),$I$246&lt;&gt;"Z"),"",'C7'!AE15)</f>
        <v/>
      </c>
      <c r="I246" s="163" t="str">
        <f>IF(ISBLANK('C7'!AF15),"",'C7'!AF15)</f>
        <v/>
      </c>
      <c r="J246" s="75" t="s">
        <v>384</v>
      </c>
      <c r="K246" s="163" t="str">
        <f>IF(AND(ISBLANK('C3'!AB15),$L$246&lt;&gt;"Z"),"",'C3'!AB15)</f>
        <v/>
      </c>
      <c r="L246" s="163" t="str">
        <f>IF(ISBLANK('C3'!AC15),"",'C3'!AC15)</f>
        <v/>
      </c>
      <c r="M246" s="72" t="str">
        <f t="shared" si="5"/>
        <v>OK</v>
      </c>
      <c r="N246" s="73"/>
    </row>
    <row r="247" spans="1:14" hidden="1">
      <c r="A247" s="74" t="s">
        <v>2595</v>
      </c>
      <c r="B247" s="161" t="s">
        <v>781</v>
      </c>
      <c r="C247" s="162" t="s">
        <v>335</v>
      </c>
      <c r="D247" s="164" t="s">
        <v>438</v>
      </c>
      <c r="E247" s="162" t="s">
        <v>384</v>
      </c>
      <c r="F247" s="162" t="s">
        <v>334</v>
      </c>
      <c r="G247" s="164" t="s">
        <v>425</v>
      </c>
      <c r="H247" s="163" t="str">
        <f>IF(AND(ISBLANK('C7'!AE16),$I$247&lt;&gt;"Z"),"",'C7'!AE16)</f>
        <v/>
      </c>
      <c r="I247" s="163" t="str">
        <f>IF(ISBLANK('C7'!AF16),"",'C7'!AF16)</f>
        <v/>
      </c>
      <c r="J247" s="75" t="s">
        <v>384</v>
      </c>
      <c r="K247" s="163" t="str">
        <f>IF(AND(ISBLANK('C3'!AB16),$L$247&lt;&gt;"Z"),"",'C3'!AB16)</f>
        <v/>
      </c>
      <c r="L247" s="163" t="str">
        <f>IF(ISBLANK('C3'!AC16),"",'C3'!AC16)</f>
        <v/>
      </c>
      <c r="M247" s="72" t="str">
        <f t="shared" si="5"/>
        <v>OK</v>
      </c>
      <c r="N247" s="73"/>
    </row>
    <row r="248" spans="1:14" hidden="1">
      <c r="A248" s="74" t="s">
        <v>2595</v>
      </c>
      <c r="B248" s="161" t="s">
        <v>782</v>
      </c>
      <c r="C248" s="162" t="s">
        <v>335</v>
      </c>
      <c r="D248" s="164" t="s">
        <v>440</v>
      </c>
      <c r="E248" s="162" t="s">
        <v>384</v>
      </c>
      <c r="F248" s="162" t="s">
        <v>334</v>
      </c>
      <c r="G248" s="164" t="s">
        <v>426</v>
      </c>
      <c r="H248" s="163" t="str">
        <f>IF(AND(ISBLANK('C7'!AE17),$I$248&lt;&gt;"Z"),"",'C7'!AE17)</f>
        <v/>
      </c>
      <c r="I248" s="163" t="str">
        <f>IF(ISBLANK('C7'!AF17),"",'C7'!AF17)</f>
        <v/>
      </c>
      <c r="J248" s="75" t="s">
        <v>384</v>
      </c>
      <c r="K248" s="163" t="str">
        <f>IF(AND(ISBLANK('C3'!AB17),$L$248&lt;&gt;"Z"),"",'C3'!AB17)</f>
        <v/>
      </c>
      <c r="L248" s="163" t="str">
        <f>IF(ISBLANK('C3'!AC17),"",'C3'!AC17)</f>
        <v/>
      </c>
      <c r="M248" s="72" t="str">
        <f t="shared" si="5"/>
        <v>OK</v>
      </c>
      <c r="N248" s="73"/>
    </row>
    <row r="249" spans="1:14" hidden="1">
      <c r="A249" s="74" t="s">
        <v>2595</v>
      </c>
      <c r="B249" s="161" t="s">
        <v>783</v>
      </c>
      <c r="C249" s="162" t="s">
        <v>335</v>
      </c>
      <c r="D249" s="164" t="s">
        <v>442</v>
      </c>
      <c r="E249" s="162" t="s">
        <v>384</v>
      </c>
      <c r="F249" s="162" t="s">
        <v>334</v>
      </c>
      <c r="G249" s="164" t="s">
        <v>427</v>
      </c>
      <c r="H249" s="163" t="str">
        <f>IF(AND(ISBLANK('C7'!AE18),$I$249&lt;&gt;"Z"),"",'C7'!AE18)</f>
        <v/>
      </c>
      <c r="I249" s="163" t="str">
        <f>IF(ISBLANK('C7'!AF18),"",'C7'!AF18)</f>
        <v/>
      </c>
      <c r="J249" s="75" t="s">
        <v>384</v>
      </c>
      <c r="K249" s="163" t="str">
        <f>IF(AND(ISBLANK('C3'!AB18),$L$249&lt;&gt;"Z"),"",'C3'!AB18)</f>
        <v/>
      </c>
      <c r="L249" s="163" t="str">
        <f>IF(ISBLANK('C3'!AC18),"",'C3'!AC18)</f>
        <v/>
      </c>
      <c r="M249" s="72" t="str">
        <f t="shared" si="5"/>
        <v>OK</v>
      </c>
      <c r="N249" s="73"/>
    </row>
    <row r="250" spans="1:14" hidden="1">
      <c r="A250" s="74" t="s">
        <v>2595</v>
      </c>
      <c r="B250" s="161" t="s">
        <v>784</v>
      </c>
      <c r="C250" s="162" t="s">
        <v>335</v>
      </c>
      <c r="D250" s="164" t="s">
        <v>444</v>
      </c>
      <c r="E250" s="162" t="s">
        <v>384</v>
      </c>
      <c r="F250" s="162" t="s">
        <v>334</v>
      </c>
      <c r="G250" s="164" t="s">
        <v>428</v>
      </c>
      <c r="H250" s="163" t="str">
        <f>IF(AND(ISBLANK('C7'!AE19),$I$250&lt;&gt;"Z"),"",'C7'!AE19)</f>
        <v/>
      </c>
      <c r="I250" s="163" t="str">
        <f>IF(ISBLANK('C7'!AF19),"",'C7'!AF19)</f>
        <v/>
      </c>
      <c r="J250" s="75" t="s">
        <v>384</v>
      </c>
      <c r="K250" s="163" t="str">
        <f>IF(AND(ISBLANK('C3'!AB19),$L$250&lt;&gt;"Z"),"",'C3'!AB19)</f>
        <v/>
      </c>
      <c r="L250" s="163" t="str">
        <f>IF(ISBLANK('C3'!AC19),"",'C3'!AC19)</f>
        <v/>
      </c>
      <c r="M250" s="72" t="str">
        <f t="shared" si="5"/>
        <v>OK</v>
      </c>
      <c r="N250" s="73"/>
    </row>
    <row r="251" spans="1:14" hidden="1">
      <c r="A251" s="74" t="s">
        <v>2595</v>
      </c>
      <c r="B251" s="161" t="s">
        <v>785</v>
      </c>
      <c r="C251" s="162" t="s">
        <v>335</v>
      </c>
      <c r="D251" s="164" t="s">
        <v>418</v>
      </c>
      <c r="E251" s="162" t="s">
        <v>384</v>
      </c>
      <c r="F251" s="162" t="s">
        <v>334</v>
      </c>
      <c r="G251" s="164" t="s">
        <v>429</v>
      </c>
      <c r="H251" s="163" t="str">
        <f>IF(AND(ISBLANK('C7'!AE20),$I$251&lt;&gt;"Z"),"",'C7'!AE20)</f>
        <v/>
      </c>
      <c r="I251" s="163" t="str">
        <f>IF(ISBLANK('C7'!AF20),"",'C7'!AF20)</f>
        <v/>
      </c>
      <c r="J251" s="75" t="s">
        <v>384</v>
      </c>
      <c r="K251" s="163" t="str">
        <f>IF(AND(ISBLANK('C3'!AB20),$L$251&lt;&gt;"Z"),"",'C3'!AB20)</f>
        <v/>
      </c>
      <c r="L251" s="163" t="str">
        <f>IF(ISBLANK('C3'!AC20),"",'C3'!AC20)</f>
        <v/>
      </c>
      <c r="M251" s="72" t="str">
        <f t="shared" si="5"/>
        <v>OK</v>
      </c>
      <c r="N251" s="73"/>
    </row>
    <row r="252" spans="1:14" hidden="1">
      <c r="A252" s="74" t="s">
        <v>2595</v>
      </c>
      <c r="B252" s="161" t="s">
        <v>786</v>
      </c>
      <c r="C252" s="162" t="s">
        <v>335</v>
      </c>
      <c r="D252" s="164" t="s">
        <v>408</v>
      </c>
      <c r="E252" s="162" t="s">
        <v>384</v>
      </c>
      <c r="F252" s="162" t="s">
        <v>334</v>
      </c>
      <c r="G252" s="164" t="s">
        <v>430</v>
      </c>
      <c r="H252" s="163" t="str">
        <f>IF(AND(ISBLANK('C7'!AE21),$I$252&lt;&gt;"Z"),"",'C7'!AE21)</f>
        <v/>
      </c>
      <c r="I252" s="163" t="str">
        <f>IF(ISBLANK('C7'!AF21),"",'C7'!AF21)</f>
        <v/>
      </c>
      <c r="J252" s="75" t="s">
        <v>384</v>
      </c>
      <c r="K252" s="163" t="str">
        <f>IF(AND(ISBLANK('C3'!AB21),$L$252&lt;&gt;"Z"),"",'C3'!AB21)</f>
        <v/>
      </c>
      <c r="L252" s="163" t="str">
        <f>IF(ISBLANK('C3'!AC21),"",'C3'!AC21)</f>
        <v/>
      </c>
      <c r="M252" s="72" t="str">
        <f t="shared" si="5"/>
        <v>OK</v>
      </c>
      <c r="N252" s="73"/>
    </row>
    <row r="253" spans="1:14" hidden="1">
      <c r="A253" s="74" t="s">
        <v>2595</v>
      </c>
      <c r="B253" s="161" t="s">
        <v>787</v>
      </c>
      <c r="C253" s="162" t="s">
        <v>335</v>
      </c>
      <c r="D253" s="164" t="s">
        <v>397</v>
      </c>
      <c r="E253" s="162" t="s">
        <v>384</v>
      </c>
      <c r="F253" s="162" t="s">
        <v>334</v>
      </c>
      <c r="G253" s="164" t="s">
        <v>431</v>
      </c>
      <c r="H253" s="163" t="str">
        <f>IF(AND(ISBLANK('C7'!AE22),$I$253&lt;&gt;"Z"),"",'C7'!AE22)</f>
        <v/>
      </c>
      <c r="I253" s="163" t="str">
        <f>IF(ISBLANK('C7'!AF22),"",'C7'!AF22)</f>
        <v/>
      </c>
      <c r="J253" s="75" t="s">
        <v>384</v>
      </c>
      <c r="K253" s="163" t="str">
        <f>IF(AND(ISBLANK('C3'!AB22),$L$253&lt;&gt;"Z"),"",'C3'!AB22)</f>
        <v/>
      </c>
      <c r="L253" s="163" t="str">
        <f>IF(ISBLANK('C3'!AC22),"",'C3'!AC22)</f>
        <v/>
      </c>
      <c r="M253" s="72" t="str">
        <f t="shared" si="5"/>
        <v>OK</v>
      </c>
      <c r="N253" s="73"/>
    </row>
    <row r="254" spans="1:14" hidden="1">
      <c r="A254" s="74" t="s">
        <v>2595</v>
      </c>
      <c r="B254" s="161" t="s">
        <v>788</v>
      </c>
      <c r="C254" s="162" t="s">
        <v>335</v>
      </c>
      <c r="D254" s="164" t="s">
        <v>449</v>
      </c>
      <c r="E254" s="162" t="s">
        <v>384</v>
      </c>
      <c r="F254" s="162" t="s">
        <v>334</v>
      </c>
      <c r="G254" s="164" t="s">
        <v>432</v>
      </c>
      <c r="H254" s="163" t="str">
        <f>IF(AND(ISBLANK('C7'!AE23),$I$254&lt;&gt;"Z"),"",'C7'!AE23)</f>
        <v/>
      </c>
      <c r="I254" s="163" t="str">
        <f>IF(ISBLANK('C7'!AF23),"",'C7'!AF23)</f>
        <v/>
      </c>
      <c r="J254" s="75" t="s">
        <v>384</v>
      </c>
      <c r="K254" s="163" t="str">
        <f>IF(AND(ISBLANK('C3'!AB23),$L$254&lt;&gt;"Z"),"",'C3'!AB23)</f>
        <v/>
      </c>
      <c r="L254" s="163" t="str">
        <f>IF(ISBLANK('C3'!AC23),"",'C3'!AC23)</f>
        <v/>
      </c>
      <c r="M254" s="72" t="str">
        <f t="shared" si="5"/>
        <v>OK</v>
      </c>
      <c r="N254" s="73"/>
    </row>
    <row r="255" spans="1:14" hidden="1">
      <c r="A255" s="74" t="s">
        <v>2595</v>
      </c>
      <c r="B255" s="161" t="s">
        <v>789</v>
      </c>
      <c r="C255" s="162" t="s">
        <v>335</v>
      </c>
      <c r="D255" s="164" t="s">
        <v>790</v>
      </c>
      <c r="E255" s="162" t="s">
        <v>384</v>
      </c>
      <c r="F255" s="162" t="s">
        <v>334</v>
      </c>
      <c r="G255" s="164" t="s">
        <v>791</v>
      </c>
      <c r="H255" s="163" t="str">
        <f>IF(AND(ISBLANK('C7'!AE24),$I$255&lt;&gt;"Z"),"",'C7'!AE24)</f>
        <v/>
      </c>
      <c r="I255" s="163" t="str">
        <f>IF(ISBLANK('C7'!AF24),"",'C7'!AF24)</f>
        <v/>
      </c>
      <c r="J255" s="75" t="s">
        <v>384</v>
      </c>
      <c r="K255" s="163" t="str">
        <f>IF(AND(ISBLANK('C3'!AB24),$L$255&lt;&gt;"Z"),"",'C3'!AB24)</f>
        <v/>
      </c>
      <c r="L255" s="163" t="str">
        <f>IF(ISBLANK('C3'!AC24),"",'C3'!AC24)</f>
        <v/>
      </c>
      <c r="M255" s="72" t="str">
        <f t="shared" si="5"/>
        <v>OK</v>
      </c>
      <c r="N255" s="73"/>
    </row>
    <row r="256" spans="1:14" hidden="1">
      <c r="A256" s="74" t="s">
        <v>2595</v>
      </c>
      <c r="B256" s="161" t="s">
        <v>792</v>
      </c>
      <c r="C256" s="162" t="s">
        <v>335</v>
      </c>
      <c r="D256" s="164" t="s">
        <v>421</v>
      </c>
      <c r="E256" s="162" t="s">
        <v>384</v>
      </c>
      <c r="F256" s="162" t="s">
        <v>334</v>
      </c>
      <c r="G256" s="164" t="s">
        <v>419</v>
      </c>
      <c r="H256" s="163" t="str">
        <f>IF(AND(ISBLANK('C7'!AE25),$I$256&lt;&gt;"Z"),"",'C7'!AE25)</f>
        <v/>
      </c>
      <c r="I256" s="163" t="str">
        <f>IF(ISBLANK('C7'!AF25),"",'C7'!AF25)</f>
        <v/>
      </c>
      <c r="J256" s="75" t="s">
        <v>384</v>
      </c>
      <c r="K256" s="163" t="str">
        <f>IF(AND(ISBLANK('C3'!AB25),$L$256&lt;&gt;"Z"),"",'C3'!AB25)</f>
        <v/>
      </c>
      <c r="L256" s="163" t="str">
        <f>IF(ISBLANK('C3'!AC25),"",'C3'!AC25)</f>
        <v/>
      </c>
      <c r="M256" s="72" t="str">
        <f t="shared" si="5"/>
        <v>OK</v>
      </c>
      <c r="N256" s="73"/>
    </row>
    <row r="257" spans="1:14" hidden="1">
      <c r="A257" s="74" t="s">
        <v>2595</v>
      </c>
      <c r="B257" s="161" t="s">
        <v>793</v>
      </c>
      <c r="C257" s="162" t="s">
        <v>335</v>
      </c>
      <c r="D257" s="164" t="s">
        <v>794</v>
      </c>
      <c r="E257" s="162" t="s">
        <v>384</v>
      </c>
      <c r="F257" s="162" t="s">
        <v>334</v>
      </c>
      <c r="G257" s="164" t="s">
        <v>795</v>
      </c>
      <c r="H257" s="163" t="str">
        <f>IF(AND(ISBLANK('C7'!AE26),$I$257&lt;&gt;"Z"),"",'C7'!AE26)</f>
        <v/>
      </c>
      <c r="I257" s="163" t="str">
        <f>IF(ISBLANK('C7'!AF26),"",'C7'!AF26)</f>
        <v/>
      </c>
      <c r="J257" s="75" t="s">
        <v>384</v>
      </c>
      <c r="K257" s="163" t="str">
        <f>IF(AND(ISBLANK('C3'!AB26),$L$257&lt;&gt;"Z"),"",'C3'!AB26)</f>
        <v/>
      </c>
      <c r="L257" s="163" t="str">
        <f>IF(ISBLANK('C3'!AC26),"",'C3'!AC26)</f>
        <v/>
      </c>
      <c r="M257" s="72" t="str">
        <f t="shared" si="5"/>
        <v>OK</v>
      </c>
      <c r="N257" s="73"/>
    </row>
    <row r="258" spans="1:14" hidden="1">
      <c r="A258" s="74" t="s">
        <v>2595</v>
      </c>
      <c r="B258" s="161" t="s">
        <v>796</v>
      </c>
      <c r="C258" s="162" t="s">
        <v>335</v>
      </c>
      <c r="D258" s="164" t="s">
        <v>797</v>
      </c>
      <c r="E258" s="162" t="s">
        <v>384</v>
      </c>
      <c r="F258" s="162" t="s">
        <v>334</v>
      </c>
      <c r="G258" s="164" t="s">
        <v>798</v>
      </c>
      <c r="H258" s="163" t="str">
        <f>IF(AND(ISBLANK('C7'!AE27),$I$258&lt;&gt;"Z"),"",'C7'!AE27)</f>
        <v/>
      </c>
      <c r="I258" s="163" t="str">
        <f>IF(ISBLANK('C7'!AF27),"",'C7'!AF27)</f>
        <v/>
      </c>
      <c r="J258" s="75" t="s">
        <v>384</v>
      </c>
      <c r="K258" s="163" t="str">
        <f>IF(AND(ISBLANK('C3'!AB27),$L$258&lt;&gt;"Z"),"",'C3'!AB27)</f>
        <v/>
      </c>
      <c r="L258" s="163" t="str">
        <f>IF(ISBLANK('C3'!AC27),"",'C3'!AC27)</f>
        <v/>
      </c>
      <c r="M258" s="72" t="str">
        <f t="shared" si="5"/>
        <v>OK</v>
      </c>
      <c r="N258" s="73"/>
    </row>
    <row r="259" spans="1:14" hidden="1">
      <c r="A259" s="74" t="s">
        <v>2595</v>
      </c>
      <c r="B259" s="161" t="s">
        <v>799</v>
      </c>
      <c r="C259" s="162" t="s">
        <v>335</v>
      </c>
      <c r="D259" s="164" t="s">
        <v>800</v>
      </c>
      <c r="E259" s="162" t="s">
        <v>384</v>
      </c>
      <c r="F259" s="162" t="s">
        <v>334</v>
      </c>
      <c r="G259" s="164" t="s">
        <v>801</v>
      </c>
      <c r="H259" s="163" t="str">
        <f>IF(AND(ISBLANK('C7'!AE28),$I$259&lt;&gt;"Z"),"",'C7'!AE28)</f>
        <v/>
      </c>
      <c r="I259" s="163" t="str">
        <f>IF(ISBLANK('C7'!AF28),"",'C7'!AF28)</f>
        <v/>
      </c>
      <c r="J259" s="75" t="s">
        <v>384</v>
      </c>
      <c r="K259" s="163" t="str">
        <f>IF(AND(ISBLANK('C3'!AB28),$L$259&lt;&gt;"Z"),"",'C3'!AB28)</f>
        <v/>
      </c>
      <c r="L259" s="163" t="str">
        <f>IF(ISBLANK('C3'!AC28),"",'C3'!AC28)</f>
        <v/>
      </c>
      <c r="M259" s="72" t="str">
        <f t="shared" si="5"/>
        <v>OK</v>
      </c>
      <c r="N259" s="73"/>
    </row>
    <row r="260" spans="1:14" hidden="1">
      <c r="A260" s="74" t="s">
        <v>2595</v>
      </c>
      <c r="B260" s="161" t="s">
        <v>802</v>
      </c>
      <c r="C260" s="162" t="s">
        <v>335</v>
      </c>
      <c r="D260" s="164" t="s">
        <v>803</v>
      </c>
      <c r="E260" s="162" t="s">
        <v>384</v>
      </c>
      <c r="F260" s="162" t="s">
        <v>334</v>
      </c>
      <c r="G260" s="164" t="s">
        <v>804</v>
      </c>
      <c r="H260" s="163" t="str">
        <f>IF(AND(ISBLANK('C7'!AE29),$I$260&lt;&gt;"Z"),"",'C7'!AE29)</f>
        <v/>
      </c>
      <c r="I260" s="163" t="str">
        <f>IF(ISBLANK('C7'!AF29),"",'C7'!AF29)</f>
        <v/>
      </c>
      <c r="J260" s="75" t="s">
        <v>384</v>
      </c>
      <c r="K260" s="163" t="str">
        <f>IF(AND(ISBLANK('C3'!AB29),$L$260&lt;&gt;"Z"),"",'C3'!AB29)</f>
        <v/>
      </c>
      <c r="L260" s="163" t="str">
        <f>IF(ISBLANK('C3'!AC29),"",'C3'!AC29)</f>
        <v/>
      </c>
      <c r="M260" s="72" t="str">
        <f t="shared" si="5"/>
        <v>OK</v>
      </c>
      <c r="N260" s="73"/>
    </row>
    <row r="261" spans="1:14" hidden="1">
      <c r="A261" s="74" t="s">
        <v>2595</v>
      </c>
      <c r="B261" s="161" t="s">
        <v>805</v>
      </c>
      <c r="C261" s="162" t="s">
        <v>335</v>
      </c>
      <c r="D261" s="164" t="s">
        <v>806</v>
      </c>
      <c r="E261" s="162" t="s">
        <v>384</v>
      </c>
      <c r="F261" s="162" t="s">
        <v>334</v>
      </c>
      <c r="G261" s="164" t="s">
        <v>807</v>
      </c>
      <c r="H261" s="163" t="str">
        <f>IF(AND(ISBLANK('C7'!AE30),$I$261&lt;&gt;"Z"),"",'C7'!AE30)</f>
        <v/>
      </c>
      <c r="I261" s="163" t="str">
        <f>IF(ISBLANK('C7'!AF30),"",'C7'!AF30)</f>
        <v/>
      </c>
      <c r="J261" s="75" t="s">
        <v>384</v>
      </c>
      <c r="K261" s="163" t="str">
        <f>IF(AND(ISBLANK('C3'!AB30),$L$261&lt;&gt;"Z"),"",'C3'!AB30)</f>
        <v/>
      </c>
      <c r="L261" s="163" t="str">
        <f>IF(ISBLANK('C3'!AC30),"",'C3'!AC30)</f>
        <v/>
      </c>
      <c r="M261" s="72" t="str">
        <f t="shared" si="5"/>
        <v>OK</v>
      </c>
      <c r="N261" s="73"/>
    </row>
    <row r="262" spans="1:14" hidden="1">
      <c r="A262" s="74" t="s">
        <v>2595</v>
      </c>
      <c r="B262" s="161" t="s">
        <v>808</v>
      </c>
      <c r="C262" s="162" t="s">
        <v>335</v>
      </c>
      <c r="D262" s="164" t="s">
        <v>809</v>
      </c>
      <c r="E262" s="162" t="s">
        <v>384</v>
      </c>
      <c r="F262" s="162" t="s">
        <v>334</v>
      </c>
      <c r="G262" s="164" t="s">
        <v>810</v>
      </c>
      <c r="H262" s="163" t="str">
        <f>IF(AND(ISBLANK('C7'!AE31),$I$262&lt;&gt;"Z"),"",'C7'!AE31)</f>
        <v/>
      </c>
      <c r="I262" s="163" t="str">
        <f>IF(ISBLANK('C7'!AF31),"",'C7'!AF31)</f>
        <v/>
      </c>
      <c r="J262" s="75" t="s">
        <v>384</v>
      </c>
      <c r="K262" s="163" t="str">
        <f>IF(AND(ISBLANK('C3'!AB31),$L$262&lt;&gt;"Z"),"",'C3'!AB31)</f>
        <v/>
      </c>
      <c r="L262" s="163" t="str">
        <f>IF(ISBLANK('C3'!AC31),"",'C3'!AC31)</f>
        <v/>
      </c>
      <c r="M262" s="72" t="str">
        <f t="shared" si="5"/>
        <v>OK</v>
      </c>
      <c r="N262" s="73"/>
    </row>
    <row r="263" spans="1:14" hidden="1">
      <c r="A263" s="74" t="s">
        <v>2595</v>
      </c>
      <c r="B263" s="161" t="s">
        <v>811</v>
      </c>
      <c r="C263" s="162" t="s">
        <v>335</v>
      </c>
      <c r="D263" s="164" t="s">
        <v>812</v>
      </c>
      <c r="E263" s="162" t="s">
        <v>384</v>
      </c>
      <c r="F263" s="162" t="s">
        <v>334</v>
      </c>
      <c r="G263" s="164" t="s">
        <v>813</v>
      </c>
      <c r="H263" s="163" t="str">
        <f>IF(AND(ISBLANK('C7'!AE32),$I$263&lt;&gt;"Z"),"",'C7'!AE32)</f>
        <v/>
      </c>
      <c r="I263" s="163" t="str">
        <f>IF(ISBLANK('C7'!AF32),"",'C7'!AF32)</f>
        <v/>
      </c>
      <c r="J263" s="75" t="s">
        <v>384</v>
      </c>
      <c r="K263" s="163" t="str">
        <f>IF(AND(ISBLANK('C3'!AB32),$L$263&lt;&gt;"Z"),"",'C3'!AB32)</f>
        <v/>
      </c>
      <c r="L263" s="163" t="str">
        <f>IF(ISBLANK('C3'!AC32),"",'C3'!AC32)</f>
        <v/>
      </c>
      <c r="M263" s="72" t="str">
        <f t="shared" si="5"/>
        <v>OK</v>
      </c>
      <c r="N263" s="73"/>
    </row>
    <row r="264" spans="1:14" hidden="1">
      <c r="A264" s="74" t="s">
        <v>2595</v>
      </c>
      <c r="B264" s="161" t="s">
        <v>814</v>
      </c>
      <c r="C264" s="162" t="s">
        <v>335</v>
      </c>
      <c r="D264" s="164" t="s">
        <v>815</v>
      </c>
      <c r="E264" s="162" t="s">
        <v>384</v>
      </c>
      <c r="F264" s="162" t="s">
        <v>334</v>
      </c>
      <c r="G264" s="164" t="s">
        <v>816</v>
      </c>
      <c r="H264" s="163" t="str">
        <f>IF(AND(ISBLANK('C7'!AE33),$I$264&lt;&gt;"Z"),"",'C7'!AE33)</f>
        <v/>
      </c>
      <c r="I264" s="163" t="str">
        <f>IF(ISBLANK('C7'!AF33),"",'C7'!AF33)</f>
        <v/>
      </c>
      <c r="J264" s="75" t="s">
        <v>384</v>
      </c>
      <c r="K264" s="163" t="str">
        <f>IF(AND(ISBLANK('C3'!AB33),$L$264&lt;&gt;"Z"),"",'C3'!AB33)</f>
        <v/>
      </c>
      <c r="L264" s="163" t="str">
        <f>IF(ISBLANK('C3'!AC33),"",'C3'!AC33)</f>
        <v/>
      </c>
      <c r="M264" s="72" t="str">
        <f t="shared" si="5"/>
        <v>OK</v>
      </c>
      <c r="N264" s="73"/>
    </row>
    <row r="265" spans="1:14" hidden="1">
      <c r="A265" s="74" t="s">
        <v>2595</v>
      </c>
      <c r="B265" s="161" t="s">
        <v>817</v>
      </c>
      <c r="C265" s="162" t="s">
        <v>335</v>
      </c>
      <c r="D265" s="164" t="s">
        <v>818</v>
      </c>
      <c r="E265" s="162" t="s">
        <v>384</v>
      </c>
      <c r="F265" s="162" t="s">
        <v>334</v>
      </c>
      <c r="G265" s="164" t="s">
        <v>819</v>
      </c>
      <c r="H265" s="163" t="str">
        <f>IF(AND(ISBLANK('C7'!AE34),$I$265&lt;&gt;"Z"),"",'C7'!AE34)</f>
        <v/>
      </c>
      <c r="I265" s="163" t="str">
        <f>IF(ISBLANK('C7'!AF34),"",'C7'!AF34)</f>
        <v/>
      </c>
      <c r="J265" s="75" t="s">
        <v>384</v>
      </c>
      <c r="K265" s="163" t="str">
        <f>IF(AND(ISBLANK('C3'!AB34),$L$265&lt;&gt;"Z"),"",'C3'!AB34)</f>
        <v/>
      </c>
      <c r="L265" s="163" t="str">
        <f>IF(ISBLANK('C3'!AC34),"",'C3'!AC34)</f>
        <v/>
      </c>
      <c r="M265" s="72" t="str">
        <f t="shared" si="5"/>
        <v>OK</v>
      </c>
      <c r="N265" s="73"/>
    </row>
    <row r="266" spans="1:14" hidden="1">
      <c r="A266" s="74" t="s">
        <v>2595</v>
      </c>
      <c r="B266" s="161" t="s">
        <v>820</v>
      </c>
      <c r="C266" s="162" t="s">
        <v>335</v>
      </c>
      <c r="D266" s="164" t="s">
        <v>821</v>
      </c>
      <c r="E266" s="162" t="s">
        <v>384</v>
      </c>
      <c r="F266" s="162" t="s">
        <v>334</v>
      </c>
      <c r="G266" s="164" t="s">
        <v>822</v>
      </c>
      <c r="H266" s="163" t="str">
        <f>IF(AND(ISBLANK('C7'!AE35),$I$266&lt;&gt;"Z"),"",'C7'!AE35)</f>
        <v/>
      </c>
      <c r="I266" s="163" t="str">
        <f>IF(ISBLANK('C7'!AF35),"",'C7'!AF35)</f>
        <v/>
      </c>
      <c r="J266" s="75" t="s">
        <v>384</v>
      </c>
      <c r="K266" s="163" t="str">
        <f>IF(AND(ISBLANK('C3'!AB35),$L$266&lt;&gt;"Z"),"",'C3'!AB35)</f>
        <v/>
      </c>
      <c r="L266" s="163" t="str">
        <f>IF(ISBLANK('C3'!AC35),"",'C3'!AC35)</f>
        <v/>
      </c>
      <c r="M266" s="72" t="str">
        <f t="shared" si="5"/>
        <v>OK</v>
      </c>
      <c r="N266" s="73"/>
    </row>
    <row r="267" spans="1:14" hidden="1">
      <c r="A267" s="74" t="s">
        <v>2595</v>
      </c>
      <c r="B267" s="161" t="s">
        <v>823</v>
      </c>
      <c r="C267" s="162" t="s">
        <v>335</v>
      </c>
      <c r="D267" s="164" t="s">
        <v>824</v>
      </c>
      <c r="E267" s="162" t="s">
        <v>384</v>
      </c>
      <c r="F267" s="162" t="s">
        <v>334</v>
      </c>
      <c r="G267" s="164" t="s">
        <v>825</v>
      </c>
      <c r="H267" s="163" t="str">
        <f>IF(AND(ISBLANK('C7'!AE36),$I$267&lt;&gt;"Z"),"",'C7'!AE36)</f>
        <v/>
      </c>
      <c r="I267" s="163" t="str">
        <f>IF(ISBLANK('C7'!AF36),"",'C7'!AF36)</f>
        <v/>
      </c>
      <c r="J267" s="75" t="s">
        <v>384</v>
      </c>
      <c r="K267" s="163" t="str">
        <f>IF(AND(ISBLANK('C3'!AB36),$L$267&lt;&gt;"Z"),"",'C3'!AB36)</f>
        <v/>
      </c>
      <c r="L267" s="163" t="str">
        <f>IF(ISBLANK('C3'!AC36),"",'C3'!AC36)</f>
        <v/>
      </c>
      <c r="M267" s="72" t="str">
        <f t="shared" si="5"/>
        <v>OK</v>
      </c>
      <c r="N267" s="73"/>
    </row>
    <row r="268" spans="1:14" hidden="1">
      <c r="A268" s="74" t="s">
        <v>2595</v>
      </c>
      <c r="B268" s="161" t="s">
        <v>826</v>
      </c>
      <c r="C268" s="162" t="s">
        <v>335</v>
      </c>
      <c r="D268" s="164" t="s">
        <v>411</v>
      </c>
      <c r="E268" s="162" t="s">
        <v>384</v>
      </c>
      <c r="F268" s="162" t="s">
        <v>334</v>
      </c>
      <c r="G268" s="164" t="s">
        <v>409</v>
      </c>
      <c r="H268" s="163" t="str">
        <f>IF(AND(ISBLANK('C7'!AE37),$I$268&lt;&gt;"Z"),"",'C7'!AE37)</f>
        <v/>
      </c>
      <c r="I268" s="163" t="str">
        <f>IF(ISBLANK('C7'!AF37),"",'C7'!AF37)</f>
        <v/>
      </c>
      <c r="J268" s="75" t="s">
        <v>384</v>
      </c>
      <c r="K268" s="163" t="str">
        <f>IF(AND(ISBLANK('C3'!AB37),$L$268&lt;&gt;"Z"),"",'C3'!AB37)</f>
        <v/>
      </c>
      <c r="L268" s="163" t="str">
        <f>IF(ISBLANK('C3'!AC37),"",'C3'!AC37)</f>
        <v/>
      </c>
      <c r="M268" s="72" t="str">
        <f t="shared" si="5"/>
        <v>OK</v>
      </c>
      <c r="N268" s="73"/>
    </row>
    <row r="269" spans="1:14" hidden="1">
      <c r="A269" s="74" t="s">
        <v>2595</v>
      </c>
      <c r="B269" s="161" t="s">
        <v>827</v>
      </c>
      <c r="C269" s="162" t="s">
        <v>335</v>
      </c>
      <c r="D269" s="164" t="s">
        <v>828</v>
      </c>
      <c r="E269" s="162" t="s">
        <v>384</v>
      </c>
      <c r="F269" s="162" t="s">
        <v>334</v>
      </c>
      <c r="G269" s="164" t="s">
        <v>829</v>
      </c>
      <c r="H269" s="163" t="str">
        <f>IF(AND(ISBLANK('C7'!AE38),$I$269&lt;&gt;"Z"),"",'C7'!AE38)</f>
        <v/>
      </c>
      <c r="I269" s="163" t="str">
        <f>IF(ISBLANK('C7'!AF38),"",'C7'!AF38)</f>
        <v/>
      </c>
      <c r="J269" s="75" t="s">
        <v>384</v>
      </c>
      <c r="K269" s="163" t="str">
        <f>IF(AND(ISBLANK('C3'!AB38),$L$269&lt;&gt;"Z"),"",'C3'!AB38)</f>
        <v/>
      </c>
      <c r="L269" s="163" t="str">
        <f>IF(ISBLANK('C3'!AC38),"",'C3'!AC38)</f>
        <v/>
      </c>
      <c r="M269" s="72" t="str">
        <f t="shared" si="5"/>
        <v>OK</v>
      </c>
      <c r="N269" s="73"/>
    </row>
    <row r="270" spans="1:14" hidden="1">
      <c r="A270" s="74" t="s">
        <v>2595</v>
      </c>
      <c r="B270" s="161" t="s">
        <v>830</v>
      </c>
      <c r="C270" s="162" t="s">
        <v>335</v>
      </c>
      <c r="D270" s="164" t="s">
        <v>831</v>
      </c>
      <c r="E270" s="162" t="s">
        <v>384</v>
      </c>
      <c r="F270" s="162" t="s">
        <v>334</v>
      </c>
      <c r="G270" s="164" t="s">
        <v>832</v>
      </c>
      <c r="H270" s="163" t="str">
        <f>IF(AND(ISBLANK('C7'!AE39),$I$270&lt;&gt;"Z"),"",'C7'!AE39)</f>
        <v/>
      </c>
      <c r="I270" s="163" t="str">
        <f>IF(ISBLANK('C7'!AF39),"",'C7'!AF39)</f>
        <v/>
      </c>
      <c r="J270" s="75" t="s">
        <v>384</v>
      </c>
      <c r="K270" s="163" t="str">
        <f>IF(AND(ISBLANK('C3'!AB39),$L$270&lt;&gt;"Z"),"",'C3'!AB39)</f>
        <v/>
      </c>
      <c r="L270" s="163" t="str">
        <f>IF(ISBLANK('C3'!AC39),"",'C3'!AC39)</f>
        <v/>
      </c>
      <c r="M270" s="72" t="str">
        <f t="shared" si="5"/>
        <v>OK</v>
      </c>
      <c r="N270" s="73"/>
    </row>
    <row r="271" spans="1:14" hidden="1">
      <c r="A271" s="74" t="s">
        <v>2595</v>
      </c>
      <c r="B271" s="161" t="s">
        <v>833</v>
      </c>
      <c r="C271" s="162" t="s">
        <v>335</v>
      </c>
      <c r="D271" s="164" t="s">
        <v>834</v>
      </c>
      <c r="E271" s="162" t="s">
        <v>384</v>
      </c>
      <c r="F271" s="162" t="s">
        <v>334</v>
      </c>
      <c r="G271" s="164" t="s">
        <v>835</v>
      </c>
      <c r="H271" s="163" t="str">
        <f>IF(AND(ISBLANK('C7'!AE40),$I$271&lt;&gt;"Z"),"",'C7'!AE40)</f>
        <v/>
      </c>
      <c r="I271" s="163" t="str">
        <f>IF(ISBLANK('C7'!AF40),"",'C7'!AF40)</f>
        <v/>
      </c>
      <c r="J271" s="75" t="s">
        <v>384</v>
      </c>
      <c r="K271" s="163" t="str">
        <f>IF(AND(ISBLANK('C3'!AB40),$L$271&lt;&gt;"Z"),"",'C3'!AB40)</f>
        <v/>
      </c>
      <c r="L271" s="163" t="str">
        <f>IF(ISBLANK('C3'!AC40),"",'C3'!AC40)</f>
        <v/>
      </c>
      <c r="M271" s="72" t="str">
        <f t="shared" si="5"/>
        <v>OK</v>
      </c>
      <c r="N271" s="73"/>
    </row>
    <row r="272" spans="1:14" hidden="1">
      <c r="A272" s="74" t="s">
        <v>2595</v>
      </c>
      <c r="B272" s="161" t="s">
        <v>836</v>
      </c>
      <c r="C272" s="162" t="s">
        <v>335</v>
      </c>
      <c r="D272" s="164" t="s">
        <v>837</v>
      </c>
      <c r="E272" s="162" t="s">
        <v>384</v>
      </c>
      <c r="F272" s="162" t="s">
        <v>334</v>
      </c>
      <c r="G272" s="164" t="s">
        <v>838</v>
      </c>
      <c r="H272" s="163" t="str">
        <f>IF(AND(ISBLANK('C7'!AE41),$I$272&lt;&gt;"Z"),"",'C7'!AE41)</f>
        <v/>
      </c>
      <c r="I272" s="163" t="str">
        <f>IF(ISBLANK('C7'!AF41),"",'C7'!AF41)</f>
        <v/>
      </c>
      <c r="J272" s="75" t="s">
        <v>384</v>
      </c>
      <c r="K272" s="163" t="str">
        <f>IF(AND(ISBLANK('C3'!AB41),$L$272&lt;&gt;"Z"),"",'C3'!AB41)</f>
        <v/>
      </c>
      <c r="L272" s="163" t="str">
        <f>IF(ISBLANK('C3'!AC41),"",'C3'!AC41)</f>
        <v/>
      </c>
      <c r="M272" s="72" t="str">
        <f t="shared" si="5"/>
        <v>OK</v>
      </c>
      <c r="N272" s="73"/>
    </row>
    <row r="273" spans="1:14" hidden="1">
      <c r="A273" s="74" t="s">
        <v>2595</v>
      </c>
      <c r="B273" s="161" t="s">
        <v>839</v>
      </c>
      <c r="C273" s="162" t="s">
        <v>335</v>
      </c>
      <c r="D273" s="164" t="s">
        <v>840</v>
      </c>
      <c r="E273" s="162" t="s">
        <v>384</v>
      </c>
      <c r="F273" s="162" t="s">
        <v>334</v>
      </c>
      <c r="G273" s="164" t="s">
        <v>841</v>
      </c>
      <c r="H273" s="163" t="str">
        <f>IF(AND(ISBLANK('C7'!AE42),$I$273&lt;&gt;"Z"),"",'C7'!AE42)</f>
        <v/>
      </c>
      <c r="I273" s="163" t="str">
        <f>IF(ISBLANK('C7'!AF42),"",'C7'!AF42)</f>
        <v/>
      </c>
      <c r="J273" s="75" t="s">
        <v>384</v>
      </c>
      <c r="K273" s="163" t="str">
        <f>IF(AND(ISBLANK('C3'!AB42),$L$273&lt;&gt;"Z"),"",'C3'!AB42)</f>
        <v/>
      </c>
      <c r="L273" s="163" t="str">
        <f>IF(ISBLANK('C3'!AC42),"",'C3'!AC42)</f>
        <v/>
      </c>
      <c r="M273" s="72" t="str">
        <f t="shared" si="5"/>
        <v>OK</v>
      </c>
      <c r="N273" s="73"/>
    </row>
    <row r="274" spans="1:14" hidden="1">
      <c r="A274" s="74" t="s">
        <v>2595</v>
      </c>
      <c r="B274" s="161" t="s">
        <v>842</v>
      </c>
      <c r="C274" s="162" t="s">
        <v>335</v>
      </c>
      <c r="D274" s="164" t="s">
        <v>843</v>
      </c>
      <c r="E274" s="162" t="s">
        <v>384</v>
      </c>
      <c r="F274" s="162" t="s">
        <v>334</v>
      </c>
      <c r="G274" s="164" t="s">
        <v>844</v>
      </c>
      <c r="H274" s="163" t="str">
        <f>IF(AND(ISBLANK('C7'!AE43),$I$274&lt;&gt;"Z"),"",'C7'!AE43)</f>
        <v/>
      </c>
      <c r="I274" s="163" t="str">
        <f>IF(ISBLANK('C7'!AF43),"",'C7'!AF43)</f>
        <v/>
      </c>
      <c r="J274" s="75" t="s">
        <v>384</v>
      </c>
      <c r="K274" s="163" t="str">
        <f>IF(AND(ISBLANK('C3'!AB43),$L$274&lt;&gt;"Z"),"",'C3'!AB43)</f>
        <v/>
      </c>
      <c r="L274" s="163" t="str">
        <f>IF(ISBLANK('C3'!AC43),"",'C3'!AC43)</f>
        <v/>
      </c>
      <c r="M274" s="72" t="str">
        <f t="shared" si="5"/>
        <v>OK</v>
      </c>
      <c r="N274" s="73"/>
    </row>
    <row r="275" spans="1:14" hidden="1">
      <c r="A275" s="74" t="s">
        <v>2595</v>
      </c>
      <c r="B275" s="161" t="s">
        <v>845</v>
      </c>
      <c r="C275" s="162" t="s">
        <v>335</v>
      </c>
      <c r="D275" s="164" t="s">
        <v>846</v>
      </c>
      <c r="E275" s="162" t="s">
        <v>384</v>
      </c>
      <c r="F275" s="162" t="s">
        <v>334</v>
      </c>
      <c r="G275" s="164" t="s">
        <v>847</v>
      </c>
      <c r="H275" s="163" t="str">
        <f>IF(AND(ISBLANK('C7'!AE44),$I$275&lt;&gt;"Z"),"",'C7'!AE44)</f>
        <v/>
      </c>
      <c r="I275" s="163" t="str">
        <f>IF(ISBLANK('C7'!AF44),"",'C7'!AF44)</f>
        <v/>
      </c>
      <c r="J275" s="75" t="s">
        <v>384</v>
      </c>
      <c r="K275" s="163" t="str">
        <f>IF(AND(ISBLANK('C3'!AB44),$L$275&lt;&gt;"Z"),"",'C3'!AB44)</f>
        <v/>
      </c>
      <c r="L275" s="163" t="str">
        <f>IF(ISBLANK('C3'!AC44),"",'C3'!AC44)</f>
        <v/>
      </c>
      <c r="M275" s="72" t="str">
        <f t="shared" si="5"/>
        <v>OK</v>
      </c>
      <c r="N275" s="73"/>
    </row>
    <row r="276" spans="1:14" hidden="1">
      <c r="A276" s="74" t="s">
        <v>2595</v>
      </c>
      <c r="B276" s="161" t="s">
        <v>848</v>
      </c>
      <c r="C276" s="162" t="s">
        <v>335</v>
      </c>
      <c r="D276" s="164" t="s">
        <v>849</v>
      </c>
      <c r="E276" s="162" t="s">
        <v>384</v>
      </c>
      <c r="F276" s="162" t="s">
        <v>334</v>
      </c>
      <c r="G276" s="164" t="s">
        <v>850</v>
      </c>
      <c r="H276" s="163" t="str">
        <f>IF(AND(ISBLANK('C7'!AE45),$I$276&lt;&gt;"Z"),"",'C7'!AE45)</f>
        <v/>
      </c>
      <c r="I276" s="163" t="str">
        <f>IF(ISBLANK('C7'!AF45),"",'C7'!AF45)</f>
        <v/>
      </c>
      <c r="J276" s="75" t="s">
        <v>384</v>
      </c>
      <c r="K276" s="163" t="str">
        <f>IF(AND(ISBLANK('C3'!AB45),$L$276&lt;&gt;"Z"),"",'C3'!AB45)</f>
        <v/>
      </c>
      <c r="L276" s="163" t="str">
        <f>IF(ISBLANK('C3'!AC45),"",'C3'!AC45)</f>
        <v/>
      </c>
      <c r="M276" s="72" t="str">
        <f t="shared" si="5"/>
        <v>OK</v>
      </c>
      <c r="N276" s="73"/>
    </row>
    <row r="277" spans="1:14" hidden="1">
      <c r="A277" s="74" t="s">
        <v>2595</v>
      </c>
      <c r="B277" s="161" t="s">
        <v>851</v>
      </c>
      <c r="C277" s="162" t="s">
        <v>335</v>
      </c>
      <c r="D277" s="164" t="s">
        <v>852</v>
      </c>
      <c r="E277" s="162" t="s">
        <v>384</v>
      </c>
      <c r="F277" s="162" t="s">
        <v>334</v>
      </c>
      <c r="G277" s="164" t="s">
        <v>853</v>
      </c>
      <c r="H277" s="163" t="str">
        <f>IF(AND(ISBLANK('C7'!AE46),$I$277&lt;&gt;"Z"),"",'C7'!AE46)</f>
        <v/>
      </c>
      <c r="I277" s="163" t="str">
        <f>IF(ISBLANK('C7'!AF46),"",'C7'!AF46)</f>
        <v/>
      </c>
      <c r="J277" s="75" t="s">
        <v>384</v>
      </c>
      <c r="K277" s="163" t="str">
        <f>IF(AND(ISBLANK('C3'!AB46),$L$277&lt;&gt;"Z"),"",'C3'!AB46)</f>
        <v/>
      </c>
      <c r="L277" s="163" t="str">
        <f>IF(ISBLANK('C3'!AC46),"",'C3'!AC46)</f>
        <v/>
      </c>
      <c r="M277" s="72" t="str">
        <f t="shared" si="5"/>
        <v>OK</v>
      </c>
      <c r="N277" s="73"/>
    </row>
    <row r="278" spans="1:14" hidden="1">
      <c r="A278" s="74" t="s">
        <v>2595</v>
      </c>
      <c r="B278" s="161" t="s">
        <v>854</v>
      </c>
      <c r="C278" s="162" t="s">
        <v>335</v>
      </c>
      <c r="D278" s="164" t="s">
        <v>855</v>
      </c>
      <c r="E278" s="162" t="s">
        <v>384</v>
      </c>
      <c r="F278" s="162" t="s">
        <v>334</v>
      </c>
      <c r="G278" s="164" t="s">
        <v>856</v>
      </c>
      <c r="H278" s="163" t="str">
        <f>IF(AND(ISBLANK('C7'!AE47),$I$278&lt;&gt;"Z"),"",'C7'!AE47)</f>
        <v/>
      </c>
      <c r="I278" s="163" t="str">
        <f>IF(ISBLANK('C7'!AF47),"",'C7'!AF47)</f>
        <v/>
      </c>
      <c r="J278" s="75" t="s">
        <v>384</v>
      </c>
      <c r="K278" s="163" t="str">
        <f>IF(AND(ISBLANK('C3'!AB47),$L$278&lt;&gt;"Z"),"",'C3'!AB47)</f>
        <v/>
      </c>
      <c r="L278" s="163" t="str">
        <f>IF(ISBLANK('C3'!AC47),"",'C3'!AC47)</f>
        <v/>
      </c>
      <c r="M278" s="72" t="str">
        <f t="shared" si="5"/>
        <v>OK</v>
      </c>
      <c r="N278" s="73"/>
    </row>
    <row r="279" spans="1:14" hidden="1">
      <c r="A279" s="74" t="s">
        <v>2595</v>
      </c>
      <c r="B279" s="161" t="s">
        <v>857</v>
      </c>
      <c r="C279" s="162" t="s">
        <v>335</v>
      </c>
      <c r="D279" s="164" t="s">
        <v>858</v>
      </c>
      <c r="E279" s="162" t="s">
        <v>384</v>
      </c>
      <c r="F279" s="162" t="s">
        <v>334</v>
      </c>
      <c r="G279" s="164" t="s">
        <v>859</v>
      </c>
      <c r="H279" s="163" t="str">
        <f>IF(AND(ISBLANK('C7'!AE48),$I$279&lt;&gt;"Z"),"",'C7'!AE48)</f>
        <v/>
      </c>
      <c r="I279" s="163" t="str">
        <f>IF(ISBLANK('C7'!AF48),"",'C7'!AF48)</f>
        <v/>
      </c>
      <c r="J279" s="75" t="s">
        <v>384</v>
      </c>
      <c r="K279" s="163" t="str">
        <f>IF(AND(ISBLANK('C3'!AB48),$L$279&lt;&gt;"Z"),"",'C3'!AB48)</f>
        <v/>
      </c>
      <c r="L279" s="163" t="str">
        <f>IF(ISBLANK('C3'!AC48),"",'C3'!AC48)</f>
        <v/>
      </c>
      <c r="M279" s="72" t="str">
        <f t="shared" si="5"/>
        <v>OK</v>
      </c>
      <c r="N279" s="73"/>
    </row>
    <row r="280" spans="1:14" hidden="1">
      <c r="A280" s="74" t="s">
        <v>2595</v>
      </c>
      <c r="B280" s="161" t="s">
        <v>860</v>
      </c>
      <c r="C280" s="162" t="s">
        <v>335</v>
      </c>
      <c r="D280" s="164" t="s">
        <v>400</v>
      </c>
      <c r="E280" s="162" t="s">
        <v>384</v>
      </c>
      <c r="F280" s="162" t="s">
        <v>334</v>
      </c>
      <c r="G280" s="164" t="s">
        <v>398</v>
      </c>
      <c r="H280" s="163" t="str">
        <f>IF(AND(ISBLANK('C7'!AE49),$I$280&lt;&gt;"Z"),"",'C7'!AE49)</f>
        <v/>
      </c>
      <c r="I280" s="163" t="str">
        <f>IF(ISBLANK('C7'!AF49),"",'C7'!AF49)</f>
        <v/>
      </c>
      <c r="J280" s="75" t="s">
        <v>384</v>
      </c>
      <c r="K280" s="163" t="str">
        <f>IF(AND(ISBLANK('C3'!AB49),$L$280&lt;&gt;"Z"),"",'C3'!AB49)</f>
        <v/>
      </c>
      <c r="L280" s="163" t="str">
        <f>IF(ISBLANK('C3'!AC49),"",'C3'!AC49)</f>
        <v/>
      </c>
      <c r="M280" s="72" t="str">
        <f t="shared" si="5"/>
        <v>OK</v>
      </c>
      <c r="N280" s="73"/>
    </row>
    <row r="281" spans="1:14" hidden="1">
      <c r="A281" s="74" t="s">
        <v>2595</v>
      </c>
      <c r="B281" s="161" t="s">
        <v>861</v>
      </c>
      <c r="C281" s="162" t="s">
        <v>335</v>
      </c>
      <c r="D281" s="164" t="s">
        <v>465</v>
      </c>
      <c r="E281" s="162" t="s">
        <v>384</v>
      </c>
      <c r="F281" s="162" t="s">
        <v>334</v>
      </c>
      <c r="G281" s="164" t="s">
        <v>434</v>
      </c>
      <c r="H281" s="163" t="str">
        <f>IF(AND(ISBLANK('C7'!AK14),$I$281&lt;&gt;"Z"),"",'C7'!AK14)</f>
        <v/>
      </c>
      <c r="I281" s="163" t="str">
        <f>IF(ISBLANK('C7'!AL14),"",'C7'!AL14)</f>
        <v/>
      </c>
      <c r="J281" s="75" t="s">
        <v>384</v>
      </c>
      <c r="K281" s="163" t="str">
        <f>IF(AND(ISBLANK('C3'!AE14),$L$281&lt;&gt;"Z"),"",'C3'!AE14)</f>
        <v/>
      </c>
      <c r="L281" s="163" t="str">
        <f>IF(ISBLANK('C3'!AF14),"",'C3'!AF14)</f>
        <v/>
      </c>
      <c r="M281" s="72" t="str">
        <f t="shared" si="5"/>
        <v>OK</v>
      </c>
      <c r="N281" s="73"/>
    </row>
    <row r="282" spans="1:14" hidden="1">
      <c r="A282" s="74" t="s">
        <v>2595</v>
      </c>
      <c r="B282" s="161" t="s">
        <v>862</v>
      </c>
      <c r="C282" s="162" t="s">
        <v>335</v>
      </c>
      <c r="D282" s="164" t="s">
        <v>467</v>
      </c>
      <c r="E282" s="162" t="s">
        <v>384</v>
      </c>
      <c r="F282" s="162" t="s">
        <v>334</v>
      </c>
      <c r="G282" s="164" t="s">
        <v>436</v>
      </c>
      <c r="H282" s="163" t="str">
        <f>IF(AND(ISBLANK('C7'!AK15),$I$282&lt;&gt;"Z"),"",'C7'!AK15)</f>
        <v/>
      </c>
      <c r="I282" s="163" t="str">
        <f>IF(ISBLANK('C7'!AL15),"",'C7'!AL15)</f>
        <v/>
      </c>
      <c r="J282" s="75" t="s">
        <v>384</v>
      </c>
      <c r="K282" s="163" t="str">
        <f>IF(AND(ISBLANK('C3'!AE15),$L$282&lt;&gt;"Z"),"",'C3'!AE15)</f>
        <v/>
      </c>
      <c r="L282" s="163" t="str">
        <f>IF(ISBLANK('C3'!AF15),"",'C3'!AF15)</f>
        <v/>
      </c>
      <c r="M282" s="72" t="str">
        <f t="shared" si="5"/>
        <v>OK</v>
      </c>
      <c r="N282" s="73"/>
    </row>
    <row r="283" spans="1:14" hidden="1">
      <c r="A283" s="74" t="s">
        <v>2595</v>
      </c>
      <c r="B283" s="161" t="s">
        <v>863</v>
      </c>
      <c r="C283" s="162" t="s">
        <v>335</v>
      </c>
      <c r="D283" s="164" t="s">
        <v>469</v>
      </c>
      <c r="E283" s="162" t="s">
        <v>384</v>
      </c>
      <c r="F283" s="162" t="s">
        <v>334</v>
      </c>
      <c r="G283" s="164" t="s">
        <v>438</v>
      </c>
      <c r="H283" s="163" t="str">
        <f>IF(AND(ISBLANK('C7'!AK16),$I$283&lt;&gt;"Z"),"",'C7'!AK16)</f>
        <v/>
      </c>
      <c r="I283" s="163" t="str">
        <f>IF(ISBLANK('C7'!AL16),"",'C7'!AL16)</f>
        <v/>
      </c>
      <c r="J283" s="75" t="s">
        <v>384</v>
      </c>
      <c r="K283" s="163" t="str">
        <f>IF(AND(ISBLANK('C3'!AE16),$L$283&lt;&gt;"Z"),"",'C3'!AE16)</f>
        <v/>
      </c>
      <c r="L283" s="163" t="str">
        <f>IF(ISBLANK('C3'!AF16),"",'C3'!AF16)</f>
        <v/>
      </c>
      <c r="M283" s="72" t="str">
        <f t="shared" si="5"/>
        <v>OK</v>
      </c>
      <c r="N283" s="73"/>
    </row>
    <row r="284" spans="1:14" hidden="1">
      <c r="A284" s="74" t="s">
        <v>2595</v>
      </c>
      <c r="B284" s="161" t="s">
        <v>864</v>
      </c>
      <c r="C284" s="162" t="s">
        <v>335</v>
      </c>
      <c r="D284" s="164" t="s">
        <v>865</v>
      </c>
      <c r="E284" s="162" t="s">
        <v>384</v>
      </c>
      <c r="F284" s="162" t="s">
        <v>334</v>
      </c>
      <c r="G284" s="164" t="s">
        <v>440</v>
      </c>
      <c r="H284" s="163" t="str">
        <f>IF(AND(ISBLANK('C7'!AK17),$I$284&lt;&gt;"Z"),"",'C7'!AK17)</f>
        <v/>
      </c>
      <c r="I284" s="163" t="str">
        <f>IF(ISBLANK('C7'!AL17),"",'C7'!AL17)</f>
        <v/>
      </c>
      <c r="J284" s="75" t="s">
        <v>384</v>
      </c>
      <c r="K284" s="163" t="str">
        <f>IF(AND(ISBLANK('C3'!AE17),$L$284&lt;&gt;"Z"),"",'C3'!AE17)</f>
        <v/>
      </c>
      <c r="L284" s="163" t="str">
        <f>IF(ISBLANK('C3'!AF17),"",'C3'!AF17)</f>
        <v/>
      </c>
      <c r="M284" s="72" t="str">
        <f t="shared" si="5"/>
        <v>OK</v>
      </c>
      <c r="N284" s="73"/>
    </row>
    <row r="285" spans="1:14" hidden="1">
      <c r="A285" s="74" t="s">
        <v>2595</v>
      </c>
      <c r="B285" s="161" t="s">
        <v>866</v>
      </c>
      <c r="C285" s="162" t="s">
        <v>335</v>
      </c>
      <c r="D285" s="164" t="s">
        <v>867</v>
      </c>
      <c r="E285" s="162" t="s">
        <v>384</v>
      </c>
      <c r="F285" s="162" t="s">
        <v>334</v>
      </c>
      <c r="G285" s="164" t="s">
        <v>442</v>
      </c>
      <c r="H285" s="163" t="str">
        <f>IF(AND(ISBLANK('C7'!AK18),$I$285&lt;&gt;"Z"),"",'C7'!AK18)</f>
        <v/>
      </c>
      <c r="I285" s="163" t="str">
        <f>IF(ISBLANK('C7'!AL18),"",'C7'!AL18)</f>
        <v/>
      </c>
      <c r="J285" s="75" t="s">
        <v>384</v>
      </c>
      <c r="K285" s="163" t="str">
        <f>IF(AND(ISBLANK('C3'!AE18),$L$285&lt;&gt;"Z"),"",'C3'!AE18)</f>
        <v/>
      </c>
      <c r="L285" s="163" t="str">
        <f>IF(ISBLANK('C3'!AF18),"",'C3'!AF18)</f>
        <v/>
      </c>
      <c r="M285" s="72" t="str">
        <f t="shared" si="5"/>
        <v>OK</v>
      </c>
      <c r="N285" s="73"/>
    </row>
    <row r="286" spans="1:14" hidden="1">
      <c r="A286" s="74" t="s">
        <v>2595</v>
      </c>
      <c r="B286" s="161" t="s">
        <v>868</v>
      </c>
      <c r="C286" s="162" t="s">
        <v>335</v>
      </c>
      <c r="D286" s="164" t="s">
        <v>869</v>
      </c>
      <c r="E286" s="162" t="s">
        <v>384</v>
      </c>
      <c r="F286" s="162" t="s">
        <v>334</v>
      </c>
      <c r="G286" s="164" t="s">
        <v>444</v>
      </c>
      <c r="H286" s="163" t="str">
        <f>IF(AND(ISBLANK('C7'!AK19),$I$286&lt;&gt;"Z"),"",'C7'!AK19)</f>
        <v/>
      </c>
      <c r="I286" s="163" t="str">
        <f>IF(ISBLANK('C7'!AL19),"",'C7'!AL19)</f>
        <v/>
      </c>
      <c r="J286" s="75" t="s">
        <v>384</v>
      </c>
      <c r="K286" s="163" t="str">
        <f>IF(AND(ISBLANK('C3'!AE19),$L$286&lt;&gt;"Z"),"",'C3'!AE19)</f>
        <v/>
      </c>
      <c r="L286" s="163" t="str">
        <f>IF(ISBLANK('C3'!AF19),"",'C3'!AF19)</f>
        <v/>
      </c>
      <c r="M286" s="72" t="str">
        <f t="shared" si="5"/>
        <v>OK</v>
      </c>
      <c r="N286" s="73"/>
    </row>
    <row r="287" spans="1:14" hidden="1">
      <c r="A287" s="74" t="s">
        <v>2595</v>
      </c>
      <c r="B287" s="161" t="s">
        <v>870</v>
      </c>
      <c r="C287" s="162" t="s">
        <v>335</v>
      </c>
      <c r="D287" s="164" t="s">
        <v>420</v>
      </c>
      <c r="E287" s="162" t="s">
        <v>384</v>
      </c>
      <c r="F287" s="162" t="s">
        <v>334</v>
      </c>
      <c r="G287" s="164" t="s">
        <v>418</v>
      </c>
      <c r="H287" s="163" t="str">
        <f>IF(AND(ISBLANK('C7'!AK20),$I$287&lt;&gt;"Z"),"",'C7'!AK20)</f>
        <v/>
      </c>
      <c r="I287" s="163" t="str">
        <f>IF(ISBLANK('C7'!AL20),"",'C7'!AL20)</f>
        <v/>
      </c>
      <c r="J287" s="75" t="s">
        <v>384</v>
      </c>
      <c r="K287" s="163" t="str">
        <f>IF(AND(ISBLANK('C3'!AE20),$L$287&lt;&gt;"Z"),"",'C3'!AE20)</f>
        <v/>
      </c>
      <c r="L287" s="163" t="str">
        <f>IF(ISBLANK('C3'!AF20),"",'C3'!AF20)</f>
        <v/>
      </c>
      <c r="M287" s="72" t="str">
        <f t="shared" si="5"/>
        <v>OK</v>
      </c>
      <c r="N287" s="73"/>
    </row>
    <row r="288" spans="1:14" hidden="1">
      <c r="A288" s="74" t="s">
        <v>2595</v>
      </c>
      <c r="B288" s="161" t="s">
        <v>871</v>
      </c>
      <c r="C288" s="162" t="s">
        <v>335</v>
      </c>
      <c r="D288" s="164" t="s">
        <v>410</v>
      </c>
      <c r="E288" s="162" t="s">
        <v>384</v>
      </c>
      <c r="F288" s="162" t="s">
        <v>334</v>
      </c>
      <c r="G288" s="164" t="s">
        <v>408</v>
      </c>
      <c r="H288" s="163" t="str">
        <f>IF(AND(ISBLANK('C7'!AK21),$I$288&lt;&gt;"Z"),"",'C7'!AK21)</f>
        <v/>
      </c>
      <c r="I288" s="163" t="str">
        <f>IF(ISBLANK('C7'!AL21),"",'C7'!AL21)</f>
        <v/>
      </c>
      <c r="J288" s="75" t="s">
        <v>384</v>
      </c>
      <c r="K288" s="163" t="str">
        <f>IF(AND(ISBLANK('C3'!AE21),$L$288&lt;&gt;"Z"),"",'C3'!AE21)</f>
        <v/>
      </c>
      <c r="L288" s="163" t="str">
        <f>IF(ISBLANK('C3'!AF21),"",'C3'!AF21)</f>
        <v/>
      </c>
      <c r="M288" s="72" t="str">
        <f t="shared" si="5"/>
        <v>OK</v>
      </c>
      <c r="N288" s="73"/>
    </row>
    <row r="289" spans="1:14" hidden="1">
      <c r="A289" s="74" t="s">
        <v>2595</v>
      </c>
      <c r="B289" s="161" t="s">
        <v>872</v>
      </c>
      <c r="C289" s="162" t="s">
        <v>335</v>
      </c>
      <c r="D289" s="164" t="s">
        <v>399</v>
      </c>
      <c r="E289" s="162" t="s">
        <v>384</v>
      </c>
      <c r="F289" s="162" t="s">
        <v>334</v>
      </c>
      <c r="G289" s="164" t="s">
        <v>397</v>
      </c>
      <c r="H289" s="163" t="str">
        <f>IF(AND(ISBLANK('C7'!AK22),$I$289&lt;&gt;"Z"),"",'C7'!AK22)</f>
        <v/>
      </c>
      <c r="I289" s="163" t="str">
        <f>IF(ISBLANK('C7'!AL22),"",'C7'!AL22)</f>
        <v/>
      </c>
      <c r="J289" s="75" t="s">
        <v>384</v>
      </c>
      <c r="K289" s="163" t="str">
        <f>IF(AND(ISBLANK('C3'!AE22),$L$289&lt;&gt;"Z"),"",'C3'!AE22)</f>
        <v/>
      </c>
      <c r="L289" s="163" t="str">
        <f>IF(ISBLANK('C3'!AF22),"",'C3'!AF22)</f>
        <v/>
      </c>
      <c r="M289" s="72" t="str">
        <f t="shared" si="5"/>
        <v>OK</v>
      </c>
      <c r="N289" s="73"/>
    </row>
    <row r="290" spans="1:14" hidden="1">
      <c r="A290" s="74" t="s">
        <v>2595</v>
      </c>
      <c r="B290" s="161" t="s">
        <v>873</v>
      </c>
      <c r="C290" s="162" t="s">
        <v>335</v>
      </c>
      <c r="D290" s="164" t="s">
        <v>456</v>
      </c>
      <c r="E290" s="162" t="s">
        <v>384</v>
      </c>
      <c r="F290" s="162" t="s">
        <v>334</v>
      </c>
      <c r="G290" s="164" t="s">
        <v>449</v>
      </c>
      <c r="H290" s="163" t="str">
        <f>IF(AND(ISBLANK('C7'!AK23),$I$290&lt;&gt;"Z"),"",'C7'!AK23)</f>
        <v/>
      </c>
      <c r="I290" s="163" t="str">
        <f>IF(ISBLANK('C7'!AL23),"",'C7'!AL23)</f>
        <v/>
      </c>
      <c r="J290" s="75" t="s">
        <v>384</v>
      </c>
      <c r="K290" s="163" t="str">
        <f>IF(AND(ISBLANK('C3'!AE23),$L$290&lt;&gt;"Z"),"",'C3'!AE23)</f>
        <v/>
      </c>
      <c r="L290" s="163" t="str">
        <f>IF(ISBLANK('C3'!AF23),"",'C3'!AF23)</f>
        <v/>
      </c>
      <c r="M290" s="72" t="str">
        <f t="shared" si="5"/>
        <v>OK</v>
      </c>
      <c r="N290" s="73"/>
    </row>
    <row r="291" spans="1:14" hidden="1">
      <c r="A291" s="74" t="s">
        <v>2595</v>
      </c>
      <c r="B291" s="161" t="s">
        <v>874</v>
      </c>
      <c r="C291" s="162" t="s">
        <v>335</v>
      </c>
      <c r="D291" s="164" t="s">
        <v>875</v>
      </c>
      <c r="E291" s="162" t="s">
        <v>384</v>
      </c>
      <c r="F291" s="162" t="s">
        <v>334</v>
      </c>
      <c r="G291" s="164" t="s">
        <v>790</v>
      </c>
      <c r="H291" s="163" t="str">
        <f>IF(AND(ISBLANK('C7'!AK24),$I$291&lt;&gt;"Z"),"",'C7'!AK24)</f>
        <v/>
      </c>
      <c r="I291" s="163" t="str">
        <f>IF(ISBLANK('C7'!AL24),"",'C7'!AL24)</f>
        <v/>
      </c>
      <c r="J291" s="75" t="s">
        <v>384</v>
      </c>
      <c r="K291" s="163" t="str">
        <f>IF(AND(ISBLANK('C3'!AE24),$L$291&lt;&gt;"Z"),"",'C3'!AE24)</f>
        <v/>
      </c>
      <c r="L291" s="163" t="str">
        <f>IF(ISBLANK('C3'!AF24),"",'C3'!AF24)</f>
        <v/>
      </c>
      <c r="M291" s="72" t="str">
        <f t="shared" si="5"/>
        <v>OK</v>
      </c>
      <c r="N291" s="73"/>
    </row>
    <row r="292" spans="1:14" hidden="1">
      <c r="A292" s="74" t="s">
        <v>2595</v>
      </c>
      <c r="B292" s="161" t="s">
        <v>876</v>
      </c>
      <c r="C292" s="162" t="s">
        <v>335</v>
      </c>
      <c r="D292" s="164" t="s">
        <v>877</v>
      </c>
      <c r="E292" s="162" t="s">
        <v>384</v>
      </c>
      <c r="F292" s="162" t="s">
        <v>334</v>
      </c>
      <c r="G292" s="164" t="s">
        <v>421</v>
      </c>
      <c r="H292" s="163" t="str">
        <f>IF(AND(ISBLANK('C7'!AK25),$I$292&lt;&gt;"Z"),"",'C7'!AK25)</f>
        <v/>
      </c>
      <c r="I292" s="163" t="str">
        <f>IF(ISBLANK('C7'!AL25),"",'C7'!AL25)</f>
        <v/>
      </c>
      <c r="J292" s="75" t="s">
        <v>384</v>
      </c>
      <c r="K292" s="163" t="str">
        <f>IF(AND(ISBLANK('C3'!AE25),$L$292&lt;&gt;"Z"),"",'C3'!AE25)</f>
        <v/>
      </c>
      <c r="L292" s="163" t="str">
        <f>IF(ISBLANK('C3'!AF25),"",'C3'!AF25)</f>
        <v/>
      </c>
      <c r="M292" s="72" t="str">
        <f t="shared" si="5"/>
        <v>OK</v>
      </c>
      <c r="N292" s="73"/>
    </row>
    <row r="293" spans="1:14" hidden="1">
      <c r="A293" s="74" t="s">
        <v>2595</v>
      </c>
      <c r="B293" s="161" t="s">
        <v>878</v>
      </c>
      <c r="C293" s="162" t="s">
        <v>335</v>
      </c>
      <c r="D293" s="164" t="s">
        <v>879</v>
      </c>
      <c r="E293" s="162" t="s">
        <v>384</v>
      </c>
      <c r="F293" s="162" t="s">
        <v>334</v>
      </c>
      <c r="G293" s="164" t="s">
        <v>794</v>
      </c>
      <c r="H293" s="163" t="str">
        <f>IF(AND(ISBLANK('C7'!AK26),$I$293&lt;&gt;"Z"),"",'C7'!AK26)</f>
        <v/>
      </c>
      <c r="I293" s="163" t="str">
        <f>IF(ISBLANK('C7'!AL26),"",'C7'!AL26)</f>
        <v/>
      </c>
      <c r="J293" s="75" t="s">
        <v>384</v>
      </c>
      <c r="K293" s="163" t="str">
        <f>IF(AND(ISBLANK('C3'!AE26),$L$293&lt;&gt;"Z"),"",'C3'!AE26)</f>
        <v/>
      </c>
      <c r="L293" s="163" t="str">
        <f>IF(ISBLANK('C3'!AF26),"",'C3'!AF26)</f>
        <v/>
      </c>
      <c r="M293" s="72" t="str">
        <f t="shared" si="5"/>
        <v>OK</v>
      </c>
      <c r="N293" s="73"/>
    </row>
    <row r="294" spans="1:14" hidden="1">
      <c r="A294" s="74" t="s">
        <v>2595</v>
      </c>
      <c r="B294" s="161" t="s">
        <v>880</v>
      </c>
      <c r="C294" s="162" t="s">
        <v>335</v>
      </c>
      <c r="D294" s="164" t="s">
        <v>881</v>
      </c>
      <c r="E294" s="162" t="s">
        <v>384</v>
      </c>
      <c r="F294" s="162" t="s">
        <v>334</v>
      </c>
      <c r="G294" s="164" t="s">
        <v>797</v>
      </c>
      <c r="H294" s="163" t="str">
        <f>IF(AND(ISBLANK('C7'!AK27),$I$294&lt;&gt;"Z"),"",'C7'!AK27)</f>
        <v/>
      </c>
      <c r="I294" s="163" t="str">
        <f>IF(ISBLANK('C7'!AL27),"",'C7'!AL27)</f>
        <v/>
      </c>
      <c r="J294" s="75" t="s">
        <v>384</v>
      </c>
      <c r="K294" s="163" t="str">
        <f>IF(AND(ISBLANK('C3'!AE27),$L$294&lt;&gt;"Z"),"",'C3'!AE27)</f>
        <v/>
      </c>
      <c r="L294" s="163" t="str">
        <f>IF(ISBLANK('C3'!AF27),"",'C3'!AF27)</f>
        <v/>
      </c>
      <c r="M294" s="72" t="str">
        <f t="shared" si="5"/>
        <v>OK</v>
      </c>
      <c r="N294" s="73"/>
    </row>
    <row r="295" spans="1:14" hidden="1">
      <c r="A295" s="74" t="s">
        <v>2595</v>
      </c>
      <c r="B295" s="161" t="s">
        <v>882</v>
      </c>
      <c r="C295" s="162" t="s">
        <v>335</v>
      </c>
      <c r="D295" s="164" t="s">
        <v>883</v>
      </c>
      <c r="E295" s="162" t="s">
        <v>384</v>
      </c>
      <c r="F295" s="162" t="s">
        <v>334</v>
      </c>
      <c r="G295" s="164" t="s">
        <v>800</v>
      </c>
      <c r="H295" s="163" t="str">
        <f>IF(AND(ISBLANK('C7'!AK28),$I$295&lt;&gt;"Z"),"",'C7'!AK28)</f>
        <v/>
      </c>
      <c r="I295" s="163" t="str">
        <f>IF(ISBLANK('C7'!AL28),"",'C7'!AL28)</f>
        <v/>
      </c>
      <c r="J295" s="75" t="s">
        <v>384</v>
      </c>
      <c r="K295" s="163" t="str">
        <f>IF(AND(ISBLANK('C3'!AE28),$L$295&lt;&gt;"Z"),"",'C3'!AE28)</f>
        <v/>
      </c>
      <c r="L295" s="163" t="str">
        <f>IF(ISBLANK('C3'!AF28),"",'C3'!AF28)</f>
        <v/>
      </c>
      <c r="M295" s="72" t="str">
        <f t="shared" si="5"/>
        <v>OK</v>
      </c>
      <c r="N295" s="73"/>
    </row>
    <row r="296" spans="1:14" hidden="1">
      <c r="A296" s="74" t="s">
        <v>2595</v>
      </c>
      <c r="B296" s="161" t="s">
        <v>884</v>
      </c>
      <c r="C296" s="162" t="s">
        <v>335</v>
      </c>
      <c r="D296" s="164" t="s">
        <v>885</v>
      </c>
      <c r="E296" s="162" t="s">
        <v>384</v>
      </c>
      <c r="F296" s="162" t="s">
        <v>334</v>
      </c>
      <c r="G296" s="164" t="s">
        <v>803</v>
      </c>
      <c r="H296" s="163" t="str">
        <f>IF(AND(ISBLANK('C7'!AK29),$I$296&lt;&gt;"Z"),"",'C7'!AK29)</f>
        <v/>
      </c>
      <c r="I296" s="163" t="str">
        <f>IF(ISBLANK('C7'!AL29),"",'C7'!AL29)</f>
        <v/>
      </c>
      <c r="J296" s="75" t="s">
        <v>384</v>
      </c>
      <c r="K296" s="163" t="str">
        <f>IF(AND(ISBLANK('C3'!AE29),$L$296&lt;&gt;"Z"),"",'C3'!AE29)</f>
        <v/>
      </c>
      <c r="L296" s="163" t="str">
        <f>IF(ISBLANK('C3'!AF29),"",'C3'!AF29)</f>
        <v/>
      </c>
      <c r="M296" s="72" t="str">
        <f t="shared" si="5"/>
        <v>OK</v>
      </c>
      <c r="N296" s="73"/>
    </row>
    <row r="297" spans="1:14" hidden="1">
      <c r="A297" s="74" t="s">
        <v>2595</v>
      </c>
      <c r="B297" s="161" t="s">
        <v>886</v>
      </c>
      <c r="C297" s="162" t="s">
        <v>335</v>
      </c>
      <c r="D297" s="164" t="s">
        <v>887</v>
      </c>
      <c r="E297" s="162" t="s">
        <v>384</v>
      </c>
      <c r="F297" s="162" t="s">
        <v>334</v>
      </c>
      <c r="G297" s="164" t="s">
        <v>806</v>
      </c>
      <c r="H297" s="163" t="str">
        <f>IF(AND(ISBLANK('C7'!AK30),$I$297&lt;&gt;"Z"),"",'C7'!AK30)</f>
        <v/>
      </c>
      <c r="I297" s="163" t="str">
        <f>IF(ISBLANK('C7'!AL30),"",'C7'!AL30)</f>
        <v/>
      </c>
      <c r="J297" s="75" t="s">
        <v>384</v>
      </c>
      <c r="K297" s="163" t="str">
        <f>IF(AND(ISBLANK('C3'!AE30),$L$297&lt;&gt;"Z"),"",'C3'!AE30)</f>
        <v/>
      </c>
      <c r="L297" s="163" t="str">
        <f>IF(ISBLANK('C3'!AF30),"",'C3'!AF30)</f>
        <v/>
      </c>
      <c r="M297" s="72" t="str">
        <f t="shared" si="5"/>
        <v>OK</v>
      </c>
      <c r="N297" s="73"/>
    </row>
    <row r="298" spans="1:14" hidden="1">
      <c r="A298" s="74" t="s">
        <v>2595</v>
      </c>
      <c r="B298" s="161" t="s">
        <v>888</v>
      </c>
      <c r="C298" s="162" t="s">
        <v>335</v>
      </c>
      <c r="D298" s="164" t="s">
        <v>889</v>
      </c>
      <c r="E298" s="162" t="s">
        <v>384</v>
      </c>
      <c r="F298" s="162" t="s">
        <v>334</v>
      </c>
      <c r="G298" s="164" t="s">
        <v>809</v>
      </c>
      <c r="H298" s="163" t="str">
        <f>IF(AND(ISBLANK('C7'!AK31),$I$298&lt;&gt;"Z"),"",'C7'!AK31)</f>
        <v/>
      </c>
      <c r="I298" s="163" t="str">
        <f>IF(ISBLANK('C7'!AL31),"",'C7'!AL31)</f>
        <v/>
      </c>
      <c r="J298" s="75" t="s">
        <v>384</v>
      </c>
      <c r="K298" s="163" t="str">
        <f>IF(AND(ISBLANK('C3'!AE31),$L$298&lt;&gt;"Z"),"",'C3'!AE31)</f>
        <v/>
      </c>
      <c r="L298" s="163" t="str">
        <f>IF(ISBLANK('C3'!AF31),"",'C3'!AF31)</f>
        <v/>
      </c>
      <c r="M298" s="72" t="str">
        <f t="shared" si="5"/>
        <v>OK</v>
      </c>
      <c r="N298" s="73"/>
    </row>
    <row r="299" spans="1:14" hidden="1">
      <c r="A299" s="74" t="s">
        <v>2595</v>
      </c>
      <c r="B299" s="161" t="s">
        <v>890</v>
      </c>
      <c r="C299" s="162" t="s">
        <v>335</v>
      </c>
      <c r="D299" s="164" t="s">
        <v>891</v>
      </c>
      <c r="E299" s="162" t="s">
        <v>384</v>
      </c>
      <c r="F299" s="162" t="s">
        <v>334</v>
      </c>
      <c r="G299" s="164" t="s">
        <v>812</v>
      </c>
      <c r="H299" s="163" t="str">
        <f>IF(AND(ISBLANK('C7'!AK32),$I$299&lt;&gt;"Z"),"",'C7'!AK32)</f>
        <v/>
      </c>
      <c r="I299" s="163" t="str">
        <f>IF(ISBLANK('C7'!AL32),"",'C7'!AL32)</f>
        <v/>
      </c>
      <c r="J299" s="75" t="s">
        <v>384</v>
      </c>
      <c r="K299" s="163" t="str">
        <f>IF(AND(ISBLANK('C3'!AE32),$L$299&lt;&gt;"Z"),"",'C3'!AE32)</f>
        <v/>
      </c>
      <c r="L299" s="163" t="str">
        <f>IF(ISBLANK('C3'!AF32),"",'C3'!AF32)</f>
        <v/>
      </c>
      <c r="M299" s="72" t="str">
        <f t="shared" si="5"/>
        <v>OK</v>
      </c>
      <c r="N299" s="73"/>
    </row>
    <row r="300" spans="1:14" hidden="1">
      <c r="A300" s="74" t="s">
        <v>2595</v>
      </c>
      <c r="B300" s="161" t="s">
        <v>892</v>
      </c>
      <c r="C300" s="162" t="s">
        <v>335</v>
      </c>
      <c r="D300" s="164" t="s">
        <v>893</v>
      </c>
      <c r="E300" s="162" t="s">
        <v>384</v>
      </c>
      <c r="F300" s="162" t="s">
        <v>334</v>
      </c>
      <c r="G300" s="164" t="s">
        <v>815</v>
      </c>
      <c r="H300" s="163" t="str">
        <f>IF(AND(ISBLANK('C7'!AK33),$I$300&lt;&gt;"Z"),"",'C7'!AK33)</f>
        <v/>
      </c>
      <c r="I300" s="163" t="str">
        <f>IF(ISBLANK('C7'!AL33),"",'C7'!AL33)</f>
        <v/>
      </c>
      <c r="J300" s="75" t="s">
        <v>384</v>
      </c>
      <c r="K300" s="163" t="str">
        <f>IF(AND(ISBLANK('C3'!AE33),$L$300&lt;&gt;"Z"),"",'C3'!AE33)</f>
        <v/>
      </c>
      <c r="L300" s="163" t="str">
        <f>IF(ISBLANK('C3'!AF33),"",'C3'!AF33)</f>
        <v/>
      </c>
      <c r="M300" s="72" t="str">
        <f t="shared" ref="M300:M327" si="6">IF(OR(AND(I300="M",AND(L300&lt;&gt;"M",L300&lt;&gt;"X")),AND(I300="X",AND(L300&lt;&gt;"M",L300&lt;&gt;"X",L300&lt;&gt;"W",NOT(AND(AND(ISNUMBER(K300),K300&gt;0),L300="")))),AND(H300=0,ISNUMBER(H300),I300="",L300="Z"),AND(K300="",L300="",AND(OR(ISNUMBER(H300),I300="Z"),OR(AND(H300=0,I300=""),H300=0,H300=""))),AND(OR(L300="",L300="Z"),OR(AND(I300="",H300&lt;&gt;""),I300="W"),OR(NOT(ISNUMBER(K300)),AND(ISNUMBER(H300),K300&lt;H300))),AND(OR(I300="",I300="W"),OR(L300="",L300="W"),AND(ISNUMBER(H300),K300&lt;H300))),"Check","OK")</f>
        <v>OK</v>
      </c>
      <c r="N300" s="73"/>
    </row>
    <row r="301" spans="1:14" hidden="1">
      <c r="A301" s="74" t="s">
        <v>2595</v>
      </c>
      <c r="B301" s="161" t="s">
        <v>894</v>
      </c>
      <c r="C301" s="162" t="s">
        <v>335</v>
      </c>
      <c r="D301" s="164" t="s">
        <v>895</v>
      </c>
      <c r="E301" s="162" t="s">
        <v>384</v>
      </c>
      <c r="F301" s="162" t="s">
        <v>334</v>
      </c>
      <c r="G301" s="164" t="s">
        <v>818</v>
      </c>
      <c r="H301" s="163" t="str">
        <f>IF(AND(ISBLANK('C7'!AK34),$I$301&lt;&gt;"Z"),"",'C7'!AK34)</f>
        <v/>
      </c>
      <c r="I301" s="163" t="str">
        <f>IF(ISBLANK('C7'!AL34),"",'C7'!AL34)</f>
        <v/>
      </c>
      <c r="J301" s="75" t="s">
        <v>384</v>
      </c>
      <c r="K301" s="163" t="str">
        <f>IF(AND(ISBLANK('C3'!AE34),$L$301&lt;&gt;"Z"),"",'C3'!AE34)</f>
        <v/>
      </c>
      <c r="L301" s="163" t="str">
        <f>IF(ISBLANK('C3'!AF34),"",'C3'!AF34)</f>
        <v/>
      </c>
      <c r="M301" s="72" t="str">
        <f t="shared" si="6"/>
        <v>OK</v>
      </c>
      <c r="N301" s="73"/>
    </row>
    <row r="302" spans="1:14" hidden="1">
      <c r="A302" s="74" t="s">
        <v>2595</v>
      </c>
      <c r="B302" s="161" t="s">
        <v>896</v>
      </c>
      <c r="C302" s="162" t="s">
        <v>335</v>
      </c>
      <c r="D302" s="164" t="s">
        <v>897</v>
      </c>
      <c r="E302" s="162" t="s">
        <v>384</v>
      </c>
      <c r="F302" s="162" t="s">
        <v>334</v>
      </c>
      <c r="G302" s="164" t="s">
        <v>821</v>
      </c>
      <c r="H302" s="163" t="str">
        <f>IF(AND(ISBLANK('C7'!AK35),$I$302&lt;&gt;"Z"),"",'C7'!AK35)</f>
        <v/>
      </c>
      <c r="I302" s="163" t="str">
        <f>IF(ISBLANK('C7'!AL35),"",'C7'!AL35)</f>
        <v/>
      </c>
      <c r="J302" s="75" t="s">
        <v>384</v>
      </c>
      <c r="K302" s="163" t="str">
        <f>IF(AND(ISBLANK('C3'!AE35),$L$302&lt;&gt;"Z"),"",'C3'!AE35)</f>
        <v/>
      </c>
      <c r="L302" s="163" t="str">
        <f>IF(ISBLANK('C3'!AF35),"",'C3'!AF35)</f>
        <v/>
      </c>
      <c r="M302" s="72" t="str">
        <f t="shared" si="6"/>
        <v>OK</v>
      </c>
      <c r="N302" s="73"/>
    </row>
    <row r="303" spans="1:14" hidden="1">
      <c r="A303" s="74" t="s">
        <v>2595</v>
      </c>
      <c r="B303" s="161" t="s">
        <v>898</v>
      </c>
      <c r="C303" s="162" t="s">
        <v>335</v>
      </c>
      <c r="D303" s="164" t="s">
        <v>899</v>
      </c>
      <c r="E303" s="162" t="s">
        <v>384</v>
      </c>
      <c r="F303" s="162" t="s">
        <v>334</v>
      </c>
      <c r="G303" s="164" t="s">
        <v>824</v>
      </c>
      <c r="H303" s="163" t="str">
        <f>IF(AND(ISBLANK('C7'!AK36),$I$303&lt;&gt;"Z"),"",'C7'!AK36)</f>
        <v/>
      </c>
      <c r="I303" s="163" t="str">
        <f>IF(ISBLANK('C7'!AL36),"",'C7'!AL36)</f>
        <v/>
      </c>
      <c r="J303" s="75" t="s">
        <v>384</v>
      </c>
      <c r="K303" s="163" t="str">
        <f>IF(AND(ISBLANK('C3'!AE36),$L$303&lt;&gt;"Z"),"",'C3'!AE36)</f>
        <v/>
      </c>
      <c r="L303" s="163" t="str">
        <f>IF(ISBLANK('C3'!AF36),"",'C3'!AF36)</f>
        <v/>
      </c>
      <c r="M303" s="72" t="str">
        <f t="shared" si="6"/>
        <v>OK</v>
      </c>
      <c r="N303" s="73"/>
    </row>
    <row r="304" spans="1:14" hidden="1">
      <c r="A304" s="74" t="s">
        <v>2595</v>
      </c>
      <c r="B304" s="161" t="s">
        <v>900</v>
      </c>
      <c r="C304" s="162" t="s">
        <v>335</v>
      </c>
      <c r="D304" s="164" t="s">
        <v>901</v>
      </c>
      <c r="E304" s="162" t="s">
        <v>384</v>
      </c>
      <c r="F304" s="162" t="s">
        <v>334</v>
      </c>
      <c r="G304" s="164" t="s">
        <v>411</v>
      </c>
      <c r="H304" s="163" t="str">
        <f>IF(AND(ISBLANK('C7'!AK37),$I$304&lt;&gt;"Z"),"",'C7'!AK37)</f>
        <v/>
      </c>
      <c r="I304" s="163" t="str">
        <f>IF(ISBLANK('C7'!AL37),"",'C7'!AL37)</f>
        <v/>
      </c>
      <c r="J304" s="75" t="s">
        <v>384</v>
      </c>
      <c r="K304" s="163" t="str">
        <f>IF(AND(ISBLANK('C3'!AE37),$L$304&lt;&gt;"Z"),"",'C3'!AE37)</f>
        <v/>
      </c>
      <c r="L304" s="163" t="str">
        <f>IF(ISBLANK('C3'!AF37),"",'C3'!AF37)</f>
        <v/>
      </c>
      <c r="M304" s="72" t="str">
        <f t="shared" si="6"/>
        <v>OK</v>
      </c>
      <c r="N304" s="73"/>
    </row>
    <row r="305" spans="1:14" hidden="1">
      <c r="A305" s="74" t="s">
        <v>2595</v>
      </c>
      <c r="B305" s="161" t="s">
        <v>902</v>
      </c>
      <c r="C305" s="162" t="s">
        <v>335</v>
      </c>
      <c r="D305" s="164" t="s">
        <v>903</v>
      </c>
      <c r="E305" s="162" t="s">
        <v>384</v>
      </c>
      <c r="F305" s="162" t="s">
        <v>334</v>
      </c>
      <c r="G305" s="164" t="s">
        <v>828</v>
      </c>
      <c r="H305" s="163" t="str">
        <f>IF(AND(ISBLANK('C7'!AK38),$I$305&lt;&gt;"Z"),"",'C7'!AK38)</f>
        <v/>
      </c>
      <c r="I305" s="163" t="str">
        <f>IF(ISBLANK('C7'!AL38),"",'C7'!AL38)</f>
        <v/>
      </c>
      <c r="J305" s="75" t="s">
        <v>384</v>
      </c>
      <c r="K305" s="163" t="str">
        <f>IF(AND(ISBLANK('C3'!AE38),$L$305&lt;&gt;"Z"),"",'C3'!AE38)</f>
        <v/>
      </c>
      <c r="L305" s="163" t="str">
        <f>IF(ISBLANK('C3'!AF38),"",'C3'!AF38)</f>
        <v/>
      </c>
      <c r="M305" s="72" t="str">
        <f t="shared" si="6"/>
        <v>OK</v>
      </c>
      <c r="N305" s="73"/>
    </row>
    <row r="306" spans="1:14" hidden="1">
      <c r="A306" s="74" t="s">
        <v>2595</v>
      </c>
      <c r="B306" s="161" t="s">
        <v>904</v>
      </c>
      <c r="C306" s="162" t="s">
        <v>335</v>
      </c>
      <c r="D306" s="164" t="s">
        <v>905</v>
      </c>
      <c r="E306" s="162" t="s">
        <v>384</v>
      </c>
      <c r="F306" s="162" t="s">
        <v>334</v>
      </c>
      <c r="G306" s="164" t="s">
        <v>831</v>
      </c>
      <c r="H306" s="163" t="str">
        <f>IF(AND(ISBLANK('C7'!AK39),$I$306&lt;&gt;"Z"),"",'C7'!AK39)</f>
        <v/>
      </c>
      <c r="I306" s="163" t="str">
        <f>IF(ISBLANK('C7'!AL39),"",'C7'!AL39)</f>
        <v/>
      </c>
      <c r="J306" s="75" t="s">
        <v>384</v>
      </c>
      <c r="K306" s="163" t="str">
        <f>IF(AND(ISBLANK('C3'!AE39),$L$306&lt;&gt;"Z"),"",'C3'!AE39)</f>
        <v/>
      </c>
      <c r="L306" s="163" t="str">
        <f>IF(ISBLANK('C3'!AF39),"",'C3'!AF39)</f>
        <v/>
      </c>
      <c r="M306" s="72" t="str">
        <f t="shared" si="6"/>
        <v>OK</v>
      </c>
      <c r="N306" s="73"/>
    </row>
    <row r="307" spans="1:14" hidden="1">
      <c r="A307" s="74" t="s">
        <v>2595</v>
      </c>
      <c r="B307" s="161" t="s">
        <v>906</v>
      </c>
      <c r="C307" s="162" t="s">
        <v>335</v>
      </c>
      <c r="D307" s="164" t="s">
        <v>907</v>
      </c>
      <c r="E307" s="162" t="s">
        <v>384</v>
      </c>
      <c r="F307" s="162" t="s">
        <v>334</v>
      </c>
      <c r="G307" s="164" t="s">
        <v>834</v>
      </c>
      <c r="H307" s="163" t="str">
        <f>IF(AND(ISBLANK('C7'!AK40),$I$307&lt;&gt;"Z"),"",'C7'!AK40)</f>
        <v/>
      </c>
      <c r="I307" s="163" t="str">
        <f>IF(ISBLANK('C7'!AL40),"",'C7'!AL40)</f>
        <v/>
      </c>
      <c r="J307" s="75" t="s">
        <v>384</v>
      </c>
      <c r="K307" s="163" t="str">
        <f>IF(AND(ISBLANK('C3'!AE40),$L$307&lt;&gt;"Z"),"",'C3'!AE40)</f>
        <v/>
      </c>
      <c r="L307" s="163" t="str">
        <f>IF(ISBLANK('C3'!AF40),"",'C3'!AF40)</f>
        <v/>
      </c>
      <c r="M307" s="72" t="str">
        <f t="shared" si="6"/>
        <v>OK</v>
      </c>
      <c r="N307" s="73"/>
    </row>
    <row r="308" spans="1:14" hidden="1">
      <c r="A308" s="74" t="s">
        <v>2595</v>
      </c>
      <c r="B308" s="161" t="s">
        <v>908</v>
      </c>
      <c r="C308" s="162" t="s">
        <v>335</v>
      </c>
      <c r="D308" s="164" t="s">
        <v>909</v>
      </c>
      <c r="E308" s="162" t="s">
        <v>384</v>
      </c>
      <c r="F308" s="162" t="s">
        <v>334</v>
      </c>
      <c r="G308" s="164" t="s">
        <v>837</v>
      </c>
      <c r="H308" s="163" t="str">
        <f>IF(AND(ISBLANK('C7'!AK41),$I$308&lt;&gt;"Z"),"",'C7'!AK41)</f>
        <v/>
      </c>
      <c r="I308" s="163" t="str">
        <f>IF(ISBLANK('C7'!AL41),"",'C7'!AL41)</f>
        <v/>
      </c>
      <c r="J308" s="75" t="s">
        <v>384</v>
      </c>
      <c r="K308" s="163" t="str">
        <f>IF(AND(ISBLANK('C3'!AE41),$L$308&lt;&gt;"Z"),"",'C3'!AE41)</f>
        <v/>
      </c>
      <c r="L308" s="163" t="str">
        <f>IF(ISBLANK('C3'!AF41),"",'C3'!AF41)</f>
        <v/>
      </c>
      <c r="M308" s="72" t="str">
        <f t="shared" si="6"/>
        <v>OK</v>
      </c>
      <c r="N308" s="73"/>
    </row>
    <row r="309" spans="1:14" hidden="1">
      <c r="A309" s="74" t="s">
        <v>2595</v>
      </c>
      <c r="B309" s="161" t="s">
        <v>910</v>
      </c>
      <c r="C309" s="162" t="s">
        <v>335</v>
      </c>
      <c r="D309" s="164" t="s">
        <v>911</v>
      </c>
      <c r="E309" s="162" t="s">
        <v>384</v>
      </c>
      <c r="F309" s="162" t="s">
        <v>334</v>
      </c>
      <c r="G309" s="164" t="s">
        <v>840</v>
      </c>
      <c r="H309" s="163" t="str">
        <f>IF(AND(ISBLANK('C7'!AK42),$I$309&lt;&gt;"Z"),"",'C7'!AK42)</f>
        <v/>
      </c>
      <c r="I309" s="163" t="str">
        <f>IF(ISBLANK('C7'!AL42),"",'C7'!AL42)</f>
        <v/>
      </c>
      <c r="J309" s="75" t="s">
        <v>384</v>
      </c>
      <c r="K309" s="163" t="str">
        <f>IF(AND(ISBLANK('C3'!AE42),$L$309&lt;&gt;"Z"),"",'C3'!AE42)</f>
        <v/>
      </c>
      <c r="L309" s="163" t="str">
        <f>IF(ISBLANK('C3'!AF42),"",'C3'!AF42)</f>
        <v/>
      </c>
      <c r="M309" s="72" t="str">
        <f t="shared" si="6"/>
        <v>OK</v>
      </c>
      <c r="N309" s="73"/>
    </row>
    <row r="310" spans="1:14" hidden="1">
      <c r="A310" s="74" t="s">
        <v>2595</v>
      </c>
      <c r="B310" s="161" t="s">
        <v>912</v>
      </c>
      <c r="C310" s="162" t="s">
        <v>335</v>
      </c>
      <c r="D310" s="164" t="s">
        <v>913</v>
      </c>
      <c r="E310" s="162" t="s">
        <v>384</v>
      </c>
      <c r="F310" s="162" t="s">
        <v>334</v>
      </c>
      <c r="G310" s="164" t="s">
        <v>843</v>
      </c>
      <c r="H310" s="163" t="str">
        <f>IF(AND(ISBLANK('C7'!AK43),$I$310&lt;&gt;"Z"),"",'C7'!AK43)</f>
        <v/>
      </c>
      <c r="I310" s="163" t="str">
        <f>IF(ISBLANK('C7'!AL43),"",'C7'!AL43)</f>
        <v/>
      </c>
      <c r="J310" s="75" t="s">
        <v>384</v>
      </c>
      <c r="K310" s="163" t="str">
        <f>IF(AND(ISBLANK('C3'!AE43),$L$310&lt;&gt;"Z"),"",'C3'!AE43)</f>
        <v/>
      </c>
      <c r="L310" s="163" t="str">
        <f>IF(ISBLANK('C3'!AF43),"",'C3'!AF43)</f>
        <v/>
      </c>
      <c r="M310" s="72" t="str">
        <f t="shared" si="6"/>
        <v>OK</v>
      </c>
      <c r="N310" s="73"/>
    </row>
    <row r="311" spans="1:14" hidden="1">
      <c r="A311" s="74" t="s">
        <v>2595</v>
      </c>
      <c r="B311" s="161" t="s">
        <v>914</v>
      </c>
      <c r="C311" s="162" t="s">
        <v>335</v>
      </c>
      <c r="D311" s="164" t="s">
        <v>915</v>
      </c>
      <c r="E311" s="162" t="s">
        <v>384</v>
      </c>
      <c r="F311" s="162" t="s">
        <v>334</v>
      </c>
      <c r="G311" s="164" t="s">
        <v>846</v>
      </c>
      <c r="H311" s="163" t="str">
        <f>IF(AND(ISBLANK('C7'!AK44),$I$311&lt;&gt;"Z"),"",'C7'!AK44)</f>
        <v/>
      </c>
      <c r="I311" s="163" t="str">
        <f>IF(ISBLANK('C7'!AL44),"",'C7'!AL44)</f>
        <v/>
      </c>
      <c r="J311" s="75" t="s">
        <v>384</v>
      </c>
      <c r="K311" s="163" t="str">
        <f>IF(AND(ISBLANK('C3'!AE44),$L$311&lt;&gt;"Z"),"",'C3'!AE44)</f>
        <v/>
      </c>
      <c r="L311" s="163" t="str">
        <f>IF(ISBLANK('C3'!AF44),"",'C3'!AF44)</f>
        <v/>
      </c>
      <c r="M311" s="72" t="str">
        <f t="shared" si="6"/>
        <v>OK</v>
      </c>
      <c r="N311" s="73"/>
    </row>
    <row r="312" spans="1:14" hidden="1">
      <c r="A312" s="74" t="s">
        <v>2595</v>
      </c>
      <c r="B312" s="161" t="s">
        <v>916</v>
      </c>
      <c r="C312" s="162" t="s">
        <v>335</v>
      </c>
      <c r="D312" s="164" t="s">
        <v>917</v>
      </c>
      <c r="E312" s="162" t="s">
        <v>384</v>
      </c>
      <c r="F312" s="162" t="s">
        <v>334</v>
      </c>
      <c r="G312" s="164" t="s">
        <v>849</v>
      </c>
      <c r="H312" s="163" t="str">
        <f>IF(AND(ISBLANK('C7'!AK45),$I$312&lt;&gt;"Z"),"",'C7'!AK45)</f>
        <v/>
      </c>
      <c r="I312" s="163" t="str">
        <f>IF(ISBLANK('C7'!AL45),"",'C7'!AL45)</f>
        <v/>
      </c>
      <c r="J312" s="75" t="s">
        <v>384</v>
      </c>
      <c r="K312" s="163" t="str">
        <f>IF(AND(ISBLANK('C3'!AE45),$L$312&lt;&gt;"Z"),"",'C3'!AE45)</f>
        <v/>
      </c>
      <c r="L312" s="163" t="str">
        <f>IF(ISBLANK('C3'!AF45),"",'C3'!AF45)</f>
        <v/>
      </c>
      <c r="M312" s="72" t="str">
        <f t="shared" si="6"/>
        <v>OK</v>
      </c>
      <c r="N312" s="73"/>
    </row>
    <row r="313" spans="1:14" hidden="1">
      <c r="A313" s="74" t="s">
        <v>2595</v>
      </c>
      <c r="B313" s="161" t="s">
        <v>918</v>
      </c>
      <c r="C313" s="162" t="s">
        <v>335</v>
      </c>
      <c r="D313" s="164" t="s">
        <v>919</v>
      </c>
      <c r="E313" s="162" t="s">
        <v>384</v>
      </c>
      <c r="F313" s="162" t="s">
        <v>334</v>
      </c>
      <c r="G313" s="164" t="s">
        <v>852</v>
      </c>
      <c r="H313" s="163" t="str">
        <f>IF(AND(ISBLANK('C7'!AK46),$I$313&lt;&gt;"Z"),"",'C7'!AK46)</f>
        <v/>
      </c>
      <c r="I313" s="163" t="str">
        <f>IF(ISBLANK('C7'!AL46),"",'C7'!AL46)</f>
        <v/>
      </c>
      <c r="J313" s="75" t="s">
        <v>384</v>
      </c>
      <c r="K313" s="163" t="str">
        <f>IF(AND(ISBLANK('C3'!AE46),$L$313&lt;&gt;"Z"),"",'C3'!AE46)</f>
        <v/>
      </c>
      <c r="L313" s="163" t="str">
        <f>IF(ISBLANK('C3'!AF46),"",'C3'!AF46)</f>
        <v/>
      </c>
      <c r="M313" s="72" t="str">
        <f t="shared" si="6"/>
        <v>OK</v>
      </c>
      <c r="N313" s="73"/>
    </row>
    <row r="314" spans="1:14" hidden="1">
      <c r="A314" s="74" t="s">
        <v>2595</v>
      </c>
      <c r="B314" s="161" t="s">
        <v>920</v>
      </c>
      <c r="C314" s="162" t="s">
        <v>335</v>
      </c>
      <c r="D314" s="164" t="s">
        <v>921</v>
      </c>
      <c r="E314" s="162" t="s">
        <v>384</v>
      </c>
      <c r="F314" s="162" t="s">
        <v>334</v>
      </c>
      <c r="G314" s="164" t="s">
        <v>855</v>
      </c>
      <c r="H314" s="163" t="str">
        <f>IF(AND(ISBLANK('C7'!AK47),$I$314&lt;&gt;"Z"),"",'C7'!AK47)</f>
        <v/>
      </c>
      <c r="I314" s="163" t="str">
        <f>IF(ISBLANK('C7'!AL47),"",'C7'!AL47)</f>
        <v/>
      </c>
      <c r="J314" s="75" t="s">
        <v>384</v>
      </c>
      <c r="K314" s="163" t="str">
        <f>IF(AND(ISBLANK('C3'!AE47),$L$314&lt;&gt;"Z"),"",'C3'!AE47)</f>
        <v/>
      </c>
      <c r="L314" s="163" t="str">
        <f>IF(ISBLANK('C3'!AF47),"",'C3'!AF47)</f>
        <v/>
      </c>
      <c r="M314" s="72" t="str">
        <f t="shared" si="6"/>
        <v>OK</v>
      </c>
      <c r="N314" s="73"/>
    </row>
    <row r="315" spans="1:14" hidden="1">
      <c r="A315" s="74" t="s">
        <v>2595</v>
      </c>
      <c r="B315" s="161" t="s">
        <v>922</v>
      </c>
      <c r="C315" s="162" t="s">
        <v>335</v>
      </c>
      <c r="D315" s="164" t="s">
        <v>923</v>
      </c>
      <c r="E315" s="162" t="s">
        <v>384</v>
      </c>
      <c r="F315" s="162" t="s">
        <v>334</v>
      </c>
      <c r="G315" s="164" t="s">
        <v>858</v>
      </c>
      <c r="H315" s="163" t="str">
        <f>IF(AND(ISBLANK('C7'!AK48),$I$315&lt;&gt;"Z"),"",'C7'!AK48)</f>
        <v/>
      </c>
      <c r="I315" s="163" t="str">
        <f>IF(ISBLANK('C7'!AL48),"",'C7'!AL48)</f>
        <v/>
      </c>
      <c r="J315" s="75" t="s">
        <v>384</v>
      </c>
      <c r="K315" s="163" t="str">
        <f>IF(AND(ISBLANK('C3'!AE48),$L$315&lt;&gt;"Z"),"",'C3'!AE48)</f>
        <v/>
      </c>
      <c r="L315" s="163" t="str">
        <f>IF(ISBLANK('C3'!AF48),"",'C3'!AF48)</f>
        <v/>
      </c>
      <c r="M315" s="72" t="str">
        <f t="shared" si="6"/>
        <v>OK</v>
      </c>
      <c r="N315" s="73"/>
    </row>
    <row r="316" spans="1:14" hidden="1">
      <c r="A316" s="74" t="s">
        <v>2595</v>
      </c>
      <c r="B316" s="161" t="s">
        <v>924</v>
      </c>
      <c r="C316" s="162" t="s">
        <v>335</v>
      </c>
      <c r="D316" s="164" t="s">
        <v>925</v>
      </c>
      <c r="E316" s="162" t="s">
        <v>384</v>
      </c>
      <c r="F316" s="162" t="s">
        <v>334</v>
      </c>
      <c r="G316" s="164" t="s">
        <v>400</v>
      </c>
      <c r="H316" s="163" t="str">
        <f>IF(AND(ISBLANK('C7'!AK49),$I$316&lt;&gt;"Z"),"",'C7'!AK49)</f>
        <v/>
      </c>
      <c r="I316" s="163" t="str">
        <f>IF(ISBLANK('C7'!AL49),"",'C7'!AL49)</f>
        <v/>
      </c>
      <c r="J316" s="75" t="s">
        <v>384</v>
      </c>
      <c r="K316" s="163" t="str">
        <f>IF(AND(ISBLANK('C3'!AE49),$L$316&lt;&gt;"Z"),"",'C3'!AE49)</f>
        <v/>
      </c>
      <c r="L316" s="163" t="str">
        <f>IF(ISBLANK('C3'!AF49),"",'C3'!AF49)</f>
        <v/>
      </c>
      <c r="M316" s="72" t="str">
        <f t="shared" si="6"/>
        <v>OK</v>
      </c>
      <c r="N316" s="73"/>
    </row>
    <row r="317" spans="1:14" hidden="1">
      <c r="A317" s="74" t="s">
        <v>2595</v>
      </c>
      <c r="B317" s="161" t="s">
        <v>926</v>
      </c>
      <c r="C317" s="162" t="s">
        <v>336</v>
      </c>
      <c r="D317" s="164" t="s">
        <v>87</v>
      </c>
      <c r="E317" s="162" t="s">
        <v>384</v>
      </c>
      <c r="F317" s="162" t="s">
        <v>336</v>
      </c>
      <c r="G317" s="164" t="s">
        <v>391</v>
      </c>
      <c r="H317" s="163" t="str">
        <f>IF(AND(ISBLANK('C8'!Y22),$I$317&lt;&gt;"Z"),"",'C8'!Y22)</f>
        <v/>
      </c>
      <c r="I317" s="163" t="str">
        <f>IF(ISBLANK('C8'!Z22),"",'C8'!Z22)</f>
        <v/>
      </c>
      <c r="J317" s="75" t="s">
        <v>384</v>
      </c>
      <c r="K317" s="163" t="str">
        <f>IF(AND(ISBLANK('C8'!V22),$L$317&lt;&gt;"Z"),"",'C8'!V22)</f>
        <v/>
      </c>
      <c r="L317" s="163" t="str">
        <f>IF(ISBLANK('C8'!W22),"",'C8'!W22)</f>
        <v/>
      </c>
      <c r="M317" s="72" t="str">
        <f t="shared" si="6"/>
        <v>OK</v>
      </c>
      <c r="N317" s="73"/>
    </row>
    <row r="318" spans="1:14" ht="34.5" hidden="1">
      <c r="A318" s="74" t="s">
        <v>2596</v>
      </c>
      <c r="B318" s="161" t="s">
        <v>2201</v>
      </c>
      <c r="C318" s="162" t="s">
        <v>336</v>
      </c>
      <c r="D318" s="164" t="s">
        <v>423</v>
      </c>
      <c r="E318" s="162" t="s">
        <v>384</v>
      </c>
      <c r="F318" s="162" t="s">
        <v>336</v>
      </c>
      <c r="G318" s="164" t="s">
        <v>385</v>
      </c>
      <c r="H318" s="163" t="str">
        <f>IF(AND(ISBLANK('C8'!Y14),$I$318&lt;&gt;"Z"),"",'C8'!Y14)</f>
        <v/>
      </c>
      <c r="I318" s="163" t="str">
        <f>IF(ISBLANK('C8'!Z14),"",'C8'!Z14)</f>
        <v/>
      </c>
      <c r="J318" s="75" t="s">
        <v>384</v>
      </c>
      <c r="K318" s="163" t="str">
        <f>IF(AND(ISBLANK('C8'!V14),$L$318&lt;&gt;"Z"),"",'C8'!V14)</f>
        <v/>
      </c>
      <c r="L318" s="163" t="str">
        <f>IF(ISBLANK('C8'!W14),"",'C8'!W14)</f>
        <v/>
      </c>
      <c r="M318" s="72" t="str">
        <f t="shared" si="6"/>
        <v>OK</v>
      </c>
      <c r="N318" s="73"/>
    </row>
    <row r="319" spans="1:14" ht="34.5" hidden="1">
      <c r="A319" s="74" t="s">
        <v>2596</v>
      </c>
      <c r="B319" s="161" t="s">
        <v>2202</v>
      </c>
      <c r="C319" s="162" t="s">
        <v>336</v>
      </c>
      <c r="D319" s="164" t="s">
        <v>352</v>
      </c>
      <c r="E319" s="162" t="s">
        <v>384</v>
      </c>
      <c r="F319" s="162" t="s">
        <v>336</v>
      </c>
      <c r="G319" s="164" t="s">
        <v>461</v>
      </c>
      <c r="H319" s="163" t="str">
        <f>IF(AND(ISBLANK('C8'!Y15),$I$319&lt;&gt;"Z"),"",'C8'!Y15)</f>
        <v/>
      </c>
      <c r="I319" s="163" t="str">
        <f>IF(ISBLANK('C8'!Z15),"",'C8'!Z15)</f>
        <v/>
      </c>
      <c r="J319" s="75" t="s">
        <v>384</v>
      </c>
      <c r="K319" s="163" t="str">
        <f>IF(AND(ISBLANK('C8'!V15),$L$319&lt;&gt;"Z"),"",'C8'!V15)</f>
        <v/>
      </c>
      <c r="L319" s="163" t="str">
        <f>IF(ISBLANK('C8'!W15),"",'C8'!W15)</f>
        <v/>
      </c>
      <c r="M319" s="72" t="str">
        <f t="shared" si="6"/>
        <v>OK</v>
      </c>
      <c r="N319" s="73"/>
    </row>
    <row r="320" spans="1:14" ht="34.5" hidden="1">
      <c r="A320" s="74" t="s">
        <v>2596</v>
      </c>
      <c r="B320" s="161" t="s">
        <v>2203</v>
      </c>
      <c r="C320" s="162" t="s">
        <v>336</v>
      </c>
      <c r="D320" s="164" t="s">
        <v>81</v>
      </c>
      <c r="E320" s="162" t="s">
        <v>384</v>
      </c>
      <c r="F320" s="162" t="s">
        <v>336</v>
      </c>
      <c r="G320" s="164" t="s">
        <v>463</v>
      </c>
      <c r="H320" s="163" t="str">
        <f>IF(AND(ISBLANK('C8'!Y16),$I$320&lt;&gt;"Z"),"",'C8'!Y16)</f>
        <v/>
      </c>
      <c r="I320" s="163" t="str">
        <f>IF(ISBLANK('C8'!Z16),"",'C8'!Z16)</f>
        <v/>
      </c>
      <c r="J320" s="75" t="s">
        <v>384</v>
      </c>
      <c r="K320" s="163" t="str">
        <f>IF(AND(ISBLANK('C8'!V16),$L$320&lt;&gt;"Z"),"",'C8'!V16)</f>
        <v/>
      </c>
      <c r="L320" s="163" t="str">
        <f>IF(ISBLANK('C8'!W16),"",'C8'!W16)</f>
        <v/>
      </c>
      <c r="M320" s="72" t="str">
        <f t="shared" si="6"/>
        <v>OK</v>
      </c>
      <c r="N320" s="73"/>
    </row>
    <row r="321" spans="1:14" ht="34.5" hidden="1">
      <c r="A321" s="74" t="s">
        <v>2596</v>
      </c>
      <c r="B321" s="161" t="s">
        <v>2204</v>
      </c>
      <c r="C321" s="162" t="s">
        <v>336</v>
      </c>
      <c r="D321" s="164" t="s">
        <v>82</v>
      </c>
      <c r="E321" s="162" t="s">
        <v>384</v>
      </c>
      <c r="F321" s="162" t="s">
        <v>336</v>
      </c>
      <c r="G321" s="164" t="s">
        <v>481</v>
      </c>
      <c r="H321" s="163" t="str">
        <f>IF(AND(ISBLANK('C8'!Y17),$I$321&lt;&gt;"Z"),"",'C8'!Y17)</f>
        <v/>
      </c>
      <c r="I321" s="163" t="str">
        <f>IF(ISBLANK('C8'!Z17),"",'C8'!Z17)</f>
        <v/>
      </c>
      <c r="J321" s="75" t="s">
        <v>384</v>
      </c>
      <c r="K321" s="163" t="str">
        <f>IF(AND(ISBLANK('C8'!V17),$L$321&lt;&gt;"Z"),"",'C8'!V17)</f>
        <v/>
      </c>
      <c r="L321" s="163" t="str">
        <f>IF(ISBLANK('C8'!W17),"",'C8'!W17)</f>
        <v/>
      </c>
      <c r="M321" s="72" t="str">
        <f t="shared" si="6"/>
        <v>OK</v>
      </c>
      <c r="N321" s="73"/>
    </row>
    <row r="322" spans="1:14" ht="34.5" hidden="1">
      <c r="A322" s="74" t="s">
        <v>2596</v>
      </c>
      <c r="B322" s="161" t="s">
        <v>2205</v>
      </c>
      <c r="C322" s="162" t="s">
        <v>336</v>
      </c>
      <c r="D322" s="164" t="s">
        <v>83</v>
      </c>
      <c r="E322" s="162" t="s">
        <v>384</v>
      </c>
      <c r="F322" s="162" t="s">
        <v>336</v>
      </c>
      <c r="G322" s="164" t="s">
        <v>483</v>
      </c>
      <c r="H322" s="163" t="str">
        <f>IF(AND(ISBLANK('C8'!Y18),$I$322&lt;&gt;"Z"),"",'C8'!Y18)</f>
        <v/>
      </c>
      <c r="I322" s="163" t="str">
        <f>IF(ISBLANK('C8'!Z18),"",'C8'!Z18)</f>
        <v/>
      </c>
      <c r="J322" s="75" t="s">
        <v>384</v>
      </c>
      <c r="K322" s="163" t="str">
        <f>IF(AND(ISBLANK('C8'!V18),$L$322&lt;&gt;"Z"),"",'C8'!V18)</f>
        <v/>
      </c>
      <c r="L322" s="163" t="str">
        <f>IF(ISBLANK('C8'!W18),"",'C8'!W18)</f>
        <v/>
      </c>
      <c r="M322" s="72" t="str">
        <f t="shared" si="6"/>
        <v>OK</v>
      </c>
      <c r="N322" s="73"/>
    </row>
    <row r="323" spans="1:14" ht="34.5" hidden="1">
      <c r="A323" s="74" t="s">
        <v>2596</v>
      </c>
      <c r="B323" s="161" t="s">
        <v>2206</v>
      </c>
      <c r="C323" s="162" t="s">
        <v>336</v>
      </c>
      <c r="D323" s="164" t="s">
        <v>84</v>
      </c>
      <c r="E323" s="162" t="s">
        <v>384</v>
      </c>
      <c r="F323" s="162" t="s">
        <v>336</v>
      </c>
      <c r="G323" s="164" t="s">
        <v>485</v>
      </c>
      <c r="H323" s="163" t="str">
        <f>IF(AND(ISBLANK('C8'!Y19),$I$323&lt;&gt;"Z"),"",'C8'!Y19)</f>
        <v/>
      </c>
      <c r="I323" s="163" t="str">
        <f>IF(ISBLANK('C8'!Z19),"",'C8'!Z19)</f>
        <v/>
      </c>
      <c r="J323" s="75" t="s">
        <v>384</v>
      </c>
      <c r="K323" s="163" t="str">
        <f>IF(AND(ISBLANK('C8'!V19),$L$323&lt;&gt;"Z"),"",'C8'!V19)</f>
        <v/>
      </c>
      <c r="L323" s="163" t="str">
        <f>IF(ISBLANK('C8'!W19),"",'C8'!W19)</f>
        <v/>
      </c>
      <c r="M323" s="72" t="str">
        <f t="shared" si="6"/>
        <v>OK</v>
      </c>
      <c r="N323" s="73"/>
    </row>
    <row r="324" spans="1:14" ht="34.5" hidden="1">
      <c r="A324" s="74" t="s">
        <v>2596</v>
      </c>
      <c r="B324" s="161" t="s">
        <v>2207</v>
      </c>
      <c r="C324" s="162" t="s">
        <v>336</v>
      </c>
      <c r="D324" s="164" t="s">
        <v>85</v>
      </c>
      <c r="E324" s="162" t="s">
        <v>384</v>
      </c>
      <c r="F324" s="162" t="s">
        <v>336</v>
      </c>
      <c r="G324" s="164" t="s">
        <v>413</v>
      </c>
      <c r="H324" s="163" t="str">
        <f>IF(AND(ISBLANK('C8'!Y20),$I$324&lt;&gt;"Z"),"",'C8'!Y20)</f>
        <v/>
      </c>
      <c r="I324" s="163" t="str">
        <f>IF(ISBLANK('C8'!Z20),"",'C8'!Z20)</f>
        <v/>
      </c>
      <c r="J324" s="75" t="s">
        <v>384</v>
      </c>
      <c r="K324" s="163" t="str">
        <f>IF(AND(ISBLANK('C8'!V20),$L$324&lt;&gt;"Z"),"",'C8'!V20)</f>
        <v/>
      </c>
      <c r="L324" s="163" t="str">
        <f>IF(ISBLANK('C8'!W20),"",'C8'!W20)</f>
        <v/>
      </c>
      <c r="M324" s="72" t="str">
        <f t="shared" si="6"/>
        <v>OK</v>
      </c>
      <c r="N324" s="73"/>
    </row>
    <row r="325" spans="1:14" ht="34.5" hidden="1">
      <c r="A325" s="74" t="s">
        <v>2596</v>
      </c>
      <c r="B325" s="161" t="s">
        <v>2208</v>
      </c>
      <c r="C325" s="162" t="s">
        <v>336</v>
      </c>
      <c r="D325" s="164" t="s">
        <v>86</v>
      </c>
      <c r="E325" s="162" t="s">
        <v>384</v>
      </c>
      <c r="F325" s="162" t="s">
        <v>336</v>
      </c>
      <c r="G325" s="164" t="s">
        <v>402</v>
      </c>
      <c r="H325" s="163" t="str">
        <f>IF(AND(ISBLANK('C8'!Y21),$I$325&lt;&gt;"Z"),"",'C8'!Y21)</f>
        <v/>
      </c>
      <c r="I325" s="163" t="str">
        <f>IF(ISBLANK('C8'!Z21),"",'C8'!Z21)</f>
        <v/>
      </c>
      <c r="J325" s="75" t="s">
        <v>384</v>
      </c>
      <c r="K325" s="163" t="str">
        <f>IF(AND(ISBLANK('C8'!V21),$L$325&lt;&gt;"Z"),"",'C8'!V21)</f>
        <v/>
      </c>
      <c r="L325" s="163" t="str">
        <f>IF(ISBLANK('C8'!W21),"",'C8'!W21)</f>
        <v/>
      </c>
      <c r="M325" s="72" t="str">
        <f t="shared" si="6"/>
        <v>OK</v>
      </c>
      <c r="N325" s="73"/>
    </row>
    <row r="326" spans="1:14" ht="34.5" hidden="1">
      <c r="A326" s="74" t="s">
        <v>2596</v>
      </c>
      <c r="B326" s="161" t="s">
        <v>926</v>
      </c>
      <c r="C326" s="162" t="s">
        <v>336</v>
      </c>
      <c r="D326" s="164" t="s">
        <v>87</v>
      </c>
      <c r="E326" s="162" t="s">
        <v>384</v>
      </c>
      <c r="F326" s="162" t="s">
        <v>336</v>
      </c>
      <c r="G326" s="164" t="s">
        <v>391</v>
      </c>
      <c r="H326" s="163" t="str">
        <f>IF(AND(ISBLANK('C8'!Y22),$I$326&lt;&gt;"Z"),"",'C8'!Y22)</f>
        <v/>
      </c>
      <c r="I326" s="163" t="str">
        <f>IF(ISBLANK('C8'!Z22),"",'C8'!Z22)</f>
        <v/>
      </c>
      <c r="J326" s="75" t="s">
        <v>384</v>
      </c>
      <c r="K326" s="163" t="str">
        <f>IF(AND(ISBLANK('C8'!V22),$L$326&lt;&gt;"Z"),"",'C8'!V22)</f>
        <v/>
      </c>
      <c r="L326" s="163" t="str">
        <f>IF(ISBLANK('C8'!W22),"",'C8'!W22)</f>
        <v/>
      </c>
      <c r="M326" s="72" t="str">
        <f t="shared" si="6"/>
        <v>OK</v>
      </c>
      <c r="N326" s="73"/>
    </row>
    <row r="327" spans="1:14" ht="34.5" hidden="1">
      <c r="A327" s="74" t="s">
        <v>2596</v>
      </c>
      <c r="B327" s="161" t="s">
        <v>2209</v>
      </c>
      <c r="C327" s="162" t="s">
        <v>336</v>
      </c>
      <c r="D327" s="164" t="s">
        <v>88</v>
      </c>
      <c r="E327" s="162" t="s">
        <v>384</v>
      </c>
      <c r="F327" s="162" t="s">
        <v>336</v>
      </c>
      <c r="G327" s="164" t="s">
        <v>451</v>
      </c>
      <c r="H327" s="163" t="str">
        <f>IF(AND(ISBLANK('C8'!Y23),$I$327&lt;&gt;"Z"),"",'C8'!Y23)</f>
        <v/>
      </c>
      <c r="I327" s="163" t="str">
        <f>IF(ISBLANK('C8'!Z23),"",'C8'!Z23)</f>
        <v/>
      </c>
      <c r="J327" s="75" t="s">
        <v>384</v>
      </c>
      <c r="K327" s="163" t="str">
        <f>IF(AND(ISBLANK('C8'!V23),$L$327&lt;&gt;"Z"),"",'C8'!V23)</f>
        <v/>
      </c>
      <c r="L327" s="163" t="str">
        <f>IF(ISBLANK('C8'!W23),"",'C8'!W23)</f>
        <v/>
      </c>
      <c r="M327" s="72" t="str">
        <f t="shared" si="6"/>
        <v>OK</v>
      </c>
      <c r="N327" s="73"/>
    </row>
    <row r="328" spans="1:14" hidden="1">
      <c r="A328" s="74" t="s">
        <v>2597</v>
      </c>
      <c r="B328" s="161" t="s">
        <v>1201</v>
      </c>
      <c r="C328" s="162" t="s">
        <v>76</v>
      </c>
      <c r="D328" s="164" t="s">
        <v>1202</v>
      </c>
      <c r="E328" s="162" t="s">
        <v>383</v>
      </c>
      <c r="F328" s="162" t="s">
        <v>76</v>
      </c>
      <c r="G328" s="164" t="s">
        <v>463</v>
      </c>
      <c r="H328" s="163" t="str">
        <f>IF(OR(AND('C2'!V14="",'C2'!W14=""),AND('C2'!V15="",'C2'!W15=""),AND('C2'!W14="X",'C2'!W15="X"),OR('C2'!W14="M",'C2'!W15="M")),"",SUM('C2'!V14,'C2'!V15))</f>
        <v/>
      </c>
      <c r="I328" s="163" t="str">
        <f>IF(AND(AND('C2'!W14="X",'C2'!W15="X"),SUM('C2'!V14,'C2'!V15)=0,ISNUMBER('C2'!V16)),"",IF(OR('C2'!W14="M",'C2'!W15="M"),"M",IF(AND('C2'!W14='C2'!W15,OR('C2'!W14="X",'C2'!W14="W",'C2'!W14="Z")),UPPER('C2'!W14),"")))</f>
        <v/>
      </c>
      <c r="J328" s="75" t="s">
        <v>383</v>
      </c>
      <c r="K328" s="163" t="str">
        <f>IF(AND(ISBLANK('C2'!V16),$L$328&lt;&gt;"Z"),"",'C2'!V16)</f>
        <v/>
      </c>
      <c r="L328" s="163" t="str">
        <f>IF(ISBLANK('C2'!W16),"",'C2'!W16)</f>
        <v/>
      </c>
      <c r="M328" s="72" t="str">
        <f t="shared" ref="M328:M391" si="7">IF(AND(ISNUMBER(H328),ISNUMBER(K328)),IF(OR(ROUND(H328,0)&lt;&gt;ROUND(K328,0),I328&lt;&gt;L328),"Check","OK"),IF(OR(AND(H328&lt;&gt;K328,I328&lt;&gt;"Z",L328&lt;&gt;"Z"),I328&lt;&gt;L328),"Check","OK"))</f>
        <v>OK</v>
      </c>
      <c r="N328" s="73"/>
    </row>
    <row r="329" spans="1:14" hidden="1">
      <c r="A329" s="74" t="s">
        <v>2597</v>
      </c>
      <c r="B329" s="161" t="s">
        <v>1203</v>
      </c>
      <c r="C329" s="162" t="s">
        <v>76</v>
      </c>
      <c r="D329" s="164" t="s">
        <v>1204</v>
      </c>
      <c r="E329" s="162" t="s">
        <v>383</v>
      </c>
      <c r="F329" s="162" t="s">
        <v>76</v>
      </c>
      <c r="G329" s="164" t="s">
        <v>485</v>
      </c>
      <c r="H329" s="163" t="str">
        <f>IF(OR(AND('C2'!V17="",'C2'!W17=""),AND('C2'!V18="",'C2'!W18=""),AND('C2'!W17="X",'C2'!W18="X"),OR('C2'!W17="M",'C2'!W18="M")),"",SUM('C2'!V17,'C2'!V18))</f>
        <v/>
      </c>
      <c r="I329" s="163" t="str">
        <f>IF(AND(AND('C2'!W17="X",'C2'!W18="X"),SUM('C2'!V17,'C2'!V18)=0,ISNUMBER('C2'!V19)),"",IF(OR('C2'!W17="M",'C2'!W18="M"),"M",IF(AND('C2'!W17='C2'!W18,OR('C2'!W17="X",'C2'!W17="W",'C2'!W17="Z")),UPPER('C2'!W17),"")))</f>
        <v/>
      </c>
      <c r="J329" s="75" t="s">
        <v>383</v>
      </c>
      <c r="K329" s="163" t="str">
        <f>IF(AND(ISBLANK('C2'!V19),$L$329&lt;&gt;"Z"),"",'C2'!V19)</f>
        <v/>
      </c>
      <c r="L329" s="163" t="str">
        <f>IF(ISBLANK('C2'!W19),"",'C2'!W19)</f>
        <v/>
      </c>
      <c r="M329" s="72" t="str">
        <f t="shared" si="7"/>
        <v>OK</v>
      </c>
      <c r="N329" s="73"/>
    </row>
    <row r="330" spans="1:14" hidden="1">
      <c r="A330" s="74" t="s">
        <v>2597</v>
      </c>
      <c r="B330" s="161" t="s">
        <v>1205</v>
      </c>
      <c r="C330" s="162" t="s">
        <v>76</v>
      </c>
      <c r="D330" s="164" t="s">
        <v>1206</v>
      </c>
      <c r="E330" s="162" t="s">
        <v>383</v>
      </c>
      <c r="F330" s="162" t="s">
        <v>76</v>
      </c>
      <c r="G330" s="164" t="s">
        <v>413</v>
      </c>
      <c r="H330" s="163" t="str">
        <f>IF(OR(AND('C2'!V14="",'C2'!W14=""),AND('C2'!V17="",'C2'!W17=""),AND('C2'!W14="X",'C2'!W17="X"),OR('C2'!W14="M",'C2'!W17="M")),"",SUM('C2'!V14,'C2'!V17))</f>
        <v/>
      </c>
      <c r="I330" s="163" t="str">
        <f>IF(AND(AND('C2'!W14="X",'C2'!W17="X"),SUM('C2'!V14,'C2'!V17)=0,ISNUMBER('C2'!V20)),"",IF(OR('C2'!W14="M",'C2'!W17="M"),"M",IF(AND('C2'!W14='C2'!W17,OR('C2'!W14="X",'C2'!W14="W",'C2'!W14="Z")),UPPER('C2'!W14),"")))</f>
        <v/>
      </c>
      <c r="J330" s="75" t="s">
        <v>383</v>
      </c>
      <c r="K330" s="163" t="str">
        <f>IF(AND(ISBLANK('C2'!V20),$L$330&lt;&gt;"Z"),"",'C2'!V20)</f>
        <v/>
      </c>
      <c r="L330" s="163" t="str">
        <f>IF(ISBLANK('C2'!W20),"",'C2'!W20)</f>
        <v/>
      </c>
      <c r="M330" s="72" t="str">
        <f t="shared" si="7"/>
        <v>OK</v>
      </c>
      <c r="N330" s="73"/>
    </row>
    <row r="331" spans="1:14" hidden="1">
      <c r="A331" s="74" t="s">
        <v>2597</v>
      </c>
      <c r="B331" s="161" t="s">
        <v>1207</v>
      </c>
      <c r="C331" s="162" t="s">
        <v>76</v>
      </c>
      <c r="D331" s="164" t="s">
        <v>1208</v>
      </c>
      <c r="E331" s="162" t="s">
        <v>383</v>
      </c>
      <c r="F331" s="162" t="s">
        <v>76</v>
      </c>
      <c r="G331" s="164" t="s">
        <v>402</v>
      </c>
      <c r="H331" s="163" t="str">
        <f>IF(OR(AND('C2'!V15="",'C2'!W15=""),AND('C2'!V18="",'C2'!W18=""),AND('C2'!W15="X",'C2'!W18="X"),OR('C2'!W15="M",'C2'!W18="M")),"",SUM('C2'!V15,'C2'!V18))</f>
        <v/>
      </c>
      <c r="I331" s="163" t="str">
        <f>IF(AND(AND('C2'!W15="X",'C2'!W18="X"),SUM('C2'!V15,'C2'!V18)=0,ISNUMBER('C2'!V21)),"",IF(OR('C2'!W15="M",'C2'!W18="M"),"M",IF(AND('C2'!W15='C2'!W18,OR('C2'!W15="X",'C2'!W15="W",'C2'!W15="Z")),UPPER('C2'!W15),"")))</f>
        <v/>
      </c>
      <c r="J331" s="75" t="s">
        <v>383</v>
      </c>
      <c r="K331" s="163" t="str">
        <f>IF(AND(ISBLANK('C2'!V21),$L$331&lt;&gt;"Z"),"",'C2'!V21)</f>
        <v/>
      </c>
      <c r="L331" s="163" t="str">
        <f>IF(ISBLANK('C2'!W21),"",'C2'!W21)</f>
        <v/>
      </c>
      <c r="M331" s="72" t="str">
        <f t="shared" si="7"/>
        <v>OK</v>
      </c>
      <c r="N331" s="73"/>
    </row>
    <row r="332" spans="1:14" hidden="1">
      <c r="A332" s="74" t="s">
        <v>2597</v>
      </c>
      <c r="B332" s="161" t="s">
        <v>1209</v>
      </c>
      <c r="C332" s="162" t="s">
        <v>76</v>
      </c>
      <c r="D332" s="164" t="s">
        <v>1210</v>
      </c>
      <c r="E332" s="162" t="s">
        <v>383</v>
      </c>
      <c r="F332" s="162" t="s">
        <v>76</v>
      </c>
      <c r="G332" s="164" t="s">
        <v>391</v>
      </c>
      <c r="H332" s="163" t="str">
        <f>IF(OR(AND('C2'!V16="",'C2'!W16=""),AND('C2'!V19="",'C2'!W19=""),AND('C2'!W16="X",'C2'!W19="X"),OR('C2'!W16="M",'C2'!W19="M")),"",SUM('C2'!V16,'C2'!V19))</f>
        <v/>
      </c>
      <c r="I332" s="163" t="str">
        <f>IF(AND(AND('C2'!W16="X",'C2'!W19="X"),SUM('C2'!V16,'C2'!V19)=0,ISNUMBER('C2'!V22)),"",IF(OR('C2'!W16="M",'C2'!W19="M"),"M",IF(AND('C2'!W16='C2'!W19,OR('C2'!W16="X",'C2'!W16="W",'C2'!W16="Z")),UPPER('C2'!W16),"")))</f>
        <v/>
      </c>
      <c r="J332" s="75" t="s">
        <v>383</v>
      </c>
      <c r="K332" s="163" t="str">
        <f>IF(AND(ISBLANK('C2'!V22),$L$332&lt;&gt;"Z"),"",'C2'!V22)</f>
        <v/>
      </c>
      <c r="L332" s="163" t="str">
        <f>IF(ISBLANK('C2'!W22),"",'C2'!W22)</f>
        <v/>
      </c>
      <c r="M332" s="72" t="str">
        <f t="shared" si="7"/>
        <v>OK</v>
      </c>
      <c r="N332" s="73"/>
    </row>
    <row r="333" spans="1:14" hidden="1">
      <c r="A333" s="74" t="s">
        <v>2597</v>
      </c>
      <c r="B333" s="161" t="s">
        <v>1211</v>
      </c>
      <c r="C333" s="162" t="s">
        <v>76</v>
      </c>
      <c r="D333" s="164" t="s">
        <v>1212</v>
      </c>
      <c r="E333" s="162" t="s">
        <v>383</v>
      </c>
      <c r="F333" s="162" t="s">
        <v>76</v>
      </c>
      <c r="G333" s="164" t="s">
        <v>81</v>
      </c>
      <c r="H333" s="163" t="str">
        <f>IF(OR(AND('C2'!Y14="",'C2'!Z14=""),AND('C2'!Y15="",'C2'!Z15=""),AND('C2'!Z14="X",'C2'!Z15="X"),OR('C2'!Z14="M",'C2'!Z15="M")),"",SUM('C2'!Y14,'C2'!Y15))</f>
        <v/>
      </c>
      <c r="I333" s="163" t="str">
        <f>IF(AND(AND('C2'!Z14="X",'C2'!Z15="X"),SUM('C2'!Y14,'C2'!Y15)=0,ISNUMBER('C2'!Y16)),"",IF(OR('C2'!Z14="M",'C2'!Z15="M"),"M",IF(AND('C2'!Z14='C2'!Z15,OR('C2'!Z14="X",'C2'!Z14="W",'C2'!Z14="Z")),UPPER('C2'!Z14),"")))</f>
        <v/>
      </c>
      <c r="J333" s="75" t="s">
        <v>383</v>
      </c>
      <c r="K333" s="163" t="str">
        <f>IF(AND(ISBLANK('C2'!Y16),$L$333&lt;&gt;"Z"),"",'C2'!Y16)</f>
        <v/>
      </c>
      <c r="L333" s="163" t="str">
        <f>IF(ISBLANK('C2'!Z16),"",'C2'!Z16)</f>
        <v/>
      </c>
      <c r="M333" s="72" t="str">
        <f t="shared" si="7"/>
        <v>OK</v>
      </c>
      <c r="N333" s="73"/>
    </row>
    <row r="334" spans="1:14" hidden="1">
      <c r="A334" s="74" t="s">
        <v>2597</v>
      </c>
      <c r="B334" s="161" t="s">
        <v>1213</v>
      </c>
      <c r="C334" s="162" t="s">
        <v>76</v>
      </c>
      <c r="D334" s="164" t="s">
        <v>1214</v>
      </c>
      <c r="E334" s="162" t="s">
        <v>383</v>
      </c>
      <c r="F334" s="162" t="s">
        <v>76</v>
      </c>
      <c r="G334" s="164" t="s">
        <v>84</v>
      </c>
      <c r="H334" s="163" t="str">
        <f>IF(OR(AND('C2'!Y17="",'C2'!Z17=""),AND('C2'!Y18="",'C2'!Z18=""),AND('C2'!Z17="X",'C2'!Z18="X"),OR('C2'!Z17="M",'C2'!Z18="M")),"",SUM('C2'!Y17,'C2'!Y18))</f>
        <v/>
      </c>
      <c r="I334" s="163" t="str">
        <f>IF(AND(AND('C2'!Z17="X",'C2'!Z18="X"),SUM('C2'!Y17,'C2'!Y18)=0,ISNUMBER('C2'!Y19)),"",IF(OR('C2'!Z17="M",'C2'!Z18="M"),"M",IF(AND('C2'!Z17='C2'!Z18,OR('C2'!Z17="X",'C2'!Z17="W",'C2'!Z17="Z")),UPPER('C2'!Z17),"")))</f>
        <v/>
      </c>
      <c r="J334" s="75" t="s">
        <v>383</v>
      </c>
      <c r="K334" s="163" t="str">
        <f>IF(AND(ISBLANK('C2'!Y19),$L$334&lt;&gt;"Z"),"",'C2'!Y19)</f>
        <v/>
      </c>
      <c r="L334" s="163" t="str">
        <f>IF(ISBLANK('C2'!Z19),"",'C2'!Z19)</f>
        <v/>
      </c>
      <c r="M334" s="72" t="str">
        <f t="shared" si="7"/>
        <v>OK</v>
      </c>
      <c r="N334" s="73"/>
    </row>
    <row r="335" spans="1:14" hidden="1">
      <c r="A335" s="74" t="s">
        <v>2597</v>
      </c>
      <c r="B335" s="161" t="s">
        <v>1215</v>
      </c>
      <c r="C335" s="162" t="s">
        <v>76</v>
      </c>
      <c r="D335" s="164" t="s">
        <v>1216</v>
      </c>
      <c r="E335" s="162" t="s">
        <v>383</v>
      </c>
      <c r="F335" s="162" t="s">
        <v>76</v>
      </c>
      <c r="G335" s="164" t="s">
        <v>85</v>
      </c>
      <c r="H335" s="163" t="str">
        <f>IF(OR(AND('C2'!Y14="",'C2'!Z14=""),AND('C2'!Y17="",'C2'!Z17=""),AND('C2'!Z14="X",'C2'!Z17="X"),OR('C2'!Z14="M",'C2'!Z17="M")),"",SUM('C2'!Y14,'C2'!Y17))</f>
        <v/>
      </c>
      <c r="I335" s="163" t="str">
        <f>IF(AND(AND('C2'!Z14="X",'C2'!Z17="X"),SUM('C2'!Y14,'C2'!Y17)=0,ISNUMBER('C2'!Y20)),"",IF(OR('C2'!Z14="M",'C2'!Z17="M"),"M",IF(AND('C2'!Z14='C2'!Z17,OR('C2'!Z14="X",'C2'!Z14="W",'C2'!Z14="Z")),UPPER('C2'!Z14),"")))</f>
        <v/>
      </c>
      <c r="J335" s="75" t="s">
        <v>383</v>
      </c>
      <c r="K335" s="163" t="str">
        <f>IF(AND(ISBLANK('C2'!Y20),$L$335&lt;&gt;"Z"),"",'C2'!Y20)</f>
        <v/>
      </c>
      <c r="L335" s="163" t="str">
        <f>IF(ISBLANK('C2'!Z20),"",'C2'!Z20)</f>
        <v/>
      </c>
      <c r="M335" s="72" t="str">
        <f t="shared" si="7"/>
        <v>OK</v>
      </c>
      <c r="N335" s="73"/>
    </row>
    <row r="336" spans="1:14" hidden="1">
      <c r="A336" s="74" t="s">
        <v>2597</v>
      </c>
      <c r="B336" s="161" t="s">
        <v>1217</v>
      </c>
      <c r="C336" s="162" t="s">
        <v>76</v>
      </c>
      <c r="D336" s="164" t="s">
        <v>1218</v>
      </c>
      <c r="E336" s="162" t="s">
        <v>383</v>
      </c>
      <c r="F336" s="162" t="s">
        <v>76</v>
      </c>
      <c r="G336" s="164" t="s">
        <v>86</v>
      </c>
      <c r="H336" s="163" t="str">
        <f>IF(OR(AND('C2'!Y15="",'C2'!Z15=""),AND('C2'!Y18="",'C2'!Z18=""),AND('C2'!Z15="X",'C2'!Z18="X"),OR('C2'!Z15="M",'C2'!Z18="M")),"",SUM('C2'!Y15,'C2'!Y18))</f>
        <v/>
      </c>
      <c r="I336" s="163" t="str">
        <f>IF(AND(AND('C2'!Z15="X",'C2'!Z18="X"),SUM('C2'!Y15,'C2'!Y18)=0,ISNUMBER('C2'!Y21)),"",IF(OR('C2'!Z15="M",'C2'!Z18="M"),"M",IF(AND('C2'!Z15='C2'!Z18,OR('C2'!Z15="X",'C2'!Z15="W",'C2'!Z15="Z")),UPPER('C2'!Z15),"")))</f>
        <v/>
      </c>
      <c r="J336" s="75" t="s">
        <v>383</v>
      </c>
      <c r="K336" s="163" t="str">
        <f>IF(AND(ISBLANK('C2'!Y21),$L$336&lt;&gt;"Z"),"",'C2'!Y21)</f>
        <v/>
      </c>
      <c r="L336" s="163" t="str">
        <f>IF(ISBLANK('C2'!Z21),"",'C2'!Z21)</f>
        <v/>
      </c>
      <c r="M336" s="72" t="str">
        <f t="shared" si="7"/>
        <v>OK</v>
      </c>
      <c r="N336" s="73"/>
    </row>
    <row r="337" spans="1:14" hidden="1">
      <c r="A337" s="74" t="s">
        <v>2597</v>
      </c>
      <c r="B337" s="161" t="s">
        <v>1219</v>
      </c>
      <c r="C337" s="162" t="s">
        <v>76</v>
      </c>
      <c r="D337" s="164" t="s">
        <v>1220</v>
      </c>
      <c r="E337" s="162" t="s">
        <v>383</v>
      </c>
      <c r="F337" s="162" t="s">
        <v>76</v>
      </c>
      <c r="G337" s="164" t="s">
        <v>87</v>
      </c>
      <c r="H337" s="163" t="str">
        <f>IF(OR(AND('C2'!Y16="",'C2'!Z16=""),AND('C2'!Y19="",'C2'!Z19=""),AND('C2'!Z16="X",'C2'!Z19="X"),OR('C2'!Z16="M",'C2'!Z19="M")),"",SUM('C2'!Y16,'C2'!Y19))</f>
        <v/>
      </c>
      <c r="I337" s="163" t="str">
        <f>IF(AND(AND('C2'!Z16="X",'C2'!Z19="X"),SUM('C2'!Y16,'C2'!Y19)=0,ISNUMBER('C2'!Y22)),"",IF(OR('C2'!Z16="M",'C2'!Z19="M"),"M",IF(AND('C2'!Z16='C2'!Z19,OR('C2'!Z16="X",'C2'!Z16="W",'C2'!Z16="Z")),UPPER('C2'!Z16),"")))</f>
        <v/>
      </c>
      <c r="J337" s="75" t="s">
        <v>383</v>
      </c>
      <c r="K337" s="163" t="str">
        <f>IF(AND(ISBLANK('C2'!Y22),$L$337&lt;&gt;"Z"),"",'C2'!Y22)</f>
        <v/>
      </c>
      <c r="L337" s="163" t="str">
        <f>IF(ISBLANK('C2'!Z22),"",'C2'!Z22)</f>
        <v/>
      </c>
      <c r="M337" s="72" t="str">
        <f t="shared" si="7"/>
        <v>OK</v>
      </c>
      <c r="N337" s="73"/>
    </row>
    <row r="338" spans="1:14" hidden="1">
      <c r="A338" s="74" t="s">
        <v>2597</v>
      </c>
      <c r="B338" s="161" t="s">
        <v>1221</v>
      </c>
      <c r="C338" s="162" t="s">
        <v>76</v>
      </c>
      <c r="D338" s="164" t="s">
        <v>1222</v>
      </c>
      <c r="E338" s="162" t="s">
        <v>383</v>
      </c>
      <c r="F338" s="162" t="s">
        <v>76</v>
      </c>
      <c r="G338" s="164" t="s">
        <v>425</v>
      </c>
      <c r="H338" s="163" t="str">
        <f>IF(OR(AND('C2'!AB14="",'C2'!AC14=""),AND('C2'!AB15="",'C2'!AC15=""),AND('C2'!AC14="X",'C2'!AC15="X"),OR('C2'!AC14="M",'C2'!AC15="M")),"",SUM('C2'!AB14,'C2'!AB15))</f>
        <v/>
      </c>
      <c r="I338" s="163" t="str">
        <f>IF(AND(AND('C2'!AC14="X",'C2'!AC15="X"),SUM('C2'!AB14,'C2'!AB15)=0,ISNUMBER('C2'!AB16)),"",IF(OR('C2'!AC14="M",'C2'!AC15="M"),"M",IF(AND('C2'!AC14='C2'!AC15,OR('C2'!AC14="X",'C2'!AC14="W",'C2'!AC14="Z")),UPPER('C2'!AC14),"")))</f>
        <v/>
      </c>
      <c r="J338" s="75" t="s">
        <v>383</v>
      </c>
      <c r="K338" s="163" t="str">
        <f>IF(AND(ISBLANK('C2'!AB16),$L$338&lt;&gt;"Z"),"",'C2'!AB16)</f>
        <v/>
      </c>
      <c r="L338" s="163" t="str">
        <f>IF(ISBLANK('C2'!AC16),"",'C2'!AC16)</f>
        <v/>
      </c>
      <c r="M338" s="72" t="str">
        <f t="shared" si="7"/>
        <v>OK</v>
      </c>
      <c r="N338" s="73"/>
    </row>
    <row r="339" spans="1:14" hidden="1">
      <c r="A339" s="74" t="s">
        <v>2597</v>
      </c>
      <c r="B339" s="161" t="s">
        <v>1223</v>
      </c>
      <c r="C339" s="162" t="s">
        <v>76</v>
      </c>
      <c r="D339" s="164" t="s">
        <v>1224</v>
      </c>
      <c r="E339" s="162" t="s">
        <v>383</v>
      </c>
      <c r="F339" s="162" t="s">
        <v>76</v>
      </c>
      <c r="G339" s="164" t="s">
        <v>428</v>
      </c>
      <c r="H339" s="163" t="str">
        <f>IF(OR(AND('C2'!AB17="",'C2'!AC17=""),AND('C2'!AB18="",'C2'!AC18=""),AND('C2'!AC17="X",'C2'!AC18="X"),OR('C2'!AC17="M",'C2'!AC18="M")),"",SUM('C2'!AB17,'C2'!AB18))</f>
        <v/>
      </c>
      <c r="I339" s="163" t="str">
        <f>IF(AND(AND('C2'!AC17="X",'C2'!AC18="X"),SUM('C2'!AB17,'C2'!AB18)=0,ISNUMBER('C2'!AB19)),"",IF(OR('C2'!AC17="M",'C2'!AC18="M"),"M",IF(AND('C2'!AC17='C2'!AC18,OR('C2'!AC17="X",'C2'!AC17="W",'C2'!AC17="Z")),UPPER('C2'!AC17),"")))</f>
        <v/>
      </c>
      <c r="J339" s="75" t="s">
        <v>383</v>
      </c>
      <c r="K339" s="163" t="str">
        <f>IF(AND(ISBLANK('C2'!AB19),$L$339&lt;&gt;"Z"),"",'C2'!AB19)</f>
        <v/>
      </c>
      <c r="L339" s="163" t="str">
        <f>IF(ISBLANK('C2'!AC19),"",'C2'!AC19)</f>
        <v/>
      </c>
      <c r="M339" s="72" t="str">
        <f t="shared" si="7"/>
        <v>OK</v>
      </c>
      <c r="N339" s="73"/>
    </row>
    <row r="340" spans="1:14" hidden="1">
      <c r="A340" s="74" t="s">
        <v>2597</v>
      </c>
      <c r="B340" s="161" t="s">
        <v>1225</v>
      </c>
      <c r="C340" s="162" t="s">
        <v>76</v>
      </c>
      <c r="D340" s="164" t="s">
        <v>1226</v>
      </c>
      <c r="E340" s="162" t="s">
        <v>383</v>
      </c>
      <c r="F340" s="162" t="s">
        <v>76</v>
      </c>
      <c r="G340" s="164" t="s">
        <v>429</v>
      </c>
      <c r="H340" s="163" t="str">
        <f>IF(OR(AND('C2'!AB14="",'C2'!AC14=""),AND('C2'!AB17="",'C2'!AC17=""),AND('C2'!AC14="X",'C2'!AC17="X"),OR('C2'!AC14="M",'C2'!AC17="M")),"",SUM('C2'!AB14,'C2'!AB17))</f>
        <v/>
      </c>
      <c r="I340" s="163" t="str">
        <f>IF(AND(AND('C2'!AC14="X",'C2'!AC17="X"),SUM('C2'!AB14,'C2'!AB17)=0,ISNUMBER('C2'!AB20)),"",IF(OR('C2'!AC14="M",'C2'!AC17="M"),"M",IF(AND('C2'!AC14='C2'!AC17,OR('C2'!AC14="X",'C2'!AC14="W",'C2'!AC14="Z")),UPPER('C2'!AC14),"")))</f>
        <v/>
      </c>
      <c r="J340" s="75" t="s">
        <v>383</v>
      </c>
      <c r="K340" s="163" t="str">
        <f>IF(AND(ISBLANK('C2'!AB20),$L$340&lt;&gt;"Z"),"",'C2'!AB20)</f>
        <v/>
      </c>
      <c r="L340" s="163" t="str">
        <f>IF(ISBLANK('C2'!AC20),"",'C2'!AC20)</f>
        <v/>
      </c>
      <c r="M340" s="72" t="str">
        <f t="shared" si="7"/>
        <v>OK</v>
      </c>
      <c r="N340" s="73"/>
    </row>
    <row r="341" spans="1:14" hidden="1">
      <c r="A341" s="74" t="s">
        <v>2597</v>
      </c>
      <c r="B341" s="161" t="s">
        <v>1227</v>
      </c>
      <c r="C341" s="162" t="s">
        <v>76</v>
      </c>
      <c r="D341" s="164" t="s">
        <v>1228</v>
      </c>
      <c r="E341" s="162" t="s">
        <v>383</v>
      </c>
      <c r="F341" s="162" t="s">
        <v>76</v>
      </c>
      <c r="G341" s="164" t="s">
        <v>430</v>
      </c>
      <c r="H341" s="163" t="str">
        <f>IF(OR(AND('C2'!AB15="",'C2'!AC15=""),AND('C2'!AB18="",'C2'!AC18=""),AND('C2'!AC15="X",'C2'!AC18="X"),OR('C2'!AC15="M",'C2'!AC18="M")),"",SUM('C2'!AB15,'C2'!AB18))</f>
        <v/>
      </c>
      <c r="I341" s="163" t="str">
        <f>IF(AND(AND('C2'!AC15="X",'C2'!AC18="X"),SUM('C2'!AB15,'C2'!AB18)=0,ISNUMBER('C2'!AB21)),"",IF(OR('C2'!AC15="M",'C2'!AC18="M"),"M",IF(AND('C2'!AC15='C2'!AC18,OR('C2'!AC15="X",'C2'!AC15="W",'C2'!AC15="Z")),UPPER('C2'!AC15),"")))</f>
        <v/>
      </c>
      <c r="J341" s="75" t="s">
        <v>383</v>
      </c>
      <c r="K341" s="163" t="str">
        <f>IF(AND(ISBLANK('C2'!AB21),$L$341&lt;&gt;"Z"),"",'C2'!AB21)</f>
        <v/>
      </c>
      <c r="L341" s="163" t="str">
        <f>IF(ISBLANK('C2'!AC21),"",'C2'!AC21)</f>
        <v/>
      </c>
      <c r="M341" s="72" t="str">
        <f t="shared" si="7"/>
        <v>OK</v>
      </c>
      <c r="N341" s="73"/>
    </row>
    <row r="342" spans="1:14" hidden="1">
      <c r="A342" s="74" t="s">
        <v>2597</v>
      </c>
      <c r="B342" s="161" t="s">
        <v>1229</v>
      </c>
      <c r="C342" s="162" t="s">
        <v>76</v>
      </c>
      <c r="D342" s="164" t="s">
        <v>1230</v>
      </c>
      <c r="E342" s="162" t="s">
        <v>383</v>
      </c>
      <c r="F342" s="162" t="s">
        <v>76</v>
      </c>
      <c r="G342" s="164" t="s">
        <v>431</v>
      </c>
      <c r="H342" s="163" t="str">
        <f>IF(OR(AND('C2'!AB16="",'C2'!AC16=""),AND('C2'!AB19="",'C2'!AC19=""),AND('C2'!AC16="X",'C2'!AC19="X"),OR('C2'!AC16="M",'C2'!AC19="M")),"",SUM('C2'!AB16,'C2'!AB19))</f>
        <v/>
      </c>
      <c r="I342" s="163" t="str">
        <f>IF(AND(AND('C2'!AC16="X",'C2'!AC19="X"),SUM('C2'!AB16,'C2'!AB19)=0,ISNUMBER('C2'!AB22)),"",IF(OR('C2'!AC16="M",'C2'!AC19="M"),"M",IF(AND('C2'!AC16='C2'!AC19,OR('C2'!AC16="X",'C2'!AC16="W",'C2'!AC16="Z")),UPPER('C2'!AC16),"")))</f>
        <v/>
      </c>
      <c r="J342" s="75" t="s">
        <v>383</v>
      </c>
      <c r="K342" s="163" t="str">
        <f>IF(AND(ISBLANK('C2'!AB22),$L$342&lt;&gt;"Z"),"",'C2'!AB22)</f>
        <v/>
      </c>
      <c r="L342" s="163" t="str">
        <f>IF(ISBLANK('C2'!AC22),"",'C2'!AC22)</f>
        <v/>
      </c>
      <c r="M342" s="72" t="str">
        <f t="shared" si="7"/>
        <v>OK</v>
      </c>
      <c r="N342" s="73"/>
    </row>
    <row r="343" spans="1:14" hidden="1">
      <c r="A343" s="74" t="s">
        <v>2597</v>
      </c>
      <c r="B343" s="161" t="s">
        <v>1231</v>
      </c>
      <c r="C343" s="162" t="s">
        <v>76</v>
      </c>
      <c r="D343" s="164" t="s">
        <v>1232</v>
      </c>
      <c r="E343" s="162" t="s">
        <v>383</v>
      </c>
      <c r="F343" s="162" t="s">
        <v>76</v>
      </c>
      <c r="G343" s="164" t="s">
        <v>438</v>
      </c>
      <c r="H343" s="163" t="str">
        <f>IF(OR(AND('C2'!AE14="",'C2'!AF14=""),AND('C2'!AE15="",'C2'!AF15=""),AND('C2'!AF14="X",'C2'!AF15="X"),OR('C2'!AF14="M",'C2'!AF15="M")),"",SUM('C2'!AE14,'C2'!AE15))</f>
        <v/>
      </c>
      <c r="I343" s="163" t="str">
        <f>IF(AND(AND('C2'!AF14="X",'C2'!AF15="X"),SUM('C2'!AE14,'C2'!AE15)=0,ISNUMBER('C2'!AE16)),"",IF(OR('C2'!AF14="M",'C2'!AF15="M"),"M",IF(AND('C2'!AF14='C2'!AF15,OR('C2'!AF14="X",'C2'!AF14="W",'C2'!AF14="Z")),UPPER('C2'!AF14),"")))</f>
        <v/>
      </c>
      <c r="J343" s="75" t="s">
        <v>383</v>
      </c>
      <c r="K343" s="163" t="str">
        <f>IF(AND(ISBLANK('C2'!AE16),$L$343&lt;&gt;"Z"),"",'C2'!AE16)</f>
        <v/>
      </c>
      <c r="L343" s="163" t="str">
        <f>IF(ISBLANK('C2'!AF16),"",'C2'!AF16)</f>
        <v/>
      </c>
      <c r="M343" s="72" t="str">
        <f t="shared" si="7"/>
        <v>OK</v>
      </c>
      <c r="N343" s="73"/>
    </row>
    <row r="344" spans="1:14" hidden="1">
      <c r="A344" s="74" t="s">
        <v>2597</v>
      </c>
      <c r="B344" s="161" t="s">
        <v>1233</v>
      </c>
      <c r="C344" s="162" t="s">
        <v>76</v>
      </c>
      <c r="D344" s="164" t="s">
        <v>1234</v>
      </c>
      <c r="E344" s="162" t="s">
        <v>383</v>
      </c>
      <c r="F344" s="162" t="s">
        <v>76</v>
      </c>
      <c r="G344" s="164" t="s">
        <v>444</v>
      </c>
      <c r="H344" s="163" t="str">
        <f>IF(OR(AND('C2'!AE17="",'C2'!AF17=""),AND('C2'!AE18="",'C2'!AF18=""),AND('C2'!AF17="X",'C2'!AF18="X"),OR('C2'!AF17="M",'C2'!AF18="M")),"",SUM('C2'!AE17,'C2'!AE18))</f>
        <v/>
      </c>
      <c r="I344" s="163" t="str">
        <f>IF(AND(AND('C2'!AF17="X",'C2'!AF18="X"),SUM('C2'!AE17,'C2'!AE18)=0,ISNUMBER('C2'!AE19)),"",IF(OR('C2'!AF17="M",'C2'!AF18="M"),"M",IF(AND('C2'!AF17='C2'!AF18,OR('C2'!AF17="X",'C2'!AF17="W",'C2'!AF17="Z")),UPPER('C2'!AF17),"")))</f>
        <v/>
      </c>
      <c r="J344" s="75" t="s">
        <v>383</v>
      </c>
      <c r="K344" s="163" t="str">
        <f>IF(AND(ISBLANK('C2'!AE19),$L$344&lt;&gt;"Z"),"",'C2'!AE19)</f>
        <v/>
      </c>
      <c r="L344" s="163" t="str">
        <f>IF(ISBLANK('C2'!AF19),"",'C2'!AF19)</f>
        <v/>
      </c>
      <c r="M344" s="72" t="str">
        <f t="shared" si="7"/>
        <v>OK</v>
      </c>
      <c r="N344" s="73"/>
    </row>
    <row r="345" spans="1:14" hidden="1">
      <c r="A345" s="74" t="s">
        <v>2597</v>
      </c>
      <c r="B345" s="161" t="s">
        <v>1235</v>
      </c>
      <c r="C345" s="162" t="s">
        <v>76</v>
      </c>
      <c r="D345" s="164" t="s">
        <v>1236</v>
      </c>
      <c r="E345" s="162" t="s">
        <v>383</v>
      </c>
      <c r="F345" s="162" t="s">
        <v>76</v>
      </c>
      <c r="G345" s="164" t="s">
        <v>418</v>
      </c>
      <c r="H345" s="163" t="str">
        <f>IF(OR(AND('C2'!AE14="",'C2'!AF14=""),AND('C2'!AE17="",'C2'!AF17=""),AND('C2'!AF14="X",'C2'!AF17="X"),OR('C2'!AF14="M",'C2'!AF17="M")),"",SUM('C2'!AE14,'C2'!AE17))</f>
        <v/>
      </c>
      <c r="I345" s="163" t="str">
        <f>IF(AND(AND('C2'!AF14="X",'C2'!AF17="X"),SUM('C2'!AE14,'C2'!AE17)=0,ISNUMBER('C2'!AE20)),"",IF(OR('C2'!AF14="M",'C2'!AF17="M"),"M",IF(AND('C2'!AF14='C2'!AF17,OR('C2'!AF14="X",'C2'!AF14="W",'C2'!AF14="Z")),UPPER('C2'!AF14),"")))</f>
        <v/>
      </c>
      <c r="J345" s="75" t="s">
        <v>383</v>
      </c>
      <c r="K345" s="163" t="str">
        <f>IF(AND(ISBLANK('C2'!AE20),$L$345&lt;&gt;"Z"),"",'C2'!AE20)</f>
        <v/>
      </c>
      <c r="L345" s="163" t="str">
        <f>IF(ISBLANK('C2'!AF20),"",'C2'!AF20)</f>
        <v/>
      </c>
      <c r="M345" s="72" t="str">
        <f t="shared" si="7"/>
        <v>OK</v>
      </c>
      <c r="N345" s="73"/>
    </row>
    <row r="346" spans="1:14" hidden="1">
      <c r="A346" s="74" t="s">
        <v>2597</v>
      </c>
      <c r="B346" s="161" t="s">
        <v>1237</v>
      </c>
      <c r="C346" s="162" t="s">
        <v>76</v>
      </c>
      <c r="D346" s="164" t="s">
        <v>1238</v>
      </c>
      <c r="E346" s="162" t="s">
        <v>383</v>
      </c>
      <c r="F346" s="162" t="s">
        <v>76</v>
      </c>
      <c r="G346" s="164" t="s">
        <v>408</v>
      </c>
      <c r="H346" s="163" t="str">
        <f>IF(OR(AND('C2'!AE15="",'C2'!AF15=""),AND('C2'!AE18="",'C2'!AF18=""),AND('C2'!AF15="X",'C2'!AF18="X"),OR('C2'!AF15="M",'C2'!AF18="M")),"",SUM('C2'!AE15,'C2'!AE18))</f>
        <v/>
      </c>
      <c r="I346" s="163" t="str">
        <f>IF(AND(AND('C2'!AF15="X",'C2'!AF18="X"),SUM('C2'!AE15,'C2'!AE18)=0,ISNUMBER('C2'!AE21)),"",IF(OR('C2'!AF15="M",'C2'!AF18="M"),"M",IF(AND('C2'!AF15='C2'!AF18,OR('C2'!AF15="X",'C2'!AF15="W",'C2'!AF15="Z")),UPPER('C2'!AF15),"")))</f>
        <v/>
      </c>
      <c r="J346" s="75" t="s">
        <v>383</v>
      </c>
      <c r="K346" s="163" t="str">
        <f>IF(AND(ISBLANK('C2'!AE21),$L$346&lt;&gt;"Z"),"",'C2'!AE21)</f>
        <v/>
      </c>
      <c r="L346" s="163" t="str">
        <f>IF(ISBLANK('C2'!AF21),"",'C2'!AF21)</f>
        <v/>
      </c>
      <c r="M346" s="72" t="str">
        <f t="shared" si="7"/>
        <v>OK</v>
      </c>
      <c r="N346" s="73"/>
    </row>
    <row r="347" spans="1:14" hidden="1">
      <c r="A347" s="74" t="s">
        <v>2597</v>
      </c>
      <c r="B347" s="161" t="s">
        <v>1239</v>
      </c>
      <c r="C347" s="162" t="s">
        <v>76</v>
      </c>
      <c r="D347" s="164" t="s">
        <v>1240</v>
      </c>
      <c r="E347" s="162" t="s">
        <v>383</v>
      </c>
      <c r="F347" s="162" t="s">
        <v>76</v>
      </c>
      <c r="G347" s="164" t="s">
        <v>397</v>
      </c>
      <c r="H347" s="163" t="str">
        <f>IF(OR(AND('C2'!AE16="",'C2'!AF16=""),AND('C2'!AE19="",'C2'!AF19=""),AND('C2'!AF16="X",'C2'!AF19="X"),OR('C2'!AF16="M",'C2'!AF19="M")),"",SUM('C2'!AE16,'C2'!AE19))</f>
        <v/>
      </c>
      <c r="I347" s="163" t="str">
        <f>IF(AND(AND('C2'!AF16="X",'C2'!AF19="X"),SUM('C2'!AE16,'C2'!AE19)=0,ISNUMBER('C2'!AE22)),"",IF(OR('C2'!AF16="M",'C2'!AF19="M"),"M",IF(AND('C2'!AF16='C2'!AF19,OR('C2'!AF16="X",'C2'!AF16="W",'C2'!AF16="Z")),UPPER('C2'!AF16),"")))</f>
        <v/>
      </c>
      <c r="J347" s="75" t="s">
        <v>383</v>
      </c>
      <c r="K347" s="163" t="str">
        <f>IF(AND(ISBLANK('C2'!AE22),$L$347&lt;&gt;"Z"),"",'C2'!AE22)</f>
        <v/>
      </c>
      <c r="L347" s="163" t="str">
        <f>IF(ISBLANK('C2'!AF22),"",'C2'!AF22)</f>
        <v/>
      </c>
      <c r="M347" s="72" t="str">
        <f t="shared" si="7"/>
        <v>OK</v>
      </c>
      <c r="N347" s="73"/>
    </row>
    <row r="348" spans="1:14" hidden="1">
      <c r="A348" s="74" t="s">
        <v>2597</v>
      </c>
      <c r="B348" s="161" t="s">
        <v>1241</v>
      </c>
      <c r="C348" s="162" t="s">
        <v>76</v>
      </c>
      <c r="D348" s="164" t="s">
        <v>1242</v>
      </c>
      <c r="E348" s="162" t="s">
        <v>383</v>
      </c>
      <c r="F348" s="162" t="s">
        <v>76</v>
      </c>
      <c r="G348" s="164" t="s">
        <v>437</v>
      </c>
      <c r="H348" s="163" t="str">
        <f>IF(OR(AND('C2'!AH14="",'C2'!AI14=""),AND('C2'!AH15="",'C2'!AI15=""),AND('C2'!AI14="X",'C2'!AI15="X"),OR('C2'!AI14="M",'C2'!AI15="M")),"",SUM('C2'!AH14,'C2'!AH15))</f>
        <v/>
      </c>
      <c r="I348" s="163" t="str">
        <f>IF(AND(AND('C2'!AI14="X",'C2'!AI15="X"),SUM('C2'!AH14,'C2'!AH15)=0,ISNUMBER('C2'!AH16)),"",IF(OR('C2'!AI14="M",'C2'!AI15="M"),"M",IF(AND('C2'!AI14='C2'!AI15,OR('C2'!AI14="X",'C2'!AI14="W",'C2'!AI14="Z")),UPPER('C2'!AI14),"")))</f>
        <v/>
      </c>
      <c r="J348" s="75" t="s">
        <v>383</v>
      </c>
      <c r="K348" s="163" t="str">
        <f>IF(AND(ISBLANK('C2'!AH16),$L$348&lt;&gt;"Z"),"",'C2'!AH16)</f>
        <v/>
      </c>
      <c r="L348" s="163" t="str">
        <f>IF(ISBLANK('C2'!AI16),"",'C2'!AI16)</f>
        <v/>
      </c>
      <c r="M348" s="72" t="str">
        <f t="shared" si="7"/>
        <v>OK</v>
      </c>
      <c r="N348" s="73"/>
    </row>
    <row r="349" spans="1:14" hidden="1">
      <c r="A349" s="74" t="s">
        <v>2597</v>
      </c>
      <c r="B349" s="161" t="s">
        <v>1243</v>
      </c>
      <c r="C349" s="162" t="s">
        <v>76</v>
      </c>
      <c r="D349" s="164" t="s">
        <v>1244</v>
      </c>
      <c r="E349" s="162" t="s">
        <v>383</v>
      </c>
      <c r="F349" s="162" t="s">
        <v>76</v>
      </c>
      <c r="G349" s="164" t="s">
        <v>443</v>
      </c>
      <c r="H349" s="163" t="str">
        <f>IF(OR(AND('C2'!AH17="",'C2'!AI17=""),AND('C2'!AH18="",'C2'!AI18=""),AND('C2'!AI17="X",'C2'!AI18="X"),OR('C2'!AI17="M",'C2'!AI18="M")),"",SUM('C2'!AH17,'C2'!AH18))</f>
        <v/>
      </c>
      <c r="I349" s="163" t="str">
        <f>IF(AND(AND('C2'!AI17="X",'C2'!AI18="X"),SUM('C2'!AH17,'C2'!AH18)=0,ISNUMBER('C2'!AH19)),"",IF(OR('C2'!AI17="M",'C2'!AI18="M"),"M",IF(AND('C2'!AI17='C2'!AI18,OR('C2'!AI17="X",'C2'!AI17="W",'C2'!AI17="Z")),UPPER('C2'!AI17),"")))</f>
        <v/>
      </c>
      <c r="J349" s="75" t="s">
        <v>383</v>
      </c>
      <c r="K349" s="163" t="str">
        <f>IF(AND(ISBLANK('C2'!AH19),$L$349&lt;&gt;"Z"),"",'C2'!AH19)</f>
        <v/>
      </c>
      <c r="L349" s="163" t="str">
        <f>IF(ISBLANK('C2'!AI19),"",'C2'!AI19)</f>
        <v/>
      </c>
      <c r="M349" s="72" t="str">
        <f t="shared" si="7"/>
        <v>OK</v>
      </c>
      <c r="N349" s="73"/>
    </row>
    <row r="350" spans="1:14" hidden="1">
      <c r="A350" s="74" t="s">
        <v>2597</v>
      </c>
      <c r="B350" s="161" t="s">
        <v>1245</v>
      </c>
      <c r="C350" s="162" t="s">
        <v>76</v>
      </c>
      <c r="D350" s="164" t="s">
        <v>1246</v>
      </c>
      <c r="E350" s="162" t="s">
        <v>383</v>
      </c>
      <c r="F350" s="162" t="s">
        <v>76</v>
      </c>
      <c r="G350" s="164" t="s">
        <v>445</v>
      </c>
      <c r="H350" s="163" t="str">
        <f>IF(OR(AND('C2'!AH14="",'C2'!AI14=""),AND('C2'!AH17="",'C2'!AI17=""),AND('C2'!AI14="X",'C2'!AI17="X"),OR('C2'!AI14="M",'C2'!AI17="M")),"",SUM('C2'!AH14,'C2'!AH17))</f>
        <v/>
      </c>
      <c r="I350" s="163" t="str">
        <f>IF(AND(AND('C2'!AI14="X",'C2'!AI17="X"),SUM('C2'!AH14,'C2'!AH17)=0,ISNUMBER('C2'!AH20)),"",IF(OR('C2'!AI14="M",'C2'!AI17="M"),"M",IF(AND('C2'!AI14='C2'!AI17,OR('C2'!AI14="X",'C2'!AI14="W",'C2'!AI14="Z")),UPPER('C2'!AI14),"")))</f>
        <v/>
      </c>
      <c r="J350" s="75" t="s">
        <v>383</v>
      </c>
      <c r="K350" s="163" t="str">
        <f>IF(AND(ISBLANK('C2'!AH20),$L$350&lt;&gt;"Z"),"",'C2'!AH20)</f>
        <v/>
      </c>
      <c r="L350" s="163" t="str">
        <f>IF(ISBLANK('C2'!AI20),"",'C2'!AI20)</f>
        <v/>
      </c>
      <c r="M350" s="72" t="str">
        <f t="shared" si="7"/>
        <v>OK</v>
      </c>
      <c r="N350" s="73"/>
    </row>
    <row r="351" spans="1:14" hidden="1">
      <c r="A351" s="74" t="s">
        <v>2597</v>
      </c>
      <c r="B351" s="161" t="s">
        <v>1247</v>
      </c>
      <c r="C351" s="162" t="s">
        <v>76</v>
      </c>
      <c r="D351" s="164" t="s">
        <v>1248</v>
      </c>
      <c r="E351" s="162" t="s">
        <v>383</v>
      </c>
      <c r="F351" s="162" t="s">
        <v>76</v>
      </c>
      <c r="G351" s="164" t="s">
        <v>446</v>
      </c>
      <c r="H351" s="163" t="str">
        <f>IF(OR(AND('C2'!AH15="",'C2'!AI15=""),AND('C2'!AH18="",'C2'!AI18=""),AND('C2'!AI15="X",'C2'!AI18="X"),OR('C2'!AI15="M",'C2'!AI18="M")),"",SUM('C2'!AH15,'C2'!AH18))</f>
        <v/>
      </c>
      <c r="I351" s="163" t="str">
        <f>IF(AND(AND('C2'!AI15="X",'C2'!AI18="X"),SUM('C2'!AH15,'C2'!AH18)=0,ISNUMBER('C2'!AH21)),"",IF(OR('C2'!AI15="M",'C2'!AI18="M"),"M",IF(AND('C2'!AI15='C2'!AI18,OR('C2'!AI15="X",'C2'!AI15="W",'C2'!AI15="Z")),UPPER('C2'!AI15),"")))</f>
        <v/>
      </c>
      <c r="J351" s="75" t="s">
        <v>383</v>
      </c>
      <c r="K351" s="163" t="str">
        <f>IF(AND(ISBLANK('C2'!AH21),$L$351&lt;&gt;"Z"),"",'C2'!AH21)</f>
        <v/>
      </c>
      <c r="L351" s="163" t="str">
        <f>IF(ISBLANK('C2'!AI21),"",'C2'!AI21)</f>
        <v/>
      </c>
      <c r="M351" s="72" t="str">
        <f t="shared" si="7"/>
        <v>OK</v>
      </c>
      <c r="N351" s="73"/>
    </row>
    <row r="352" spans="1:14" hidden="1">
      <c r="A352" s="74" t="s">
        <v>2597</v>
      </c>
      <c r="B352" s="161" t="s">
        <v>1249</v>
      </c>
      <c r="C352" s="162" t="s">
        <v>76</v>
      </c>
      <c r="D352" s="164" t="s">
        <v>1250</v>
      </c>
      <c r="E352" s="162" t="s">
        <v>383</v>
      </c>
      <c r="F352" s="162" t="s">
        <v>76</v>
      </c>
      <c r="G352" s="164" t="s">
        <v>447</v>
      </c>
      <c r="H352" s="163" t="str">
        <f>IF(OR(AND('C2'!AH16="",'C2'!AI16=""),AND('C2'!AH19="",'C2'!AI19=""),AND('C2'!AI16="X",'C2'!AI19="X"),OR('C2'!AI16="M",'C2'!AI19="M")),"",SUM('C2'!AH16,'C2'!AH19))</f>
        <v/>
      </c>
      <c r="I352" s="163" t="str">
        <f>IF(AND(AND('C2'!AI16="X",'C2'!AI19="X"),SUM('C2'!AH16,'C2'!AH19)=0,ISNUMBER('C2'!AH22)),"",IF(OR('C2'!AI16="M",'C2'!AI19="M"),"M",IF(AND('C2'!AI16='C2'!AI19,OR('C2'!AI16="X",'C2'!AI16="W",'C2'!AI16="Z")),UPPER('C2'!AI16),"")))</f>
        <v/>
      </c>
      <c r="J352" s="75" t="s">
        <v>383</v>
      </c>
      <c r="K352" s="163" t="str">
        <f>IF(AND(ISBLANK('C2'!AH22),$L$352&lt;&gt;"Z"),"",'C2'!AH22)</f>
        <v/>
      </c>
      <c r="L352" s="163" t="str">
        <f>IF(ISBLANK('C2'!AI22),"",'C2'!AI22)</f>
        <v/>
      </c>
      <c r="M352" s="72" t="str">
        <f t="shared" si="7"/>
        <v>OK</v>
      </c>
      <c r="N352" s="73"/>
    </row>
    <row r="353" spans="1:14" hidden="1">
      <c r="A353" s="74" t="s">
        <v>2597</v>
      </c>
      <c r="B353" s="161" t="s">
        <v>1251</v>
      </c>
      <c r="C353" s="162" t="s">
        <v>76</v>
      </c>
      <c r="D353" s="164" t="s">
        <v>1252</v>
      </c>
      <c r="E353" s="162" t="s">
        <v>383</v>
      </c>
      <c r="F353" s="162" t="s">
        <v>76</v>
      </c>
      <c r="G353" s="164" t="s">
        <v>469</v>
      </c>
      <c r="H353" s="163" t="str">
        <f>IF(OR(AND('C2'!AK14="",'C2'!AL14=""),AND('C2'!AK15="",'C2'!AL15=""),AND('C2'!AL14="X",'C2'!AL15="X"),OR('C2'!AL14="M",'C2'!AL15="M")),"",SUM('C2'!AK14,'C2'!AK15))</f>
        <v/>
      </c>
      <c r="I353" s="163" t="str">
        <f>IF(AND(AND('C2'!AL14="X",'C2'!AL15="X"),SUM('C2'!AK14,'C2'!AK15)=0,ISNUMBER('C2'!AK16)),"",IF(OR('C2'!AL14="M",'C2'!AL15="M"),"M",IF(AND('C2'!AL14='C2'!AL15,OR('C2'!AL14="X",'C2'!AL14="W",'C2'!AL14="Z")),UPPER('C2'!AL14),"")))</f>
        <v/>
      </c>
      <c r="J353" s="75" t="s">
        <v>383</v>
      </c>
      <c r="K353" s="163" t="str">
        <f>IF(AND(ISBLANK('C2'!AK16),$L$353&lt;&gt;"Z"),"",'C2'!AK16)</f>
        <v/>
      </c>
      <c r="L353" s="163" t="str">
        <f>IF(ISBLANK('C2'!AL16),"",'C2'!AL16)</f>
        <v/>
      </c>
      <c r="M353" s="72" t="str">
        <f t="shared" si="7"/>
        <v>OK</v>
      </c>
      <c r="N353" s="73"/>
    </row>
    <row r="354" spans="1:14" hidden="1">
      <c r="A354" s="74" t="s">
        <v>2597</v>
      </c>
      <c r="B354" s="161" t="s">
        <v>1253</v>
      </c>
      <c r="C354" s="162" t="s">
        <v>76</v>
      </c>
      <c r="D354" s="164" t="s">
        <v>1254</v>
      </c>
      <c r="E354" s="162" t="s">
        <v>383</v>
      </c>
      <c r="F354" s="162" t="s">
        <v>76</v>
      </c>
      <c r="G354" s="164" t="s">
        <v>869</v>
      </c>
      <c r="H354" s="163" t="str">
        <f>IF(OR(AND('C2'!AK17="",'C2'!AL17=""),AND('C2'!AK18="",'C2'!AL18=""),AND('C2'!AL17="X",'C2'!AL18="X"),OR('C2'!AL17="M",'C2'!AL18="M")),"",SUM('C2'!AK17,'C2'!AK18))</f>
        <v/>
      </c>
      <c r="I354" s="163" t="str">
        <f>IF(AND(AND('C2'!AL17="X",'C2'!AL18="X"),SUM('C2'!AK17,'C2'!AK18)=0,ISNUMBER('C2'!AK19)),"",IF(OR('C2'!AL17="M",'C2'!AL18="M"),"M",IF(AND('C2'!AL17='C2'!AL18,OR('C2'!AL17="X",'C2'!AL17="W",'C2'!AL17="Z")),UPPER('C2'!AL17),"")))</f>
        <v/>
      </c>
      <c r="J354" s="75" t="s">
        <v>383</v>
      </c>
      <c r="K354" s="163" t="str">
        <f>IF(AND(ISBLANK('C2'!AK19),$L$354&lt;&gt;"Z"),"",'C2'!AK19)</f>
        <v/>
      </c>
      <c r="L354" s="163" t="str">
        <f>IF(ISBLANK('C2'!AL19),"",'C2'!AL19)</f>
        <v/>
      </c>
      <c r="M354" s="72" t="str">
        <f t="shared" si="7"/>
        <v>OK</v>
      </c>
      <c r="N354" s="73"/>
    </row>
    <row r="355" spans="1:14" hidden="1">
      <c r="A355" s="74" t="s">
        <v>2597</v>
      </c>
      <c r="B355" s="161" t="s">
        <v>1255</v>
      </c>
      <c r="C355" s="162" t="s">
        <v>76</v>
      </c>
      <c r="D355" s="164" t="s">
        <v>1256</v>
      </c>
      <c r="E355" s="162" t="s">
        <v>383</v>
      </c>
      <c r="F355" s="162" t="s">
        <v>76</v>
      </c>
      <c r="G355" s="164" t="s">
        <v>420</v>
      </c>
      <c r="H355" s="163" t="str">
        <f>IF(OR(AND('C2'!AK14="",'C2'!AL14=""),AND('C2'!AK17="",'C2'!AL17=""),AND('C2'!AL14="X",'C2'!AL17="X"),OR('C2'!AL14="M",'C2'!AL17="M")),"",SUM('C2'!AK14,'C2'!AK17))</f>
        <v/>
      </c>
      <c r="I355" s="163" t="str">
        <f>IF(AND(AND('C2'!AL14="X",'C2'!AL17="X"),SUM('C2'!AK14,'C2'!AK17)=0,ISNUMBER('C2'!AK20)),"",IF(OR('C2'!AL14="M",'C2'!AL17="M"),"M",IF(AND('C2'!AL14='C2'!AL17,OR('C2'!AL14="X",'C2'!AL14="W",'C2'!AL14="Z")),UPPER('C2'!AL14),"")))</f>
        <v/>
      </c>
      <c r="J355" s="75" t="s">
        <v>383</v>
      </c>
      <c r="K355" s="163" t="str">
        <f>IF(AND(ISBLANK('C2'!AK20),$L$355&lt;&gt;"Z"),"",'C2'!AK20)</f>
        <v/>
      </c>
      <c r="L355" s="163" t="str">
        <f>IF(ISBLANK('C2'!AL20),"",'C2'!AL20)</f>
        <v/>
      </c>
      <c r="M355" s="72" t="str">
        <f t="shared" si="7"/>
        <v>OK</v>
      </c>
      <c r="N355" s="73"/>
    </row>
    <row r="356" spans="1:14" hidden="1">
      <c r="A356" s="74" t="s">
        <v>2597</v>
      </c>
      <c r="B356" s="161" t="s">
        <v>1257</v>
      </c>
      <c r="C356" s="162" t="s">
        <v>76</v>
      </c>
      <c r="D356" s="164" t="s">
        <v>1258</v>
      </c>
      <c r="E356" s="162" t="s">
        <v>383</v>
      </c>
      <c r="F356" s="162" t="s">
        <v>76</v>
      </c>
      <c r="G356" s="164" t="s">
        <v>410</v>
      </c>
      <c r="H356" s="163" t="str">
        <f>IF(OR(AND('C2'!AK15="",'C2'!AL15=""),AND('C2'!AK18="",'C2'!AL18=""),AND('C2'!AL15="X",'C2'!AL18="X"),OR('C2'!AL15="M",'C2'!AL18="M")),"",SUM('C2'!AK15,'C2'!AK18))</f>
        <v/>
      </c>
      <c r="I356" s="163" t="str">
        <f>IF(AND(AND('C2'!AL15="X",'C2'!AL18="X"),SUM('C2'!AK15,'C2'!AK18)=0,ISNUMBER('C2'!AK21)),"",IF(OR('C2'!AL15="M",'C2'!AL18="M"),"M",IF(AND('C2'!AL15='C2'!AL18,OR('C2'!AL15="X",'C2'!AL15="W",'C2'!AL15="Z")),UPPER('C2'!AL15),"")))</f>
        <v/>
      </c>
      <c r="J356" s="75" t="s">
        <v>383</v>
      </c>
      <c r="K356" s="163" t="str">
        <f>IF(AND(ISBLANK('C2'!AK21),$L$356&lt;&gt;"Z"),"",'C2'!AK21)</f>
        <v/>
      </c>
      <c r="L356" s="163" t="str">
        <f>IF(ISBLANK('C2'!AL21),"",'C2'!AL21)</f>
        <v/>
      </c>
      <c r="M356" s="72" t="str">
        <f t="shared" si="7"/>
        <v>OK</v>
      </c>
      <c r="N356" s="73"/>
    </row>
    <row r="357" spans="1:14" hidden="1">
      <c r="A357" s="74" t="s">
        <v>2597</v>
      </c>
      <c r="B357" s="161" t="s">
        <v>1259</v>
      </c>
      <c r="C357" s="162" t="s">
        <v>76</v>
      </c>
      <c r="D357" s="164" t="s">
        <v>1260</v>
      </c>
      <c r="E357" s="162" t="s">
        <v>383</v>
      </c>
      <c r="F357" s="162" t="s">
        <v>76</v>
      </c>
      <c r="G357" s="164" t="s">
        <v>399</v>
      </c>
      <c r="H357" s="163" t="str">
        <f>IF(OR(AND('C2'!AK16="",'C2'!AL16=""),AND('C2'!AK19="",'C2'!AL19=""),AND('C2'!AL16="X",'C2'!AL19="X"),OR('C2'!AL16="M",'C2'!AL19="M")),"",SUM('C2'!AK16,'C2'!AK19))</f>
        <v/>
      </c>
      <c r="I357" s="163" t="str">
        <f>IF(AND(AND('C2'!AL16="X",'C2'!AL19="X"),SUM('C2'!AK16,'C2'!AK19)=0,ISNUMBER('C2'!AK22)),"",IF(OR('C2'!AL16="M",'C2'!AL19="M"),"M",IF(AND('C2'!AL16='C2'!AL19,OR('C2'!AL16="X",'C2'!AL16="W",'C2'!AL16="Z")),UPPER('C2'!AL16),"")))</f>
        <v/>
      </c>
      <c r="J357" s="75" t="s">
        <v>383</v>
      </c>
      <c r="K357" s="163" t="str">
        <f>IF(AND(ISBLANK('C2'!AK22),$L$357&lt;&gt;"Z"),"",'C2'!AK22)</f>
        <v/>
      </c>
      <c r="L357" s="163" t="str">
        <f>IF(ISBLANK('C2'!AL22),"",'C2'!AL22)</f>
        <v/>
      </c>
      <c r="M357" s="72" t="str">
        <f t="shared" si="7"/>
        <v>OK</v>
      </c>
      <c r="N357" s="73"/>
    </row>
    <row r="358" spans="1:14" hidden="1">
      <c r="A358" s="74" t="s">
        <v>2597</v>
      </c>
      <c r="B358" s="161" t="s">
        <v>1263</v>
      </c>
      <c r="C358" s="162" t="s">
        <v>76</v>
      </c>
      <c r="D358" s="164" t="s">
        <v>1264</v>
      </c>
      <c r="E358" s="162" t="s">
        <v>383</v>
      </c>
      <c r="F358" s="162" t="s">
        <v>76</v>
      </c>
      <c r="G358" s="164" t="s">
        <v>475</v>
      </c>
      <c r="H358" s="163" t="str">
        <f>IF(OR(AND('C2'!AN14="",'C2'!AO14=""),AND('C2'!AN15="",'C2'!AO15=""),AND('C2'!AO14="X",'C2'!AO15="X"),OR('C2'!AO14="M",'C2'!AO15="M")),"",SUM('C2'!AN14,'C2'!AN15))</f>
        <v/>
      </c>
      <c r="I358" s="163" t="str">
        <f>IF(AND(AND('C2'!AO14="X",'C2'!AO15="X"),SUM('C2'!AN14,'C2'!AN15)=0,ISNUMBER('C2'!AN16)),"",IF(OR('C2'!AO14="M",'C2'!AO15="M"),"M",IF(AND('C2'!AO14='C2'!AO15,OR('C2'!AO14="X",'C2'!AO14="W",'C2'!AO14="Z")),UPPER('C2'!AO14),"")))</f>
        <v/>
      </c>
      <c r="J358" s="75" t="s">
        <v>383</v>
      </c>
      <c r="K358" s="163" t="str">
        <f>IF(AND(ISBLANK('C2'!AN16),$L$358&lt;&gt;"Z"),"",'C2'!AN16)</f>
        <v/>
      </c>
      <c r="L358" s="163" t="str">
        <f>IF(ISBLANK('C2'!AO16),"",'C2'!AO16)</f>
        <v/>
      </c>
      <c r="M358" s="72" t="str">
        <f t="shared" si="7"/>
        <v>OK</v>
      </c>
      <c r="N358" s="73"/>
    </row>
    <row r="359" spans="1:14" hidden="1">
      <c r="A359" s="74" t="s">
        <v>2597</v>
      </c>
      <c r="B359" s="161" t="s">
        <v>1267</v>
      </c>
      <c r="C359" s="162" t="s">
        <v>76</v>
      </c>
      <c r="D359" s="164" t="s">
        <v>1268</v>
      </c>
      <c r="E359" s="162" t="s">
        <v>383</v>
      </c>
      <c r="F359" s="162" t="s">
        <v>76</v>
      </c>
      <c r="G359" s="164" t="s">
        <v>929</v>
      </c>
      <c r="H359" s="163" t="str">
        <f>IF(OR(AND('C2'!AN17="",'C2'!AO17=""),AND('C2'!AN18="",'C2'!AO18=""),AND('C2'!AO17="X",'C2'!AO18="X"),OR('C2'!AO17="M",'C2'!AO18="M")),"",SUM('C2'!AN17,'C2'!AN18))</f>
        <v/>
      </c>
      <c r="I359" s="163" t="str">
        <f>IF(AND(AND('C2'!AO17="X",'C2'!AO18="X"),SUM('C2'!AN17,'C2'!AN18)=0,ISNUMBER('C2'!AN19)),"",IF(OR('C2'!AO17="M",'C2'!AO18="M"),"M",IF(AND('C2'!AO17='C2'!AO18,OR('C2'!AO17="X",'C2'!AO17="W",'C2'!AO17="Z")),UPPER('C2'!AO17),"")))</f>
        <v/>
      </c>
      <c r="J359" s="75" t="s">
        <v>383</v>
      </c>
      <c r="K359" s="163" t="str">
        <f>IF(AND(ISBLANK('C2'!AN19),$L$359&lt;&gt;"Z"),"",'C2'!AN19)</f>
        <v/>
      </c>
      <c r="L359" s="163" t="str">
        <f>IF(ISBLANK('C2'!AO19),"",'C2'!AO19)</f>
        <v/>
      </c>
      <c r="M359" s="72" t="str">
        <f t="shared" si="7"/>
        <v>OK</v>
      </c>
      <c r="N359" s="73"/>
    </row>
    <row r="360" spans="1:14" hidden="1">
      <c r="A360" s="74" t="s">
        <v>2597</v>
      </c>
      <c r="B360" s="161" t="s">
        <v>1269</v>
      </c>
      <c r="C360" s="162" t="s">
        <v>76</v>
      </c>
      <c r="D360" s="164" t="s">
        <v>1270</v>
      </c>
      <c r="E360" s="162" t="s">
        <v>383</v>
      </c>
      <c r="F360" s="162" t="s">
        <v>76</v>
      </c>
      <c r="G360" s="164" t="s">
        <v>415</v>
      </c>
      <c r="H360" s="163" t="str">
        <f>IF(OR(AND('C2'!AN14="",'C2'!AO14=""),AND('C2'!AN17="",'C2'!AO17=""),AND('C2'!AO14="X",'C2'!AO17="X"),OR('C2'!AO14="M",'C2'!AO17="M")),"",SUM('C2'!AN14,'C2'!AN17))</f>
        <v/>
      </c>
      <c r="I360" s="163" t="str">
        <f>IF(AND(AND('C2'!AO14="X",'C2'!AO17="X"),SUM('C2'!AN14,'C2'!AN17)=0,ISNUMBER('C2'!AN20)),"",IF(OR('C2'!AO14="M",'C2'!AO17="M"),"M",IF(AND('C2'!AO14='C2'!AO17,OR('C2'!AO14="X",'C2'!AO14="W",'C2'!AO14="Z")),UPPER('C2'!AO14),"")))</f>
        <v/>
      </c>
      <c r="J360" s="75" t="s">
        <v>383</v>
      </c>
      <c r="K360" s="163" t="str">
        <f>IF(AND(ISBLANK('C2'!AN20),$L$360&lt;&gt;"Z"),"",'C2'!AN20)</f>
        <v/>
      </c>
      <c r="L360" s="163" t="str">
        <f>IF(ISBLANK('C2'!AO20),"",'C2'!AO20)</f>
        <v/>
      </c>
      <c r="M360" s="72" t="str">
        <f t="shared" si="7"/>
        <v>OK</v>
      </c>
      <c r="N360" s="73"/>
    </row>
    <row r="361" spans="1:14" hidden="1">
      <c r="A361" s="74" t="s">
        <v>2597</v>
      </c>
      <c r="B361" s="161" t="s">
        <v>1271</v>
      </c>
      <c r="C361" s="162" t="s">
        <v>76</v>
      </c>
      <c r="D361" s="164" t="s">
        <v>1272</v>
      </c>
      <c r="E361" s="162" t="s">
        <v>383</v>
      </c>
      <c r="F361" s="162" t="s">
        <v>76</v>
      </c>
      <c r="G361" s="164" t="s">
        <v>404</v>
      </c>
      <c r="H361" s="163" t="str">
        <f>IF(OR(AND('C2'!AN15="",'C2'!AO15=""),AND('C2'!AN18="",'C2'!AO18=""),AND('C2'!AO15="X",'C2'!AO18="X"),OR('C2'!AO15="M",'C2'!AO18="M")),"",SUM('C2'!AN15,'C2'!AN18))</f>
        <v/>
      </c>
      <c r="I361" s="163" t="str">
        <f>IF(AND(AND('C2'!AO15="X",'C2'!AO18="X"),SUM('C2'!AN15,'C2'!AN18)=0,ISNUMBER('C2'!AN21)),"",IF(OR('C2'!AO15="M",'C2'!AO18="M"),"M",IF(AND('C2'!AO15='C2'!AO18,OR('C2'!AO15="X",'C2'!AO15="W",'C2'!AO15="Z")),UPPER('C2'!AO15),"")))</f>
        <v/>
      </c>
      <c r="J361" s="75" t="s">
        <v>383</v>
      </c>
      <c r="K361" s="163" t="str">
        <f>IF(AND(ISBLANK('C2'!AN21),$L$361&lt;&gt;"Z"),"",'C2'!AN21)</f>
        <v/>
      </c>
      <c r="L361" s="163" t="str">
        <f>IF(ISBLANK('C2'!AO21),"",'C2'!AO21)</f>
        <v/>
      </c>
      <c r="M361" s="72" t="str">
        <f t="shared" si="7"/>
        <v>OK</v>
      </c>
      <c r="N361" s="73"/>
    </row>
    <row r="362" spans="1:14" hidden="1">
      <c r="A362" s="74" t="s">
        <v>2597</v>
      </c>
      <c r="B362" s="161" t="s">
        <v>1273</v>
      </c>
      <c r="C362" s="162" t="s">
        <v>76</v>
      </c>
      <c r="D362" s="164" t="s">
        <v>1274</v>
      </c>
      <c r="E362" s="162" t="s">
        <v>383</v>
      </c>
      <c r="F362" s="162" t="s">
        <v>76</v>
      </c>
      <c r="G362" s="164" t="s">
        <v>393</v>
      </c>
      <c r="H362" s="163" t="str">
        <f>IF(OR(AND('C2'!AN16="",'C2'!AO16=""),AND('C2'!AN19="",'C2'!AO19=""),AND('C2'!AO16="X",'C2'!AO19="X"),OR('C2'!AO16="M",'C2'!AO19="M")),"",SUM('C2'!AN16,'C2'!AN19))</f>
        <v/>
      </c>
      <c r="I362" s="163" t="str">
        <f>IF(AND(AND('C2'!AO16="X",'C2'!AO19="X"),SUM('C2'!AN16,'C2'!AN19)=0,ISNUMBER('C2'!AN22)),"",IF(OR('C2'!AO16="M",'C2'!AO19="M"),"M",IF(AND('C2'!AO16='C2'!AO19,OR('C2'!AO16="X",'C2'!AO16="W",'C2'!AO16="Z")),UPPER('C2'!AO16),"")))</f>
        <v/>
      </c>
      <c r="J362" s="75" t="s">
        <v>383</v>
      </c>
      <c r="K362" s="163" t="str">
        <f>IF(AND(ISBLANK('C2'!AN22),$L$362&lt;&gt;"Z"),"",'C2'!AN22)</f>
        <v/>
      </c>
      <c r="L362" s="163" t="str">
        <f>IF(ISBLANK('C2'!AO22),"",'C2'!AO22)</f>
        <v/>
      </c>
      <c r="M362" s="72" t="str">
        <f t="shared" si="7"/>
        <v>OK</v>
      </c>
      <c r="N362" s="73"/>
    </row>
    <row r="363" spans="1:14" hidden="1">
      <c r="A363" s="74" t="s">
        <v>2597</v>
      </c>
      <c r="B363" s="161" t="s">
        <v>2667</v>
      </c>
      <c r="C363" s="162" t="s">
        <v>76</v>
      </c>
      <c r="D363" s="164" t="s">
        <v>2668</v>
      </c>
      <c r="E363" s="162" t="s">
        <v>383</v>
      </c>
      <c r="F363" s="162" t="s">
        <v>76</v>
      </c>
      <c r="G363" s="164" t="s">
        <v>2669</v>
      </c>
      <c r="H363" s="163" t="str">
        <f>IF(OR(EXACT('C2'!V14,'C2'!W14),EXACT('C2'!AB14,'C2'!AC14),EXACT('C2'!AH14,'C2'!AI14),EXACT('C2'!AN14,'C2'!AO14),AND('C2'!W14="X",'C2'!AC14="X",'C2'!AI14="X",'C2'!AO14="X"),OR('C2'!W14="M",'C2'!AC14="M",'C2'!AI14="M",'C2'!AO14="M")),"",SUM('C2'!V14,'C2'!AB14,'C2'!AH14,'C2'!AN14))</f>
        <v/>
      </c>
      <c r="I363" s="163" t="str">
        <f>IF(AND(AND('C2'!W14="X",'C2'!AC14="X",'C2'!AI14="X",'C2'!AO14="X"),SUM('C2'!V14,'C2'!AB14,'C2'!AH14,'C2'!AN14)=0,ISNUMBER('C2'!AQ14)),"",IF(OR('C2'!W14="M",'C2'!AC14="M",'C2'!AI14="M",'C2'!AO14="M"),"M",IF(AND('C2'!W14='C2'!AC14,'C2'!W14='C2'!AI14,'C2'!W14='C2'!AO14,OR('C2'!W14="X",'C2'!W14="W",'C2'!W14="Z")),UPPER('C2'!W14),"")))</f>
        <v/>
      </c>
      <c r="J363" s="75" t="s">
        <v>383</v>
      </c>
      <c r="K363" s="163" t="str">
        <f>IF(AND(ISBLANK('C2'!AQ14),$L$363&lt;&gt;"Z"),"",'C2'!AQ14)</f>
        <v/>
      </c>
      <c r="L363" s="163" t="str">
        <f>IF(ISBLANK('C2'!AR14),"",'C2'!AR14)</f>
        <v/>
      </c>
      <c r="M363" s="72" t="str">
        <f t="shared" si="7"/>
        <v>OK</v>
      </c>
      <c r="N363" s="73"/>
    </row>
    <row r="364" spans="1:14" hidden="1">
      <c r="A364" s="74" t="s">
        <v>2597</v>
      </c>
      <c r="B364" s="161" t="s">
        <v>2670</v>
      </c>
      <c r="C364" s="162" t="s">
        <v>76</v>
      </c>
      <c r="D364" s="164" t="s">
        <v>2671</v>
      </c>
      <c r="E364" s="162" t="s">
        <v>383</v>
      </c>
      <c r="F364" s="162" t="s">
        <v>76</v>
      </c>
      <c r="G364" s="164" t="s">
        <v>2672</v>
      </c>
      <c r="H364" s="163" t="str">
        <f>IF(OR(EXACT('C2'!V15,'C2'!W15),EXACT('C2'!AB15,'C2'!AC15),EXACT('C2'!AH15,'C2'!AI15),EXACT('C2'!AN15,'C2'!AO15),AND('C2'!W15="X",'C2'!AC15="X",'C2'!AI15="X",'C2'!AO15="X"),OR('C2'!W15="M",'C2'!AC15="M",'C2'!AI15="M",'C2'!AO15="M")),"",SUM('C2'!V15,'C2'!AB15,'C2'!AH15,'C2'!AN15))</f>
        <v/>
      </c>
      <c r="I364" s="163" t="str">
        <f>IF(AND(AND('C2'!W15="X",'C2'!AC15="X",'C2'!AI15="X",'C2'!AO15="X"),SUM('C2'!V15,'C2'!AB15,'C2'!AH15,'C2'!AN15)=0,ISNUMBER('C2'!AQ15)),"",IF(OR('C2'!W15="M",'C2'!AC15="M",'C2'!AI15="M",'C2'!AO15="M"),"M",IF(AND('C2'!W15='C2'!AC15,'C2'!W15='C2'!AI15,'C2'!W15='C2'!AO15,OR('C2'!W15="X",'C2'!W15="W",'C2'!W15="Z")),UPPER('C2'!W15),"")))</f>
        <v/>
      </c>
      <c r="J364" s="75" t="s">
        <v>383</v>
      </c>
      <c r="K364" s="163" t="str">
        <f>IF(AND(ISBLANK('C2'!AQ15),$L$364&lt;&gt;"Z"),"",'C2'!AQ15)</f>
        <v/>
      </c>
      <c r="L364" s="163" t="str">
        <f>IF(ISBLANK('C2'!AR15),"",'C2'!AR15)</f>
        <v/>
      </c>
      <c r="M364" s="72" t="str">
        <f t="shared" si="7"/>
        <v>OK</v>
      </c>
      <c r="N364" s="73"/>
    </row>
    <row r="365" spans="1:14" hidden="1">
      <c r="A365" s="74" t="s">
        <v>2597</v>
      </c>
      <c r="B365" s="161" t="s">
        <v>2673</v>
      </c>
      <c r="C365" s="162" t="s">
        <v>76</v>
      </c>
      <c r="D365" s="164" t="s">
        <v>2674</v>
      </c>
      <c r="E365" s="162" t="s">
        <v>383</v>
      </c>
      <c r="F365" s="162" t="s">
        <v>76</v>
      </c>
      <c r="G365" s="164" t="s">
        <v>2675</v>
      </c>
      <c r="H365" s="163" t="str">
        <f>IF(OR(AND('C2'!AQ14="",'C2'!AR14=""),AND('C2'!AQ15="",'C2'!AR15=""),AND('C2'!AR14="X",'C2'!AR15="X"),OR('C2'!AR14="M",'C2'!AR15="M")),"",SUM('C2'!AQ14,'C2'!AQ15))</f>
        <v/>
      </c>
      <c r="I365" s="163" t="str">
        <f>IF(AND(AND('C2'!AR14="X",'C2'!AR15="X"),SUM('C2'!AQ14,'C2'!AQ15)=0,ISNUMBER('C2'!AQ16)),"",IF(OR('C2'!AR14="M",'C2'!AR15="M"),"M",IF(AND('C2'!AR14='C2'!AR15,OR('C2'!AR14="X",'C2'!AR14="W",'C2'!AR14="Z")),UPPER('C2'!AR14),"")))</f>
        <v/>
      </c>
      <c r="J365" s="75" t="s">
        <v>383</v>
      </c>
      <c r="K365" s="163" t="str">
        <f>IF(AND(ISBLANK('C2'!AQ16),$L$365&lt;&gt;"Z"),"",'C2'!AQ16)</f>
        <v/>
      </c>
      <c r="L365" s="163" t="str">
        <f>IF(ISBLANK('C2'!AR16),"",'C2'!AR16)</f>
        <v/>
      </c>
      <c r="M365" s="72" t="str">
        <f t="shared" si="7"/>
        <v>OK</v>
      </c>
      <c r="N365" s="73"/>
    </row>
    <row r="366" spans="1:14" hidden="1">
      <c r="A366" s="74" t="s">
        <v>2597</v>
      </c>
      <c r="B366" s="161" t="s">
        <v>2676</v>
      </c>
      <c r="C366" s="162" t="s">
        <v>76</v>
      </c>
      <c r="D366" s="164" t="s">
        <v>2677</v>
      </c>
      <c r="E366" s="162" t="s">
        <v>383</v>
      </c>
      <c r="F366" s="162" t="s">
        <v>76</v>
      </c>
      <c r="G366" s="164" t="s">
        <v>2678</v>
      </c>
      <c r="H366" s="163" t="str">
        <f>IF(OR(EXACT('C2'!V17,'C2'!W17),EXACT('C2'!AB17,'C2'!AC17),EXACT('C2'!AH17,'C2'!AI17),EXACT('C2'!AN17,'C2'!AO17),AND('C2'!W17="X",'C2'!AC17="X",'C2'!AI17="X",'C2'!AO17="X"),OR('C2'!W17="M",'C2'!AC17="M",'C2'!AI17="M",'C2'!AO17="M")),"",SUM('C2'!V17,'C2'!AB17,'C2'!AH17,'C2'!AN17))</f>
        <v/>
      </c>
      <c r="I366" s="163" t="str">
        <f>IF(AND(AND('C2'!W17="X",'C2'!AC17="X",'C2'!AI17="X",'C2'!AO17="X"),SUM('C2'!V17,'C2'!AB17,'C2'!AH17,'C2'!AN17)=0,ISNUMBER('C2'!AQ17)),"",IF(OR('C2'!W17="M",'C2'!AC17="M",'C2'!AI17="M",'C2'!AO17="M"),"M",IF(AND('C2'!W17='C2'!AC17,'C2'!W17='C2'!AI17,'C2'!W17='C2'!AO17,OR('C2'!W17="X",'C2'!W17="W",'C2'!W17="Z")),UPPER('C2'!W17),"")))</f>
        <v/>
      </c>
      <c r="J366" s="75" t="s">
        <v>383</v>
      </c>
      <c r="K366" s="163" t="str">
        <f>IF(AND(ISBLANK('C2'!AQ17),$L$366&lt;&gt;"Z"),"",'C2'!AQ17)</f>
        <v/>
      </c>
      <c r="L366" s="163" t="str">
        <f>IF(ISBLANK('C2'!AR17),"",'C2'!AR17)</f>
        <v/>
      </c>
      <c r="M366" s="72" t="str">
        <f t="shared" si="7"/>
        <v>OK</v>
      </c>
      <c r="N366" s="73"/>
    </row>
    <row r="367" spans="1:14" hidden="1">
      <c r="A367" s="74" t="s">
        <v>2597</v>
      </c>
      <c r="B367" s="161" t="s">
        <v>2679</v>
      </c>
      <c r="C367" s="162" t="s">
        <v>76</v>
      </c>
      <c r="D367" s="164" t="s">
        <v>2680</v>
      </c>
      <c r="E367" s="162" t="s">
        <v>383</v>
      </c>
      <c r="F367" s="162" t="s">
        <v>76</v>
      </c>
      <c r="G367" s="164" t="s">
        <v>2681</v>
      </c>
      <c r="H367" s="163" t="str">
        <f>IF(OR(EXACT('C2'!V18,'C2'!W18),EXACT('C2'!AB18,'C2'!AC18),EXACT('C2'!AH18,'C2'!AI18),EXACT('C2'!AN18,'C2'!AO18),AND('C2'!W18="X",'C2'!AC18="X",'C2'!AI18="X",'C2'!AO18="X"),OR('C2'!W18="M",'C2'!AC18="M",'C2'!AI18="M",'C2'!AO18="M")),"",SUM('C2'!V18,'C2'!AB18,'C2'!AH18,'C2'!AN18))</f>
        <v/>
      </c>
      <c r="I367" s="163" t="str">
        <f>IF(AND(AND('C2'!W18="X",'C2'!AC18="X",'C2'!AI18="X",'C2'!AO18="X"),SUM('C2'!V18,'C2'!AB18,'C2'!AH18,'C2'!AN18)=0,ISNUMBER('C2'!AQ18)),"",IF(OR('C2'!W18="M",'C2'!AC18="M",'C2'!AI18="M",'C2'!AO18="M"),"M",IF(AND('C2'!W18='C2'!AC18,'C2'!W18='C2'!AI18,'C2'!W18='C2'!AO18,OR('C2'!W18="X",'C2'!W18="W",'C2'!W18="Z")),UPPER('C2'!W18),"")))</f>
        <v/>
      </c>
      <c r="J367" s="75" t="s">
        <v>383</v>
      </c>
      <c r="K367" s="163" t="str">
        <f>IF(AND(ISBLANK('C2'!AQ18),$L$367&lt;&gt;"Z"),"",'C2'!AQ18)</f>
        <v/>
      </c>
      <c r="L367" s="163" t="str">
        <f>IF(ISBLANK('C2'!AR18),"",'C2'!AR18)</f>
        <v/>
      </c>
      <c r="M367" s="72" t="str">
        <f t="shared" si="7"/>
        <v>OK</v>
      </c>
      <c r="N367" s="73"/>
    </row>
    <row r="368" spans="1:14" hidden="1">
      <c r="A368" s="74" t="s">
        <v>2597</v>
      </c>
      <c r="B368" s="161" t="s">
        <v>2682</v>
      </c>
      <c r="C368" s="162" t="s">
        <v>76</v>
      </c>
      <c r="D368" s="164" t="s">
        <v>2683</v>
      </c>
      <c r="E368" s="162" t="s">
        <v>383</v>
      </c>
      <c r="F368" s="162" t="s">
        <v>76</v>
      </c>
      <c r="G368" s="164" t="s">
        <v>2684</v>
      </c>
      <c r="H368" s="163" t="str">
        <f>IF(OR(AND('C2'!AQ17="",'C2'!AR17=""),AND('C2'!AQ18="",'C2'!AR18=""),AND('C2'!AR17="X",'C2'!AR18="X"),OR('C2'!AR17="M",'C2'!AR18="M")),"",SUM('C2'!AQ17,'C2'!AQ18))</f>
        <v/>
      </c>
      <c r="I368" s="163" t="str">
        <f>IF(AND(AND('C2'!AR17="X",'C2'!AR18="X"),SUM('C2'!AQ17,'C2'!AQ18)=0,ISNUMBER('C2'!AQ19)),"",IF(OR('C2'!AR17="M",'C2'!AR18="M"),"M",IF(AND('C2'!AR17='C2'!AR18,OR('C2'!AR17="X",'C2'!AR17="W",'C2'!AR17="Z")),UPPER('C2'!AR17),"")))</f>
        <v/>
      </c>
      <c r="J368" s="75" t="s">
        <v>383</v>
      </c>
      <c r="K368" s="163" t="str">
        <f>IF(AND(ISBLANK('C2'!AQ19),$L$368&lt;&gt;"Z"),"",'C2'!AQ19)</f>
        <v/>
      </c>
      <c r="L368" s="163" t="str">
        <f>IF(ISBLANK('C2'!AR19),"",'C2'!AR19)</f>
        <v/>
      </c>
      <c r="M368" s="72" t="str">
        <f t="shared" si="7"/>
        <v>OK</v>
      </c>
      <c r="N368" s="73"/>
    </row>
    <row r="369" spans="1:14" hidden="1">
      <c r="A369" s="74" t="s">
        <v>2597</v>
      </c>
      <c r="B369" s="161" t="s">
        <v>2685</v>
      </c>
      <c r="C369" s="162" t="s">
        <v>76</v>
      </c>
      <c r="D369" s="164" t="s">
        <v>2686</v>
      </c>
      <c r="E369" s="162" t="s">
        <v>383</v>
      </c>
      <c r="F369" s="162" t="s">
        <v>76</v>
      </c>
      <c r="G369" s="164" t="s">
        <v>2626</v>
      </c>
      <c r="H369" s="163" t="str">
        <f>IF(OR(AND('C2'!AQ14="",'C2'!AR14=""),AND('C2'!AQ17="",'C2'!AR17=""),AND('C2'!AR14="X",'C2'!AR17="X"),OR('C2'!AR14="M",'C2'!AR17="M")),"",SUM('C2'!AQ14,'C2'!AQ17))</f>
        <v/>
      </c>
      <c r="I369" s="163" t="str">
        <f>IF(AND(AND('C2'!AR14="X",'C2'!AR17="X"),SUM('C2'!AQ14,'C2'!AQ17)=0,ISNUMBER('C2'!AQ20)),"",IF(OR('C2'!AR14="M",'C2'!AR17="M"),"M",IF(AND('C2'!AR14='C2'!AR17,OR('C2'!AR14="X",'C2'!AR14="W",'C2'!AR14="Z")),UPPER('C2'!AR14),"")))</f>
        <v/>
      </c>
      <c r="J369" s="75" t="s">
        <v>383</v>
      </c>
      <c r="K369" s="163" t="str">
        <f>IF(AND(ISBLANK('C2'!AQ20),$L$369&lt;&gt;"Z"),"",'C2'!AQ20)</f>
        <v/>
      </c>
      <c r="L369" s="163" t="str">
        <f>IF(ISBLANK('C2'!AR20),"",'C2'!AR20)</f>
        <v/>
      </c>
      <c r="M369" s="72" t="str">
        <f t="shared" si="7"/>
        <v>OK</v>
      </c>
      <c r="N369" s="73"/>
    </row>
    <row r="370" spans="1:14" hidden="1">
      <c r="A370" s="74" t="s">
        <v>2597</v>
      </c>
      <c r="B370" s="161" t="s">
        <v>2687</v>
      </c>
      <c r="C370" s="162" t="s">
        <v>76</v>
      </c>
      <c r="D370" s="164" t="s">
        <v>2688</v>
      </c>
      <c r="E370" s="162" t="s">
        <v>383</v>
      </c>
      <c r="F370" s="162" t="s">
        <v>76</v>
      </c>
      <c r="G370" s="164" t="s">
        <v>2620</v>
      </c>
      <c r="H370" s="163" t="str">
        <f>IF(OR(AND('C2'!AQ15="",'C2'!AR15=""),AND('C2'!AQ18="",'C2'!AR18=""),AND('C2'!AR15="X",'C2'!AR18="X"),OR('C2'!AR15="M",'C2'!AR18="M")),"",SUM('C2'!AQ15,'C2'!AQ18))</f>
        <v/>
      </c>
      <c r="I370" s="163" t="str">
        <f>IF(AND(AND('C2'!AR15="X",'C2'!AR18="X"),SUM('C2'!AQ15,'C2'!AQ18)=0,ISNUMBER('C2'!AQ21)),"",IF(OR('C2'!AR15="M",'C2'!AR18="M"),"M",IF(AND('C2'!AR15='C2'!AR18,OR('C2'!AR15="X",'C2'!AR15="W",'C2'!AR15="Z")),UPPER('C2'!AR15),"")))</f>
        <v/>
      </c>
      <c r="J370" s="75" t="s">
        <v>383</v>
      </c>
      <c r="K370" s="163" t="str">
        <f>IF(AND(ISBLANK('C2'!AQ21),$L$370&lt;&gt;"Z"),"",'C2'!AQ21)</f>
        <v/>
      </c>
      <c r="L370" s="163" t="str">
        <f>IF(ISBLANK('C2'!AR21),"",'C2'!AR21)</f>
        <v/>
      </c>
      <c r="M370" s="72" t="str">
        <f t="shared" si="7"/>
        <v>OK</v>
      </c>
      <c r="N370" s="73"/>
    </row>
    <row r="371" spans="1:14" hidden="1">
      <c r="A371" s="74" t="s">
        <v>2597</v>
      </c>
      <c r="B371" s="161" t="s">
        <v>2689</v>
      </c>
      <c r="C371" s="162" t="s">
        <v>76</v>
      </c>
      <c r="D371" s="164" t="s">
        <v>2690</v>
      </c>
      <c r="E371" s="162" t="s">
        <v>383</v>
      </c>
      <c r="F371" s="162" t="s">
        <v>76</v>
      </c>
      <c r="G371" s="164" t="s">
        <v>2612</v>
      </c>
      <c r="H371" s="163" t="str">
        <f>IF(OR(AND('C2'!AQ16="",'C2'!AR16=""),AND('C2'!AQ19="",'C2'!AR19=""),AND('C2'!AR16="X",'C2'!AR19="X"),OR('C2'!AR16="M",'C2'!AR19="M")),"",SUM('C2'!AQ16,'C2'!AQ19))</f>
        <v/>
      </c>
      <c r="I371" s="163" t="str">
        <f>IF(AND(AND('C2'!AR16="X",'C2'!AR19="X"),SUM('C2'!AQ16,'C2'!AQ19)=0,ISNUMBER('C2'!AQ22)),"",IF(OR('C2'!AR16="M",'C2'!AR19="M"),"M",IF(AND('C2'!AR16='C2'!AR19,OR('C2'!AR16="X",'C2'!AR16="W",'C2'!AR16="Z")),UPPER('C2'!AR16),"")))</f>
        <v/>
      </c>
      <c r="J371" s="75" t="s">
        <v>383</v>
      </c>
      <c r="K371" s="163" t="str">
        <f>IF(AND(ISBLANK('C2'!AQ22),$L$371&lt;&gt;"Z"),"",'C2'!AQ22)</f>
        <v/>
      </c>
      <c r="L371" s="163" t="str">
        <f>IF(ISBLANK('C2'!AR22),"",'C2'!AR22)</f>
        <v/>
      </c>
      <c r="M371" s="72" t="str">
        <f t="shared" si="7"/>
        <v>OK</v>
      </c>
      <c r="N371" s="73"/>
    </row>
    <row r="372" spans="1:14" hidden="1">
      <c r="A372" s="74" t="s">
        <v>2597</v>
      </c>
      <c r="B372" s="161" t="s">
        <v>2691</v>
      </c>
      <c r="C372" s="162" t="s">
        <v>76</v>
      </c>
      <c r="D372" s="164" t="s">
        <v>2692</v>
      </c>
      <c r="E372" s="162" t="s">
        <v>383</v>
      </c>
      <c r="F372" s="162" t="s">
        <v>76</v>
      </c>
      <c r="G372" s="164" t="s">
        <v>2656</v>
      </c>
      <c r="H372" s="163" t="str">
        <f>IF(OR(EXACT('C2'!V23,'C2'!W23),EXACT('C2'!AB23,'C2'!AC23),EXACT('C2'!AH23,'C2'!AI23),EXACT('C2'!AN23,'C2'!AO23),AND('C2'!W23="X",'C2'!AC23="X",'C2'!AI23="X",'C2'!AO23="X"),OR('C2'!W23="M",'C2'!AC23="M",'C2'!AI23="M",'C2'!AO23="M")),"",SUM('C2'!V23,'C2'!AB23,'C2'!AH23,'C2'!AN23))</f>
        <v/>
      </c>
      <c r="I372" s="163" t="str">
        <f>IF(AND(AND('C2'!W23="X",'C2'!AC23="X",'C2'!AI23="X",'C2'!AO23="X"),SUM('C2'!V23,'C2'!AB23,'C2'!AH23,'C2'!AN23)=0,ISNUMBER('C2'!AQ23)),"",IF(OR('C2'!W23="M",'C2'!AC23="M",'C2'!AI23="M",'C2'!AO23="M"),"M",IF(AND('C2'!W23='C2'!AC23,'C2'!W23='C2'!AI23,'C2'!W23='C2'!AO23,OR('C2'!W23="X",'C2'!W23="W",'C2'!W23="Z")),UPPER('C2'!W23),"")))</f>
        <v/>
      </c>
      <c r="J372" s="75" t="s">
        <v>383</v>
      </c>
      <c r="K372" s="163" t="str">
        <f>IF(AND(ISBLANK('C2'!AQ23),$L$372&lt;&gt;"Z"),"",'C2'!AQ23)</f>
        <v/>
      </c>
      <c r="L372" s="163" t="str">
        <f>IF(ISBLANK('C2'!AR23),"",'C2'!AR23)</f>
        <v/>
      </c>
      <c r="M372" s="72" t="str">
        <f t="shared" si="7"/>
        <v>OK</v>
      </c>
      <c r="N372" s="73"/>
    </row>
    <row r="373" spans="1:14" hidden="1">
      <c r="A373" s="74" t="s">
        <v>2597</v>
      </c>
      <c r="B373" s="161" t="s">
        <v>1275</v>
      </c>
      <c r="C373" s="162" t="s">
        <v>76</v>
      </c>
      <c r="D373" s="164" t="s">
        <v>1276</v>
      </c>
      <c r="E373" s="162" t="s">
        <v>383</v>
      </c>
      <c r="F373" s="162" t="s">
        <v>76</v>
      </c>
      <c r="G373" s="164" t="s">
        <v>458</v>
      </c>
      <c r="H373" s="163" t="str">
        <f>IF(OR(EXACT('C2'!V23,'C2'!W23),EXACT('C2'!AB23,'C2'!AC23),EXACT('C2'!AH23,'C2'!AI23),EXACT('C2'!AN23,'C2'!AO23),AND('C2'!W23="X",'C2'!AC23="X",'C2'!AI23="X",'C2'!AO23="X"),OR('C2'!W23="M",'C2'!AC23="M",'C2'!AI23="M",'C2'!AO23="M")),"",SUM('C2'!V23,'C2'!AB23,'C2'!AH23,'C2'!AN23))</f>
        <v/>
      </c>
      <c r="I373" s="163" t="str">
        <f>IF(AND(AND('C2'!W23="X",'C2'!AC23="X",'C2'!AI23="X",'C2'!AO23="X"),SUM('C2'!V23,'C2'!AB23,'C2'!AH23,'C2'!AN23)=0,ISNUMBER('C2'!AQ23)),"",IF(OR('C2'!W23="M",'C2'!AC23="M",'C2'!AI23="M",'C2'!AO23="M"),"M",IF(AND('C2'!W23='C2'!AC23,'C2'!W23='C2'!AI23,'C2'!W23='C2'!AO23,OR('C2'!W23="X",'C2'!W23="W",'C2'!W23="Z")),UPPER('C2'!W23),"")))</f>
        <v/>
      </c>
      <c r="J373" s="75" t="s">
        <v>383</v>
      </c>
      <c r="K373" s="163" t="str">
        <f>IF(AND(ISBLANK('C2'!AQ23),$L$373&lt;&gt;"Z"),"",'C2'!AQ23)</f>
        <v/>
      </c>
      <c r="L373" s="163" t="str">
        <f>IF(ISBLANK('C2'!AR23),"",'C2'!AR23)</f>
        <v/>
      </c>
      <c r="M373" s="72" t="str">
        <f t="shared" si="7"/>
        <v>OK</v>
      </c>
      <c r="N373" s="73"/>
    </row>
    <row r="374" spans="1:14" hidden="1">
      <c r="A374" s="74" t="s">
        <v>2597</v>
      </c>
      <c r="B374" s="161" t="s">
        <v>1277</v>
      </c>
      <c r="C374" s="162" t="s">
        <v>334</v>
      </c>
      <c r="D374" s="164" t="s">
        <v>1278</v>
      </c>
      <c r="E374" s="162" t="s">
        <v>383</v>
      </c>
      <c r="F374" s="162" t="s">
        <v>334</v>
      </c>
      <c r="G374" s="164" t="s">
        <v>414</v>
      </c>
      <c r="H374" s="163" t="str">
        <f>IF(OR(SUMPRODUCT(--('C3'!V14:'C3'!V24=""),--('C3'!W14:'C3'!W24=""))&gt;0,COUNTIF('C3'!W14:'C3'!W24,"M")&gt;0,COUNTIF('C3'!W14:'C3'!W24,"X")=11),"",SUM('C3'!V14:'C3'!V24))</f>
        <v/>
      </c>
      <c r="I374" s="163" t="str">
        <f>IF(AND(COUNTIF('C3'!W14:'C3'!W24,"X")=11,SUM('C3'!V14:'C3'!V24)=0,ISNUMBER('C3'!V25)),"",IF(COUNTIF('C3'!W14:'C3'!W24,"M")&gt;0,"M",IF(AND(COUNTIF('C3'!W14:'C3'!W24,'C3'!W14)=11,OR('C3'!W14="X",'C3'!W14="W",'C3'!W14="Z")),UPPER('C3'!W14),"")))</f>
        <v/>
      </c>
      <c r="J374" s="75" t="s">
        <v>383</v>
      </c>
      <c r="K374" s="163" t="str">
        <f>IF(AND(ISBLANK('C3'!V25),$L$374&lt;&gt;"Z"),"",'C3'!V25)</f>
        <v/>
      </c>
      <c r="L374" s="163" t="str">
        <f>IF(ISBLANK('C3'!W25),"",'C3'!W25)</f>
        <v/>
      </c>
      <c r="M374" s="72" t="str">
        <f t="shared" si="7"/>
        <v>OK</v>
      </c>
      <c r="N374" s="73"/>
    </row>
    <row r="375" spans="1:14" hidden="1">
      <c r="A375" s="74" t="s">
        <v>2597</v>
      </c>
      <c r="B375" s="161" t="s">
        <v>1279</v>
      </c>
      <c r="C375" s="162" t="s">
        <v>334</v>
      </c>
      <c r="D375" s="164" t="s">
        <v>1280</v>
      </c>
      <c r="E375" s="162" t="s">
        <v>383</v>
      </c>
      <c r="F375" s="162" t="s">
        <v>334</v>
      </c>
      <c r="G375" s="164" t="s">
        <v>403</v>
      </c>
      <c r="H375" s="163" t="str">
        <f>IF(OR(SUMPRODUCT(--('C3'!V26:'C3'!V36=""),--('C3'!W26:'C3'!W36=""))&gt;0,COUNTIF('C3'!W26:'C3'!W36,"M")&gt;0,COUNTIF('C3'!W26:'C3'!W36,"X")=11),"",SUM('C3'!V26:'C3'!V36))</f>
        <v/>
      </c>
      <c r="I375" s="163" t="str">
        <f>IF(AND(COUNTIF('C3'!W26:'C3'!W36,"X")=11,SUM('C3'!V26:'C3'!V36)=0,ISNUMBER('C3'!V37)),"",IF(COUNTIF('C3'!W26:'C3'!W36,"M")&gt;0,"M",IF(AND(COUNTIF('C3'!W26:'C3'!W36,'C3'!W26)=11,OR('C3'!W26="X",'C3'!W26="W",'C3'!W26="Z")),UPPER('C3'!W26),"")))</f>
        <v/>
      </c>
      <c r="J375" s="75" t="s">
        <v>383</v>
      </c>
      <c r="K375" s="163" t="str">
        <f>IF(AND(ISBLANK('C3'!V37),$L$375&lt;&gt;"Z"),"",'C3'!V37)</f>
        <v/>
      </c>
      <c r="L375" s="163" t="str">
        <f>IF(ISBLANK('C3'!W37),"",'C3'!W37)</f>
        <v/>
      </c>
      <c r="M375" s="72" t="str">
        <f t="shared" si="7"/>
        <v>OK</v>
      </c>
      <c r="N375" s="73"/>
    </row>
    <row r="376" spans="1:14" hidden="1">
      <c r="A376" s="74" t="s">
        <v>2597</v>
      </c>
      <c r="B376" s="161" t="s">
        <v>1281</v>
      </c>
      <c r="C376" s="162" t="s">
        <v>334</v>
      </c>
      <c r="D376" s="164" t="s">
        <v>1282</v>
      </c>
      <c r="E376" s="162" t="s">
        <v>383</v>
      </c>
      <c r="F376" s="162" t="s">
        <v>334</v>
      </c>
      <c r="G376" s="164" t="s">
        <v>520</v>
      </c>
      <c r="H376" s="163" t="str">
        <f>IF(OR(AND('C3'!V14="",'C3'!W14=""),AND('C3'!V26="",'C3'!W26=""),AND('C3'!W14="X",'C3'!W26="X"),OR('C3'!W14="M",'C3'!W26="M")),"",SUM('C3'!V14,'C3'!V26))</f>
        <v/>
      </c>
      <c r="I376" s="163" t="str">
        <f>IF(AND(AND('C3'!W14="X",'C3'!W26="X"),SUM('C3'!V14,'C3'!V26)=0,ISNUMBER('C3'!V38)),"",IF(OR('C3'!W14="M",'C3'!W26="M"),"M",IF(AND('C3'!W14='C3'!W26,OR('C3'!W14="X",'C3'!W14="W",'C3'!W14="Z")),UPPER('C3'!W14),"")))</f>
        <v/>
      </c>
      <c r="J376" s="75" t="s">
        <v>383</v>
      </c>
      <c r="K376" s="163" t="str">
        <f>IF(AND(ISBLANK('C3'!V38),$L$376&lt;&gt;"Z"),"",'C3'!V38)</f>
        <v/>
      </c>
      <c r="L376" s="163" t="str">
        <f>IF(ISBLANK('C3'!W38),"",'C3'!W38)</f>
        <v/>
      </c>
      <c r="M376" s="72" t="str">
        <f t="shared" si="7"/>
        <v>OK</v>
      </c>
      <c r="N376" s="73"/>
    </row>
    <row r="377" spans="1:14" hidden="1">
      <c r="A377" s="74" t="s">
        <v>2597</v>
      </c>
      <c r="B377" s="161" t="s">
        <v>1283</v>
      </c>
      <c r="C377" s="162" t="s">
        <v>334</v>
      </c>
      <c r="D377" s="164" t="s">
        <v>1284</v>
      </c>
      <c r="E377" s="162" t="s">
        <v>383</v>
      </c>
      <c r="F377" s="162" t="s">
        <v>334</v>
      </c>
      <c r="G377" s="164" t="s">
        <v>523</v>
      </c>
      <c r="H377" s="163" t="str">
        <f>IF(OR(AND('C3'!V15="",'C3'!W15=""),AND('C3'!V27="",'C3'!W27=""),AND('C3'!W15="X",'C3'!W27="X"),OR('C3'!W15="M",'C3'!W27="M")),"",SUM('C3'!V15,'C3'!V27))</f>
        <v/>
      </c>
      <c r="I377" s="163" t="str">
        <f>IF(AND(AND('C3'!W15="X",'C3'!W27="X"),SUM('C3'!V15,'C3'!V27)=0,ISNUMBER('C3'!V39)),"",IF(OR('C3'!W15="M",'C3'!W27="M"),"M",IF(AND('C3'!W15='C3'!W27,OR('C3'!W15="X",'C3'!W15="W",'C3'!W15="Z")),UPPER('C3'!W15),"")))</f>
        <v/>
      </c>
      <c r="J377" s="75" t="s">
        <v>383</v>
      </c>
      <c r="K377" s="163" t="str">
        <f>IF(AND(ISBLANK('C3'!V39),$L$377&lt;&gt;"Z"),"",'C3'!V39)</f>
        <v/>
      </c>
      <c r="L377" s="163" t="str">
        <f>IF(ISBLANK('C3'!W39),"",'C3'!W39)</f>
        <v/>
      </c>
      <c r="M377" s="72" t="str">
        <f t="shared" si="7"/>
        <v>OK</v>
      </c>
      <c r="N377" s="73"/>
    </row>
    <row r="378" spans="1:14" hidden="1">
      <c r="A378" s="74" t="s">
        <v>2597</v>
      </c>
      <c r="B378" s="161" t="s">
        <v>1285</v>
      </c>
      <c r="C378" s="162" t="s">
        <v>334</v>
      </c>
      <c r="D378" s="164" t="s">
        <v>1286</v>
      </c>
      <c r="E378" s="162" t="s">
        <v>383</v>
      </c>
      <c r="F378" s="162" t="s">
        <v>334</v>
      </c>
      <c r="G378" s="164" t="s">
        <v>526</v>
      </c>
      <c r="H378" s="163" t="str">
        <f>IF(OR(AND('C3'!V16="",'C3'!W16=""),AND('C3'!V28="",'C3'!W28=""),AND('C3'!W16="X",'C3'!W28="X"),OR('C3'!W16="M",'C3'!W28="M")),"",SUM('C3'!V16,'C3'!V28))</f>
        <v/>
      </c>
      <c r="I378" s="163" t="str">
        <f>IF(AND(AND('C3'!W16="X",'C3'!W28="X"),SUM('C3'!V16,'C3'!V28)=0,ISNUMBER('C3'!V40)),"",IF(OR('C3'!W16="M",'C3'!W28="M"),"M",IF(AND('C3'!W16='C3'!W28,OR('C3'!W16="X",'C3'!W16="W",'C3'!W16="Z")),UPPER('C3'!W16),"")))</f>
        <v/>
      </c>
      <c r="J378" s="75" t="s">
        <v>383</v>
      </c>
      <c r="K378" s="163" t="str">
        <f>IF(AND(ISBLANK('C3'!V40),$L$378&lt;&gt;"Z"),"",'C3'!V40)</f>
        <v/>
      </c>
      <c r="L378" s="163" t="str">
        <f>IF(ISBLANK('C3'!W40),"",'C3'!W40)</f>
        <v/>
      </c>
      <c r="M378" s="72" t="str">
        <f t="shared" si="7"/>
        <v>OK</v>
      </c>
      <c r="N378" s="73"/>
    </row>
    <row r="379" spans="1:14" hidden="1">
      <c r="A379" s="74" t="s">
        <v>2597</v>
      </c>
      <c r="B379" s="161" t="s">
        <v>1287</v>
      </c>
      <c r="C379" s="162" t="s">
        <v>334</v>
      </c>
      <c r="D379" s="164" t="s">
        <v>1288</v>
      </c>
      <c r="E379" s="162" t="s">
        <v>383</v>
      </c>
      <c r="F379" s="162" t="s">
        <v>334</v>
      </c>
      <c r="G379" s="164" t="s">
        <v>529</v>
      </c>
      <c r="H379" s="163" t="str">
        <f>IF(OR(AND('C3'!V17="",'C3'!W17=""),AND('C3'!V29="",'C3'!W29=""),AND('C3'!W17="X",'C3'!W29="X"),OR('C3'!W17="M",'C3'!W29="M")),"",SUM('C3'!V17,'C3'!V29))</f>
        <v/>
      </c>
      <c r="I379" s="163" t="str">
        <f>IF(AND(AND('C3'!W17="X",'C3'!W29="X"),SUM('C3'!V17,'C3'!V29)=0,ISNUMBER('C3'!V41)),"",IF(OR('C3'!W17="M",'C3'!W29="M"),"M",IF(AND('C3'!W17='C3'!W29,OR('C3'!W17="X",'C3'!W17="W",'C3'!W17="Z")),UPPER('C3'!W17),"")))</f>
        <v/>
      </c>
      <c r="J379" s="75" t="s">
        <v>383</v>
      </c>
      <c r="K379" s="163" t="str">
        <f>IF(AND(ISBLANK('C3'!V41),$L$379&lt;&gt;"Z"),"",'C3'!V41)</f>
        <v/>
      </c>
      <c r="L379" s="163" t="str">
        <f>IF(ISBLANK('C3'!W41),"",'C3'!W41)</f>
        <v/>
      </c>
      <c r="M379" s="72" t="str">
        <f t="shared" si="7"/>
        <v>OK</v>
      </c>
      <c r="N379" s="73"/>
    </row>
    <row r="380" spans="1:14" hidden="1">
      <c r="A380" s="74" t="s">
        <v>2597</v>
      </c>
      <c r="B380" s="161" t="s">
        <v>1289</v>
      </c>
      <c r="C380" s="162" t="s">
        <v>334</v>
      </c>
      <c r="D380" s="164" t="s">
        <v>1290</v>
      </c>
      <c r="E380" s="162" t="s">
        <v>383</v>
      </c>
      <c r="F380" s="162" t="s">
        <v>334</v>
      </c>
      <c r="G380" s="164" t="s">
        <v>417</v>
      </c>
      <c r="H380" s="163" t="str">
        <f>IF(OR(AND('C3'!V18="",'C3'!W18=""),AND('C3'!V30="",'C3'!W30=""),AND('C3'!W18="X",'C3'!W30="X"),OR('C3'!W18="M",'C3'!W30="M")),"",SUM('C3'!V18,'C3'!V30))</f>
        <v/>
      </c>
      <c r="I380" s="163" t="str">
        <f>IF(AND(AND('C3'!W18="X",'C3'!W30="X"),SUM('C3'!V18,'C3'!V30)=0,ISNUMBER('C3'!V42)),"",IF(OR('C3'!W18="M",'C3'!W30="M"),"M",IF(AND('C3'!W18='C3'!W30,OR('C3'!W18="X",'C3'!W18="W",'C3'!W18="Z")),UPPER('C3'!W18),"")))</f>
        <v/>
      </c>
      <c r="J380" s="75" t="s">
        <v>383</v>
      </c>
      <c r="K380" s="163" t="str">
        <f>IF(AND(ISBLANK('C3'!V42),$L$380&lt;&gt;"Z"),"",'C3'!V42)</f>
        <v/>
      </c>
      <c r="L380" s="163" t="str">
        <f>IF(ISBLANK('C3'!W42),"",'C3'!W42)</f>
        <v/>
      </c>
      <c r="M380" s="72" t="str">
        <f t="shared" si="7"/>
        <v>OK</v>
      </c>
      <c r="N380" s="73"/>
    </row>
    <row r="381" spans="1:14" hidden="1">
      <c r="A381" s="74" t="s">
        <v>2597</v>
      </c>
      <c r="B381" s="161" t="s">
        <v>1291</v>
      </c>
      <c r="C381" s="162" t="s">
        <v>334</v>
      </c>
      <c r="D381" s="164" t="s">
        <v>1292</v>
      </c>
      <c r="E381" s="162" t="s">
        <v>383</v>
      </c>
      <c r="F381" s="162" t="s">
        <v>334</v>
      </c>
      <c r="G381" s="164" t="s">
        <v>735</v>
      </c>
      <c r="H381" s="163" t="str">
        <f>IF(OR(AND('C3'!V19="",'C3'!W19=""),AND('C3'!V31="",'C3'!W31=""),AND('C3'!W19="X",'C3'!W31="X"),OR('C3'!W19="M",'C3'!W31="M")),"",SUM('C3'!V19,'C3'!V31))</f>
        <v/>
      </c>
      <c r="I381" s="163" t="str">
        <f>IF(AND(AND('C3'!W19="X",'C3'!W31="X"),SUM('C3'!V19,'C3'!V31)=0,ISNUMBER('C3'!V43)),"",IF(OR('C3'!W19="M",'C3'!W31="M"),"M",IF(AND('C3'!W19='C3'!W31,OR('C3'!W19="X",'C3'!W19="W",'C3'!W19="Z")),UPPER('C3'!W19),"")))</f>
        <v/>
      </c>
      <c r="J381" s="75" t="s">
        <v>383</v>
      </c>
      <c r="K381" s="163" t="str">
        <f>IF(AND(ISBLANK('C3'!V43),$L$381&lt;&gt;"Z"),"",'C3'!V43)</f>
        <v/>
      </c>
      <c r="L381" s="163" t="str">
        <f>IF(ISBLANK('C3'!W43),"",'C3'!W43)</f>
        <v/>
      </c>
      <c r="M381" s="72" t="str">
        <f t="shared" si="7"/>
        <v>OK</v>
      </c>
      <c r="N381" s="73"/>
    </row>
    <row r="382" spans="1:14" hidden="1">
      <c r="A382" s="74" t="s">
        <v>2597</v>
      </c>
      <c r="B382" s="161" t="s">
        <v>1293</v>
      </c>
      <c r="C382" s="162" t="s">
        <v>334</v>
      </c>
      <c r="D382" s="164" t="s">
        <v>1294</v>
      </c>
      <c r="E382" s="162" t="s">
        <v>383</v>
      </c>
      <c r="F382" s="162" t="s">
        <v>334</v>
      </c>
      <c r="G382" s="164" t="s">
        <v>534</v>
      </c>
      <c r="H382" s="163" t="str">
        <f>IF(OR(AND('C3'!V20="",'C3'!W20=""),AND('C3'!V32="",'C3'!W32=""),AND('C3'!W20="X",'C3'!W32="X"),OR('C3'!W20="M",'C3'!W32="M")),"",SUM('C3'!V20,'C3'!V32))</f>
        <v/>
      </c>
      <c r="I382" s="163" t="str">
        <f>IF(AND(AND('C3'!W20="X",'C3'!W32="X"),SUM('C3'!V20,'C3'!V32)=0,ISNUMBER('C3'!V44)),"",IF(OR('C3'!W20="M",'C3'!W32="M"),"M",IF(AND('C3'!W20='C3'!W32,OR('C3'!W20="X",'C3'!W20="W",'C3'!W20="Z")),UPPER('C3'!W20),"")))</f>
        <v/>
      </c>
      <c r="J382" s="75" t="s">
        <v>383</v>
      </c>
      <c r="K382" s="163" t="str">
        <f>IF(AND(ISBLANK('C3'!V44),$L$382&lt;&gt;"Z"),"",'C3'!V44)</f>
        <v/>
      </c>
      <c r="L382" s="163" t="str">
        <f>IF(ISBLANK('C3'!W44),"",'C3'!W44)</f>
        <v/>
      </c>
      <c r="M382" s="72" t="str">
        <f t="shared" si="7"/>
        <v>OK</v>
      </c>
      <c r="N382" s="73"/>
    </row>
    <row r="383" spans="1:14" hidden="1">
      <c r="A383" s="74" t="s">
        <v>2597</v>
      </c>
      <c r="B383" s="161" t="s">
        <v>1295</v>
      </c>
      <c r="C383" s="162" t="s">
        <v>334</v>
      </c>
      <c r="D383" s="164" t="s">
        <v>1296</v>
      </c>
      <c r="E383" s="162" t="s">
        <v>383</v>
      </c>
      <c r="F383" s="162" t="s">
        <v>334</v>
      </c>
      <c r="G383" s="164" t="s">
        <v>537</v>
      </c>
      <c r="H383" s="163" t="str">
        <f>IF(OR(AND('C3'!V21="",'C3'!W21=""),AND('C3'!V33="",'C3'!W33=""),AND('C3'!W21="X",'C3'!W33="X"),OR('C3'!W21="M",'C3'!W33="M")),"",SUM('C3'!V21,'C3'!V33))</f>
        <v/>
      </c>
      <c r="I383" s="163" t="str">
        <f>IF(AND(AND('C3'!W21="X",'C3'!W33="X"),SUM('C3'!V21,'C3'!V33)=0,ISNUMBER('C3'!V45)),"",IF(OR('C3'!W21="M",'C3'!W33="M"),"M",IF(AND('C3'!W21='C3'!W33,OR('C3'!W21="X",'C3'!W21="W",'C3'!W21="Z")),UPPER('C3'!W21),"")))</f>
        <v/>
      </c>
      <c r="J383" s="75" t="s">
        <v>383</v>
      </c>
      <c r="K383" s="163" t="str">
        <f>IF(AND(ISBLANK('C3'!V45),$L$383&lt;&gt;"Z"),"",'C3'!V45)</f>
        <v/>
      </c>
      <c r="L383" s="163" t="str">
        <f>IF(ISBLANK('C3'!W45),"",'C3'!W45)</f>
        <v/>
      </c>
      <c r="M383" s="72" t="str">
        <f t="shared" si="7"/>
        <v>OK</v>
      </c>
      <c r="N383" s="73"/>
    </row>
    <row r="384" spans="1:14" hidden="1">
      <c r="A384" s="74" t="s">
        <v>2597</v>
      </c>
      <c r="B384" s="161" t="s">
        <v>1297</v>
      </c>
      <c r="C384" s="162" t="s">
        <v>334</v>
      </c>
      <c r="D384" s="164" t="s">
        <v>1298</v>
      </c>
      <c r="E384" s="162" t="s">
        <v>383</v>
      </c>
      <c r="F384" s="162" t="s">
        <v>334</v>
      </c>
      <c r="G384" s="164" t="s">
        <v>540</v>
      </c>
      <c r="H384" s="163" t="str">
        <f>IF(OR(AND('C3'!V22="",'C3'!W22=""),AND('C3'!V34="",'C3'!W34=""),AND('C3'!W22="X",'C3'!W34="X"),OR('C3'!W22="M",'C3'!W34="M")),"",SUM('C3'!V22,'C3'!V34))</f>
        <v/>
      </c>
      <c r="I384" s="163" t="str">
        <f>IF(AND(AND('C3'!W22="X",'C3'!W34="X"),SUM('C3'!V22,'C3'!V34)=0,ISNUMBER('C3'!V46)),"",IF(OR('C3'!W22="M",'C3'!W34="M"),"M",IF(AND('C3'!W22='C3'!W34,OR('C3'!W22="X",'C3'!W22="W",'C3'!W22="Z")),UPPER('C3'!W22),"")))</f>
        <v/>
      </c>
      <c r="J384" s="75" t="s">
        <v>383</v>
      </c>
      <c r="K384" s="163" t="str">
        <f>IF(AND(ISBLANK('C3'!V46),$L$384&lt;&gt;"Z"),"",'C3'!V46)</f>
        <v/>
      </c>
      <c r="L384" s="163" t="str">
        <f>IF(ISBLANK('C3'!W46),"",'C3'!W46)</f>
        <v/>
      </c>
      <c r="M384" s="72" t="str">
        <f t="shared" si="7"/>
        <v>OK</v>
      </c>
      <c r="N384" s="73"/>
    </row>
    <row r="385" spans="1:14" hidden="1">
      <c r="A385" s="74" t="s">
        <v>2597</v>
      </c>
      <c r="B385" s="161" t="s">
        <v>1299</v>
      </c>
      <c r="C385" s="162" t="s">
        <v>334</v>
      </c>
      <c r="D385" s="164" t="s">
        <v>1300</v>
      </c>
      <c r="E385" s="162" t="s">
        <v>383</v>
      </c>
      <c r="F385" s="162" t="s">
        <v>334</v>
      </c>
      <c r="G385" s="164" t="s">
        <v>543</v>
      </c>
      <c r="H385" s="163" t="str">
        <f>IF(OR(AND('C3'!V23="",'C3'!W23=""),AND('C3'!V35="",'C3'!W35=""),AND('C3'!W23="X",'C3'!W35="X"),OR('C3'!W23="M",'C3'!W35="M")),"",SUM('C3'!V23,'C3'!V35))</f>
        <v/>
      </c>
      <c r="I385" s="163" t="str">
        <f>IF(AND(AND('C3'!W23="X",'C3'!W35="X"),SUM('C3'!V23,'C3'!V35)=0,ISNUMBER('C3'!V47)),"",IF(OR('C3'!W23="M",'C3'!W35="M"),"M",IF(AND('C3'!W23='C3'!W35,OR('C3'!W23="X",'C3'!W23="W",'C3'!W23="Z")),UPPER('C3'!W23),"")))</f>
        <v/>
      </c>
      <c r="J385" s="75" t="s">
        <v>383</v>
      </c>
      <c r="K385" s="163" t="str">
        <f>IF(AND(ISBLANK('C3'!V47),$L$385&lt;&gt;"Z"),"",'C3'!V47)</f>
        <v/>
      </c>
      <c r="L385" s="163" t="str">
        <f>IF(ISBLANK('C3'!W47),"",'C3'!W47)</f>
        <v/>
      </c>
      <c r="M385" s="72" t="str">
        <f t="shared" si="7"/>
        <v>OK</v>
      </c>
      <c r="N385" s="73"/>
    </row>
    <row r="386" spans="1:14" hidden="1">
      <c r="A386" s="74" t="s">
        <v>2597</v>
      </c>
      <c r="B386" s="161" t="s">
        <v>1301</v>
      </c>
      <c r="C386" s="162" t="s">
        <v>334</v>
      </c>
      <c r="D386" s="164" t="s">
        <v>1302</v>
      </c>
      <c r="E386" s="162" t="s">
        <v>383</v>
      </c>
      <c r="F386" s="162" t="s">
        <v>334</v>
      </c>
      <c r="G386" s="164" t="s">
        <v>546</v>
      </c>
      <c r="H386" s="163" t="str">
        <f>IF(OR(AND('C3'!V24="",'C3'!W24=""),AND('C3'!V36="",'C3'!W36=""),AND('C3'!W24="X",'C3'!W36="X"),OR('C3'!W24="M",'C3'!W36="M")),"",SUM('C3'!V24,'C3'!V36))</f>
        <v/>
      </c>
      <c r="I386" s="163" t="str">
        <f>IF(AND(AND('C3'!W24="X",'C3'!W36="X"),SUM('C3'!V24,'C3'!V36)=0,ISNUMBER('C3'!V48)),"",IF(OR('C3'!W24="M",'C3'!W36="M"),"M",IF(AND('C3'!W24='C3'!W36,OR('C3'!W24="X",'C3'!W24="W",'C3'!W24="Z")),UPPER('C3'!W24),"")))</f>
        <v/>
      </c>
      <c r="J386" s="75" t="s">
        <v>383</v>
      </c>
      <c r="K386" s="163" t="str">
        <f>IF(AND(ISBLANK('C3'!V48),$L$386&lt;&gt;"Z"),"",'C3'!V48)</f>
        <v/>
      </c>
      <c r="L386" s="163" t="str">
        <f>IF(ISBLANK('C3'!W48),"",'C3'!W48)</f>
        <v/>
      </c>
      <c r="M386" s="72" t="str">
        <f t="shared" si="7"/>
        <v>OK</v>
      </c>
      <c r="N386" s="73"/>
    </row>
    <row r="387" spans="1:14" hidden="1">
      <c r="A387" s="74" t="s">
        <v>2597</v>
      </c>
      <c r="B387" s="161" t="s">
        <v>1303</v>
      </c>
      <c r="C387" s="162" t="s">
        <v>334</v>
      </c>
      <c r="D387" s="164" t="s">
        <v>1304</v>
      </c>
      <c r="E387" s="162" t="s">
        <v>383</v>
      </c>
      <c r="F387" s="162" t="s">
        <v>334</v>
      </c>
      <c r="G387" s="164" t="s">
        <v>392</v>
      </c>
      <c r="H387" s="163" t="str">
        <f>IF(OR(AND('C3'!V25="",'C3'!W25=""),AND('C3'!V37="",'C3'!W37=""),AND('C3'!W25="X",'C3'!W37="X"),OR('C3'!W25="M",'C3'!W37="M")),"",SUM('C3'!V25,'C3'!V37))</f>
        <v/>
      </c>
      <c r="I387" s="163" t="str">
        <f>IF(AND(AND('C3'!W25="X",'C3'!W37="X"),SUM('C3'!V25,'C3'!V37)=0,ISNUMBER('C3'!V49)),"",IF(OR('C3'!W25="M",'C3'!W37="M"),"M",IF(AND('C3'!W25='C3'!W37,OR('C3'!W25="X",'C3'!W25="W",'C3'!W25="Z")),UPPER('C3'!W25),"")))</f>
        <v/>
      </c>
      <c r="J387" s="75" t="s">
        <v>383</v>
      </c>
      <c r="K387" s="163" t="str">
        <f>IF(AND(ISBLANK('C3'!V49),$L$387&lt;&gt;"Z"),"",'C3'!V49)</f>
        <v/>
      </c>
      <c r="L387" s="163" t="str">
        <f>IF(ISBLANK('C3'!W49),"",'C3'!W49)</f>
        <v/>
      </c>
      <c r="M387" s="72" t="str">
        <f t="shared" si="7"/>
        <v>OK</v>
      </c>
      <c r="N387" s="73"/>
    </row>
    <row r="388" spans="1:14" hidden="1">
      <c r="A388" s="74" t="s">
        <v>2597</v>
      </c>
      <c r="B388" s="161" t="s">
        <v>1305</v>
      </c>
      <c r="C388" s="162" t="s">
        <v>334</v>
      </c>
      <c r="D388" s="164" t="s">
        <v>1306</v>
      </c>
      <c r="E388" s="162" t="s">
        <v>383</v>
      </c>
      <c r="F388" s="162" t="s">
        <v>334</v>
      </c>
      <c r="G388" s="164" t="s">
        <v>90</v>
      </c>
      <c r="H388" s="163" t="str">
        <f>IF(OR(SUMPRODUCT(--('C3'!Y14:'C3'!Y24=""),--('C3'!Z14:'C3'!Z24=""))&gt;0,COUNTIF('C3'!Z14:'C3'!Z24,"M")&gt;0,COUNTIF('C3'!Z14:'C3'!Z24,"X")=11),"",SUM('C3'!Y14:'C3'!Y24))</f>
        <v/>
      </c>
      <c r="I388" s="163" t="str">
        <f>IF(AND(COUNTIF('C3'!Z14:'C3'!Z24,"X")=11,SUM('C3'!Y14:'C3'!Y24)=0,ISNUMBER('C3'!Y25)),"",IF(COUNTIF('C3'!Z14:'C3'!Z24,"M")&gt;0,"M",IF(AND(COUNTIF('C3'!Z14:'C3'!Z24,'C3'!Z14)=11,OR('C3'!Z14="X",'C3'!Z14="W",'C3'!Z14="Z")),UPPER('C3'!Z14),"")))</f>
        <v/>
      </c>
      <c r="J388" s="75" t="s">
        <v>383</v>
      </c>
      <c r="K388" s="163" t="str">
        <f>IF(AND(ISBLANK('C3'!Y25),$L$388&lt;&gt;"Z"),"",'C3'!Y25)</f>
        <v/>
      </c>
      <c r="L388" s="163" t="str">
        <f>IF(ISBLANK('C3'!Z25),"",'C3'!Z25)</f>
        <v/>
      </c>
      <c r="M388" s="72" t="str">
        <f t="shared" si="7"/>
        <v>OK</v>
      </c>
      <c r="N388" s="73"/>
    </row>
    <row r="389" spans="1:14" hidden="1">
      <c r="A389" s="74" t="s">
        <v>2597</v>
      </c>
      <c r="B389" s="161" t="s">
        <v>1307</v>
      </c>
      <c r="C389" s="162" t="s">
        <v>334</v>
      </c>
      <c r="D389" s="164" t="s">
        <v>1308</v>
      </c>
      <c r="E389" s="162" t="s">
        <v>383</v>
      </c>
      <c r="F389" s="162" t="s">
        <v>334</v>
      </c>
      <c r="G389" s="164" t="s">
        <v>407</v>
      </c>
      <c r="H389" s="163" t="str">
        <f>IF(OR(SUMPRODUCT(--('C3'!Y26:'C3'!Y36=""),--('C3'!Z26:'C3'!Z36=""))&gt;0,COUNTIF('C3'!Z26:'C3'!Z36,"M")&gt;0,COUNTIF('C3'!Z26:'C3'!Z36,"X")=11),"",SUM('C3'!Y26:'C3'!Y36))</f>
        <v/>
      </c>
      <c r="I389" s="163" t="str">
        <f>IF(AND(COUNTIF('C3'!Z26:'C3'!Z36,"X")=11,SUM('C3'!Y26:'C3'!Y36)=0,ISNUMBER('C3'!Y37)),"",IF(COUNTIF('C3'!Z26:'C3'!Z36,"M")&gt;0,"M",IF(AND(COUNTIF('C3'!Z26:'C3'!Z36,'C3'!Z26)=11,OR('C3'!Z26="X",'C3'!Z26="W",'C3'!Z26="Z")),UPPER('C3'!Z26),"")))</f>
        <v/>
      </c>
      <c r="J389" s="75" t="s">
        <v>383</v>
      </c>
      <c r="K389" s="163" t="str">
        <f>IF(AND(ISBLANK('C3'!Y37),$L$389&lt;&gt;"Z"),"",'C3'!Y37)</f>
        <v/>
      </c>
      <c r="L389" s="163" t="str">
        <f>IF(ISBLANK('C3'!Z37),"",'C3'!Z37)</f>
        <v/>
      </c>
      <c r="M389" s="72" t="str">
        <f t="shared" si="7"/>
        <v>OK</v>
      </c>
      <c r="N389" s="73"/>
    </row>
    <row r="390" spans="1:14" hidden="1">
      <c r="A390" s="74" t="s">
        <v>2597</v>
      </c>
      <c r="B390" s="161" t="s">
        <v>1309</v>
      </c>
      <c r="C390" s="162" t="s">
        <v>334</v>
      </c>
      <c r="D390" s="164" t="s">
        <v>1310</v>
      </c>
      <c r="E390" s="162" t="s">
        <v>383</v>
      </c>
      <c r="F390" s="162" t="s">
        <v>334</v>
      </c>
      <c r="G390" s="164" t="s">
        <v>519</v>
      </c>
      <c r="H390" s="163" t="str">
        <f>IF(OR(AND('C3'!Y14="",'C3'!Z14=""),AND('C3'!Y26="",'C3'!Z26=""),AND('C3'!Z14="X",'C3'!Z26="X"),OR('C3'!Z14="M",'C3'!Z26="M")),"",SUM('C3'!Y14,'C3'!Y26))</f>
        <v/>
      </c>
      <c r="I390" s="163" t="str">
        <f>IF(AND(AND('C3'!Z14="X",'C3'!Z26="X"),SUM('C3'!Y14,'C3'!Y26)=0,ISNUMBER('C3'!Y38)),"",IF(OR('C3'!Z14="M",'C3'!Z26="M"),"M",IF(AND('C3'!Z14='C3'!Z26,OR('C3'!Z14="X",'C3'!Z14="W",'C3'!Z14="Z")),UPPER('C3'!Z14),"")))</f>
        <v/>
      </c>
      <c r="J390" s="75" t="s">
        <v>383</v>
      </c>
      <c r="K390" s="163" t="str">
        <f>IF(AND(ISBLANK('C3'!Y38),$L$390&lt;&gt;"Z"),"",'C3'!Y38)</f>
        <v/>
      </c>
      <c r="L390" s="163" t="str">
        <f>IF(ISBLANK('C3'!Z38),"",'C3'!Z38)</f>
        <v/>
      </c>
      <c r="M390" s="72" t="str">
        <f t="shared" si="7"/>
        <v>OK</v>
      </c>
      <c r="N390" s="73"/>
    </row>
    <row r="391" spans="1:14" hidden="1">
      <c r="A391" s="74" t="s">
        <v>2597</v>
      </c>
      <c r="B391" s="161" t="s">
        <v>1311</v>
      </c>
      <c r="C391" s="162" t="s">
        <v>334</v>
      </c>
      <c r="D391" s="164" t="s">
        <v>1312</v>
      </c>
      <c r="E391" s="162" t="s">
        <v>383</v>
      </c>
      <c r="F391" s="162" t="s">
        <v>334</v>
      </c>
      <c r="G391" s="164" t="s">
        <v>522</v>
      </c>
      <c r="H391" s="163" t="str">
        <f>IF(OR(AND('C3'!Y15="",'C3'!Z15=""),AND('C3'!Y27="",'C3'!Z27=""),AND('C3'!Z15="X",'C3'!Z27="X"),OR('C3'!Z15="M",'C3'!Z27="M")),"",SUM('C3'!Y15,'C3'!Y27))</f>
        <v/>
      </c>
      <c r="I391" s="163" t="str">
        <f>IF(AND(AND('C3'!Z15="X",'C3'!Z27="X"),SUM('C3'!Y15,'C3'!Y27)=0,ISNUMBER('C3'!Y39)),"",IF(OR('C3'!Z15="M",'C3'!Z27="M"),"M",IF(AND('C3'!Z15='C3'!Z27,OR('C3'!Z15="X",'C3'!Z15="W",'C3'!Z15="Z")),UPPER('C3'!Z15),"")))</f>
        <v/>
      </c>
      <c r="J391" s="75" t="s">
        <v>383</v>
      </c>
      <c r="K391" s="163" t="str">
        <f>IF(AND(ISBLANK('C3'!Y39),$L$391&lt;&gt;"Z"),"",'C3'!Y39)</f>
        <v/>
      </c>
      <c r="L391" s="163" t="str">
        <f>IF(ISBLANK('C3'!Z39),"",'C3'!Z39)</f>
        <v/>
      </c>
      <c r="M391" s="72" t="str">
        <f t="shared" si="7"/>
        <v>OK</v>
      </c>
      <c r="N391" s="73"/>
    </row>
    <row r="392" spans="1:14" hidden="1">
      <c r="A392" s="74" t="s">
        <v>2597</v>
      </c>
      <c r="B392" s="161" t="s">
        <v>1313</v>
      </c>
      <c r="C392" s="162" t="s">
        <v>334</v>
      </c>
      <c r="D392" s="164" t="s">
        <v>1314</v>
      </c>
      <c r="E392" s="162" t="s">
        <v>383</v>
      </c>
      <c r="F392" s="162" t="s">
        <v>334</v>
      </c>
      <c r="G392" s="164" t="s">
        <v>525</v>
      </c>
      <c r="H392" s="163" t="str">
        <f>IF(OR(AND('C3'!Y16="",'C3'!Z16=""),AND('C3'!Y28="",'C3'!Z28=""),AND('C3'!Z16="X",'C3'!Z28="X"),OR('C3'!Z16="M",'C3'!Z28="M")),"",SUM('C3'!Y16,'C3'!Y28))</f>
        <v/>
      </c>
      <c r="I392" s="163" t="str">
        <f>IF(AND(AND('C3'!Z16="X",'C3'!Z28="X"),SUM('C3'!Y16,'C3'!Y28)=0,ISNUMBER('C3'!Y40)),"",IF(OR('C3'!Z16="M",'C3'!Z28="M"),"M",IF(AND('C3'!Z16='C3'!Z28,OR('C3'!Z16="X",'C3'!Z16="W",'C3'!Z16="Z")),UPPER('C3'!Z16),"")))</f>
        <v/>
      </c>
      <c r="J392" s="75" t="s">
        <v>383</v>
      </c>
      <c r="K392" s="163" t="str">
        <f>IF(AND(ISBLANK('C3'!Y40),$L$392&lt;&gt;"Z"),"",'C3'!Y40)</f>
        <v/>
      </c>
      <c r="L392" s="163" t="str">
        <f>IF(ISBLANK('C3'!Z40),"",'C3'!Z40)</f>
        <v/>
      </c>
      <c r="M392" s="72" t="str">
        <f t="shared" ref="M392:M455" si="8">IF(AND(ISNUMBER(H392),ISNUMBER(K392)),IF(OR(ROUND(H392,0)&lt;&gt;ROUND(K392,0),I392&lt;&gt;L392),"Check","OK"),IF(OR(AND(H392&lt;&gt;K392,I392&lt;&gt;"Z",L392&lt;&gt;"Z"),I392&lt;&gt;L392),"Check","OK"))</f>
        <v>OK</v>
      </c>
      <c r="N392" s="73"/>
    </row>
    <row r="393" spans="1:14" hidden="1">
      <c r="A393" s="74" t="s">
        <v>2597</v>
      </c>
      <c r="B393" s="161" t="s">
        <v>1315</v>
      </c>
      <c r="C393" s="162" t="s">
        <v>334</v>
      </c>
      <c r="D393" s="164" t="s">
        <v>1316</v>
      </c>
      <c r="E393" s="162" t="s">
        <v>383</v>
      </c>
      <c r="F393" s="162" t="s">
        <v>334</v>
      </c>
      <c r="G393" s="164" t="s">
        <v>528</v>
      </c>
      <c r="H393" s="163" t="str">
        <f>IF(OR(AND('C3'!Y17="",'C3'!Z17=""),AND('C3'!Y29="",'C3'!Z29=""),AND('C3'!Z17="X",'C3'!Z29="X"),OR('C3'!Z17="M",'C3'!Z29="M")),"",SUM('C3'!Y17,'C3'!Y29))</f>
        <v/>
      </c>
      <c r="I393" s="163" t="str">
        <f>IF(AND(AND('C3'!Z17="X",'C3'!Z29="X"),SUM('C3'!Y17,'C3'!Y29)=0,ISNUMBER('C3'!Y41)),"",IF(OR('C3'!Z17="M",'C3'!Z29="M"),"M",IF(AND('C3'!Z17='C3'!Z29,OR('C3'!Z17="X",'C3'!Z17="W",'C3'!Z17="Z")),UPPER('C3'!Z17),"")))</f>
        <v/>
      </c>
      <c r="J393" s="75" t="s">
        <v>383</v>
      </c>
      <c r="K393" s="163" t="str">
        <f>IF(AND(ISBLANK('C3'!Y41),$L$393&lt;&gt;"Z"),"",'C3'!Y41)</f>
        <v/>
      </c>
      <c r="L393" s="163" t="str">
        <f>IF(ISBLANK('C3'!Z41),"",'C3'!Z41)</f>
        <v/>
      </c>
      <c r="M393" s="72" t="str">
        <f t="shared" si="8"/>
        <v>OK</v>
      </c>
      <c r="N393" s="73"/>
    </row>
    <row r="394" spans="1:14" hidden="1">
      <c r="A394" s="74" t="s">
        <v>2597</v>
      </c>
      <c r="B394" s="161" t="s">
        <v>1317</v>
      </c>
      <c r="C394" s="162" t="s">
        <v>334</v>
      </c>
      <c r="D394" s="164" t="s">
        <v>1318</v>
      </c>
      <c r="E394" s="162" t="s">
        <v>383</v>
      </c>
      <c r="F394" s="162" t="s">
        <v>334</v>
      </c>
      <c r="G394" s="164" t="s">
        <v>531</v>
      </c>
      <c r="H394" s="163" t="str">
        <f>IF(OR(AND('C3'!Y18="",'C3'!Z18=""),AND('C3'!Y30="",'C3'!Z30=""),AND('C3'!Z18="X",'C3'!Z30="X"),OR('C3'!Z18="M",'C3'!Z30="M")),"",SUM('C3'!Y18,'C3'!Y30))</f>
        <v/>
      </c>
      <c r="I394" s="163" t="str">
        <f>IF(AND(AND('C3'!Z18="X",'C3'!Z30="X"),SUM('C3'!Y18,'C3'!Y30)=0,ISNUMBER('C3'!Y42)),"",IF(OR('C3'!Z18="M",'C3'!Z30="M"),"M",IF(AND('C3'!Z18='C3'!Z30,OR('C3'!Z18="X",'C3'!Z18="W",'C3'!Z18="Z")),UPPER('C3'!Z18),"")))</f>
        <v/>
      </c>
      <c r="J394" s="75" t="s">
        <v>383</v>
      </c>
      <c r="K394" s="163" t="str">
        <f>IF(AND(ISBLANK('C3'!Y42),$L$394&lt;&gt;"Z"),"",'C3'!Y42)</f>
        <v/>
      </c>
      <c r="L394" s="163" t="str">
        <f>IF(ISBLANK('C3'!Z42),"",'C3'!Z42)</f>
        <v/>
      </c>
      <c r="M394" s="72" t="str">
        <f t="shared" si="8"/>
        <v>OK</v>
      </c>
      <c r="N394" s="73"/>
    </row>
    <row r="395" spans="1:14" hidden="1">
      <c r="A395" s="74" t="s">
        <v>2597</v>
      </c>
      <c r="B395" s="161" t="s">
        <v>1319</v>
      </c>
      <c r="C395" s="162" t="s">
        <v>334</v>
      </c>
      <c r="D395" s="164" t="s">
        <v>1320</v>
      </c>
      <c r="E395" s="162" t="s">
        <v>383</v>
      </c>
      <c r="F395" s="162" t="s">
        <v>334</v>
      </c>
      <c r="G395" s="164" t="s">
        <v>772</v>
      </c>
      <c r="H395" s="163" t="str">
        <f>IF(OR(AND('C3'!Y19="",'C3'!Z19=""),AND('C3'!Y31="",'C3'!Z31=""),AND('C3'!Z19="X",'C3'!Z31="X"),OR('C3'!Z19="M",'C3'!Z31="M")),"",SUM('C3'!Y19,'C3'!Y31))</f>
        <v/>
      </c>
      <c r="I395" s="163" t="str">
        <f>IF(AND(AND('C3'!Z19="X",'C3'!Z31="X"),SUM('C3'!Y19,'C3'!Y31)=0,ISNUMBER('C3'!Y43)),"",IF(OR('C3'!Z19="M",'C3'!Z31="M"),"M",IF(AND('C3'!Z19='C3'!Z31,OR('C3'!Z19="X",'C3'!Z19="W",'C3'!Z19="Z")),UPPER('C3'!Z19),"")))</f>
        <v/>
      </c>
      <c r="J395" s="75" t="s">
        <v>383</v>
      </c>
      <c r="K395" s="163" t="str">
        <f>IF(AND(ISBLANK('C3'!Y43),$L$395&lt;&gt;"Z"),"",'C3'!Y43)</f>
        <v/>
      </c>
      <c r="L395" s="163" t="str">
        <f>IF(ISBLANK('C3'!Z43),"",'C3'!Z43)</f>
        <v/>
      </c>
      <c r="M395" s="72" t="str">
        <f t="shared" si="8"/>
        <v>OK</v>
      </c>
      <c r="N395" s="73"/>
    </row>
    <row r="396" spans="1:14" hidden="1">
      <c r="A396" s="74" t="s">
        <v>2597</v>
      </c>
      <c r="B396" s="161" t="s">
        <v>1321</v>
      </c>
      <c r="C396" s="162" t="s">
        <v>334</v>
      </c>
      <c r="D396" s="164" t="s">
        <v>1322</v>
      </c>
      <c r="E396" s="162" t="s">
        <v>383</v>
      </c>
      <c r="F396" s="162" t="s">
        <v>334</v>
      </c>
      <c r="G396" s="164" t="s">
        <v>533</v>
      </c>
      <c r="H396" s="163" t="str">
        <f>IF(OR(AND('C3'!Y20="",'C3'!Z20=""),AND('C3'!Y32="",'C3'!Z32=""),AND('C3'!Z20="X",'C3'!Z32="X"),OR('C3'!Z20="M",'C3'!Z32="M")),"",SUM('C3'!Y20,'C3'!Y32))</f>
        <v/>
      </c>
      <c r="I396" s="163" t="str">
        <f>IF(AND(AND('C3'!Z20="X",'C3'!Z32="X"),SUM('C3'!Y20,'C3'!Y32)=0,ISNUMBER('C3'!Y44)),"",IF(OR('C3'!Z20="M",'C3'!Z32="M"),"M",IF(AND('C3'!Z20='C3'!Z32,OR('C3'!Z20="X",'C3'!Z20="W",'C3'!Z20="Z")),UPPER('C3'!Z20),"")))</f>
        <v/>
      </c>
      <c r="J396" s="75" t="s">
        <v>383</v>
      </c>
      <c r="K396" s="163" t="str">
        <f>IF(AND(ISBLANK('C3'!Y44),$L$396&lt;&gt;"Z"),"",'C3'!Y44)</f>
        <v/>
      </c>
      <c r="L396" s="163" t="str">
        <f>IF(ISBLANK('C3'!Z44),"",'C3'!Z44)</f>
        <v/>
      </c>
      <c r="M396" s="72" t="str">
        <f t="shared" si="8"/>
        <v>OK</v>
      </c>
      <c r="N396" s="73"/>
    </row>
    <row r="397" spans="1:14" hidden="1">
      <c r="A397" s="74" t="s">
        <v>2597</v>
      </c>
      <c r="B397" s="161" t="s">
        <v>1323</v>
      </c>
      <c r="C397" s="162" t="s">
        <v>334</v>
      </c>
      <c r="D397" s="164" t="s">
        <v>1324</v>
      </c>
      <c r="E397" s="162" t="s">
        <v>383</v>
      </c>
      <c r="F397" s="162" t="s">
        <v>334</v>
      </c>
      <c r="G397" s="164" t="s">
        <v>536</v>
      </c>
      <c r="H397" s="163" t="str">
        <f>IF(OR(AND('C3'!Y21="",'C3'!Z21=""),AND('C3'!Y33="",'C3'!Z33=""),AND('C3'!Z21="X",'C3'!Z33="X"),OR('C3'!Z21="M",'C3'!Z33="M")),"",SUM('C3'!Y21,'C3'!Y33))</f>
        <v/>
      </c>
      <c r="I397" s="163" t="str">
        <f>IF(AND(AND('C3'!Z21="X",'C3'!Z33="X"),SUM('C3'!Y21,'C3'!Y33)=0,ISNUMBER('C3'!Y45)),"",IF(OR('C3'!Z21="M",'C3'!Z33="M"),"M",IF(AND('C3'!Z21='C3'!Z33,OR('C3'!Z21="X",'C3'!Z21="W",'C3'!Z21="Z")),UPPER('C3'!Z21),"")))</f>
        <v/>
      </c>
      <c r="J397" s="75" t="s">
        <v>383</v>
      </c>
      <c r="K397" s="163" t="str">
        <f>IF(AND(ISBLANK('C3'!Y45),$L$397&lt;&gt;"Z"),"",'C3'!Y45)</f>
        <v/>
      </c>
      <c r="L397" s="163" t="str">
        <f>IF(ISBLANK('C3'!Z45),"",'C3'!Z45)</f>
        <v/>
      </c>
      <c r="M397" s="72" t="str">
        <f t="shared" si="8"/>
        <v>OK</v>
      </c>
      <c r="N397" s="73"/>
    </row>
    <row r="398" spans="1:14" hidden="1">
      <c r="A398" s="74" t="s">
        <v>2597</v>
      </c>
      <c r="B398" s="161" t="s">
        <v>1325</v>
      </c>
      <c r="C398" s="162" t="s">
        <v>334</v>
      </c>
      <c r="D398" s="164" t="s">
        <v>1326</v>
      </c>
      <c r="E398" s="162" t="s">
        <v>383</v>
      </c>
      <c r="F398" s="162" t="s">
        <v>334</v>
      </c>
      <c r="G398" s="164" t="s">
        <v>539</v>
      </c>
      <c r="H398" s="163" t="str">
        <f>IF(OR(AND('C3'!Y22="",'C3'!Z22=""),AND('C3'!Y34="",'C3'!Z34=""),AND('C3'!Z22="X",'C3'!Z34="X"),OR('C3'!Z22="M",'C3'!Z34="M")),"",SUM('C3'!Y22,'C3'!Y34))</f>
        <v/>
      </c>
      <c r="I398" s="163" t="str">
        <f>IF(AND(AND('C3'!Z22="X",'C3'!Z34="X"),SUM('C3'!Y22,'C3'!Y34)=0,ISNUMBER('C3'!Y46)),"",IF(OR('C3'!Z22="M",'C3'!Z34="M"),"M",IF(AND('C3'!Z22='C3'!Z34,OR('C3'!Z22="X",'C3'!Z22="W",'C3'!Z22="Z")),UPPER('C3'!Z22),"")))</f>
        <v/>
      </c>
      <c r="J398" s="75" t="s">
        <v>383</v>
      </c>
      <c r="K398" s="163" t="str">
        <f>IF(AND(ISBLANK('C3'!Y46),$L$398&lt;&gt;"Z"),"",'C3'!Y46)</f>
        <v/>
      </c>
      <c r="L398" s="163" t="str">
        <f>IF(ISBLANK('C3'!Z46),"",'C3'!Z46)</f>
        <v/>
      </c>
      <c r="M398" s="72" t="str">
        <f t="shared" si="8"/>
        <v>OK</v>
      </c>
      <c r="N398" s="73"/>
    </row>
    <row r="399" spans="1:14" hidden="1">
      <c r="A399" s="74" t="s">
        <v>2597</v>
      </c>
      <c r="B399" s="161" t="s">
        <v>1327</v>
      </c>
      <c r="C399" s="162" t="s">
        <v>334</v>
      </c>
      <c r="D399" s="164" t="s">
        <v>1328</v>
      </c>
      <c r="E399" s="162" t="s">
        <v>383</v>
      </c>
      <c r="F399" s="162" t="s">
        <v>334</v>
      </c>
      <c r="G399" s="164" t="s">
        <v>542</v>
      </c>
      <c r="H399" s="163" t="str">
        <f>IF(OR(AND('C3'!Y23="",'C3'!Z23=""),AND('C3'!Y35="",'C3'!Z35=""),AND('C3'!Z23="X",'C3'!Z35="X"),OR('C3'!Z23="M",'C3'!Z35="M")),"",SUM('C3'!Y23,'C3'!Y35))</f>
        <v/>
      </c>
      <c r="I399" s="163" t="str">
        <f>IF(AND(AND('C3'!Z23="X",'C3'!Z35="X"),SUM('C3'!Y23,'C3'!Y35)=0,ISNUMBER('C3'!Y47)),"",IF(OR('C3'!Z23="M",'C3'!Z35="M"),"M",IF(AND('C3'!Z23='C3'!Z35,OR('C3'!Z23="X",'C3'!Z23="W",'C3'!Z23="Z")),UPPER('C3'!Z23),"")))</f>
        <v/>
      </c>
      <c r="J399" s="75" t="s">
        <v>383</v>
      </c>
      <c r="K399" s="163" t="str">
        <f>IF(AND(ISBLANK('C3'!Y47),$L$399&lt;&gt;"Z"),"",'C3'!Y47)</f>
        <v/>
      </c>
      <c r="L399" s="163" t="str">
        <f>IF(ISBLANK('C3'!Z47),"",'C3'!Z47)</f>
        <v/>
      </c>
      <c r="M399" s="72" t="str">
        <f t="shared" si="8"/>
        <v>OK</v>
      </c>
      <c r="N399" s="73"/>
    </row>
    <row r="400" spans="1:14" hidden="1">
      <c r="A400" s="74" t="s">
        <v>2597</v>
      </c>
      <c r="B400" s="161" t="s">
        <v>1329</v>
      </c>
      <c r="C400" s="162" t="s">
        <v>334</v>
      </c>
      <c r="D400" s="164" t="s">
        <v>1330</v>
      </c>
      <c r="E400" s="162" t="s">
        <v>383</v>
      </c>
      <c r="F400" s="162" t="s">
        <v>334</v>
      </c>
      <c r="G400" s="164" t="s">
        <v>545</v>
      </c>
      <c r="H400" s="163" t="str">
        <f>IF(OR(AND('C3'!Y24="",'C3'!Z24=""),AND('C3'!Y36="",'C3'!Z36=""),AND('C3'!Z24="X",'C3'!Z36="X"),OR('C3'!Z24="M",'C3'!Z36="M")),"",SUM('C3'!Y24,'C3'!Y36))</f>
        <v/>
      </c>
      <c r="I400" s="163" t="str">
        <f>IF(AND(AND('C3'!Z24="X",'C3'!Z36="X"),SUM('C3'!Y24,'C3'!Y36)=0,ISNUMBER('C3'!Y48)),"",IF(OR('C3'!Z24="M",'C3'!Z36="M"),"M",IF(AND('C3'!Z24='C3'!Z36,OR('C3'!Z24="X",'C3'!Z24="W",'C3'!Z24="Z")),UPPER('C3'!Z24),"")))</f>
        <v/>
      </c>
      <c r="J400" s="75" t="s">
        <v>383</v>
      </c>
      <c r="K400" s="163" t="str">
        <f>IF(AND(ISBLANK('C3'!Y48),$L$400&lt;&gt;"Z"),"",'C3'!Y48)</f>
        <v/>
      </c>
      <c r="L400" s="163" t="str">
        <f>IF(ISBLANK('C3'!Z48),"",'C3'!Z48)</f>
        <v/>
      </c>
      <c r="M400" s="72" t="str">
        <f t="shared" si="8"/>
        <v>OK</v>
      </c>
      <c r="N400" s="73"/>
    </row>
    <row r="401" spans="1:14" hidden="1">
      <c r="A401" s="74" t="s">
        <v>2597</v>
      </c>
      <c r="B401" s="161" t="s">
        <v>1331</v>
      </c>
      <c r="C401" s="162" t="s">
        <v>334</v>
      </c>
      <c r="D401" s="164" t="s">
        <v>1332</v>
      </c>
      <c r="E401" s="162" t="s">
        <v>383</v>
      </c>
      <c r="F401" s="162" t="s">
        <v>334</v>
      </c>
      <c r="G401" s="164" t="s">
        <v>396</v>
      </c>
      <c r="H401" s="163" t="str">
        <f>IF(OR(AND('C3'!Y25="",'C3'!Z25=""),AND('C3'!Y37="",'C3'!Z37=""),AND('C3'!Z25="X",'C3'!Z37="X"),OR('C3'!Z25="M",'C3'!Z37="M")),"",SUM('C3'!Y25,'C3'!Y37))</f>
        <v/>
      </c>
      <c r="I401" s="163" t="str">
        <f>IF(AND(AND('C3'!Z25="X",'C3'!Z37="X"),SUM('C3'!Y25,'C3'!Y37)=0,ISNUMBER('C3'!Y49)),"",IF(OR('C3'!Z25="M",'C3'!Z37="M"),"M",IF(AND('C3'!Z25='C3'!Z37,OR('C3'!Z25="X",'C3'!Z25="W",'C3'!Z25="Z")),UPPER('C3'!Z25),"")))</f>
        <v/>
      </c>
      <c r="J401" s="75" t="s">
        <v>383</v>
      </c>
      <c r="K401" s="163" t="str">
        <f>IF(AND(ISBLANK('C3'!Y49),$L$401&lt;&gt;"Z"),"",'C3'!Y49)</f>
        <v/>
      </c>
      <c r="L401" s="163" t="str">
        <f>IF(ISBLANK('C3'!Z49),"",'C3'!Z49)</f>
        <v/>
      </c>
      <c r="M401" s="72" t="str">
        <f t="shared" si="8"/>
        <v>OK</v>
      </c>
      <c r="N401" s="73"/>
    </row>
    <row r="402" spans="1:14" hidden="1">
      <c r="A402" s="74" t="s">
        <v>2597</v>
      </c>
      <c r="B402" s="161" t="s">
        <v>1333</v>
      </c>
      <c r="C402" s="162" t="s">
        <v>334</v>
      </c>
      <c r="D402" s="164" t="s">
        <v>1334</v>
      </c>
      <c r="E402" s="162" t="s">
        <v>383</v>
      </c>
      <c r="F402" s="162" t="s">
        <v>334</v>
      </c>
      <c r="G402" s="164" t="s">
        <v>419</v>
      </c>
      <c r="H402" s="163" t="str">
        <f>IF(OR(SUMPRODUCT(--('C3'!AB14:'C3'!AB24=""),--('C3'!AC14:'C3'!AC24=""))&gt;0,COUNTIF('C3'!AC14:'C3'!AC24,"M")&gt;0,COUNTIF('C3'!AC14:'C3'!AC24,"X")=11),"",SUM('C3'!AB14:'C3'!AB24))</f>
        <v/>
      </c>
      <c r="I402" s="163" t="str">
        <f>IF(AND(COUNTIF('C3'!AC14:'C3'!AC24,"X")=11,SUM('C3'!AB14:'C3'!AB24)=0,ISNUMBER('C3'!AB25)),"",IF(COUNTIF('C3'!AC14:'C3'!AC24,"M")&gt;0,"M",IF(AND(COUNTIF('C3'!AC14:'C3'!AC24,'C3'!AC14)=11,OR('C3'!AC14="X",'C3'!AC14="W",'C3'!AC14="Z")),UPPER('C3'!AC14),"")))</f>
        <v/>
      </c>
      <c r="J402" s="75" t="s">
        <v>383</v>
      </c>
      <c r="K402" s="163" t="str">
        <f>IF(AND(ISBLANK('C3'!AB25),$L$402&lt;&gt;"Z"),"",'C3'!AB25)</f>
        <v/>
      </c>
      <c r="L402" s="163" t="str">
        <f>IF(ISBLANK('C3'!AC25),"",'C3'!AC25)</f>
        <v/>
      </c>
      <c r="M402" s="72" t="str">
        <f t="shared" si="8"/>
        <v>OK</v>
      </c>
      <c r="N402" s="73"/>
    </row>
    <row r="403" spans="1:14" hidden="1">
      <c r="A403" s="74" t="s">
        <v>2597</v>
      </c>
      <c r="B403" s="161" t="s">
        <v>1335</v>
      </c>
      <c r="C403" s="162" t="s">
        <v>334</v>
      </c>
      <c r="D403" s="164" t="s">
        <v>1336</v>
      </c>
      <c r="E403" s="162" t="s">
        <v>383</v>
      </c>
      <c r="F403" s="162" t="s">
        <v>334</v>
      </c>
      <c r="G403" s="164" t="s">
        <v>409</v>
      </c>
      <c r="H403" s="163" t="str">
        <f>IF(OR(SUMPRODUCT(--('C3'!AB26:'C3'!AB36=""),--('C3'!AC26:'C3'!AC36=""))&gt;0,COUNTIF('C3'!AC26:'C3'!AC36,"M")&gt;0,COUNTIF('C3'!AC26:'C3'!AC36,"X")=11),"",SUM('C3'!AB26:'C3'!AB36))</f>
        <v/>
      </c>
      <c r="I403" s="163" t="str">
        <f>IF(AND(COUNTIF('C3'!AC26:'C3'!AC36,"X")=11,SUM('C3'!AB26:'C3'!AB36)=0,ISNUMBER('C3'!AB37)),"",IF(COUNTIF('C3'!AC26:'C3'!AC36,"M")&gt;0,"M",IF(AND(COUNTIF('C3'!AC26:'C3'!AC36,'C3'!AC26)=11,OR('C3'!AC26="X",'C3'!AC26="W",'C3'!AC26="Z")),UPPER('C3'!AC26),"")))</f>
        <v/>
      </c>
      <c r="J403" s="75" t="s">
        <v>383</v>
      </c>
      <c r="K403" s="163" t="str">
        <f>IF(AND(ISBLANK('C3'!AB37),$L$403&lt;&gt;"Z"),"",'C3'!AB37)</f>
        <v/>
      </c>
      <c r="L403" s="163" t="str">
        <f>IF(ISBLANK('C3'!AC37),"",'C3'!AC37)</f>
        <v/>
      </c>
      <c r="M403" s="72" t="str">
        <f t="shared" si="8"/>
        <v>OK</v>
      </c>
      <c r="N403" s="73"/>
    </row>
    <row r="404" spans="1:14" hidden="1">
      <c r="A404" s="74" t="s">
        <v>2597</v>
      </c>
      <c r="B404" s="161" t="s">
        <v>1337</v>
      </c>
      <c r="C404" s="162" t="s">
        <v>334</v>
      </c>
      <c r="D404" s="164" t="s">
        <v>1338</v>
      </c>
      <c r="E404" s="162" t="s">
        <v>383</v>
      </c>
      <c r="F404" s="162" t="s">
        <v>334</v>
      </c>
      <c r="G404" s="164" t="s">
        <v>829</v>
      </c>
      <c r="H404" s="163" t="str">
        <f>IF(OR(AND('C3'!AB14="",'C3'!AC14=""),AND('C3'!AB26="",'C3'!AC26=""),AND('C3'!AC14="X",'C3'!AC26="X"),OR('C3'!AC14="M",'C3'!AC26="M")),"",SUM('C3'!AB14,'C3'!AB26))</f>
        <v/>
      </c>
      <c r="I404" s="163" t="str">
        <f>IF(AND(AND('C3'!AC14="X",'C3'!AC26="X"),SUM('C3'!AB14,'C3'!AB26)=0,ISNUMBER('C3'!AB38)),"",IF(OR('C3'!AC14="M",'C3'!AC26="M"),"M",IF(AND('C3'!AC14='C3'!AC26,OR('C3'!AC14="X",'C3'!AC14="W",'C3'!AC14="Z")),UPPER('C3'!AC14),"")))</f>
        <v/>
      </c>
      <c r="J404" s="75" t="s">
        <v>383</v>
      </c>
      <c r="K404" s="163" t="str">
        <f>IF(AND(ISBLANK('C3'!AB38),$L$404&lt;&gt;"Z"),"",'C3'!AB38)</f>
        <v/>
      </c>
      <c r="L404" s="163" t="str">
        <f>IF(ISBLANK('C3'!AC38),"",'C3'!AC38)</f>
        <v/>
      </c>
      <c r="M404" s="72" t="str">
        <f t="shared" si="8"/>
        <v>OK</v>
      </c>
      <c r="N404" s="73"/>
    </row>
    <row r="405" spans="1:14" hidden="1">
      <c r="A405" s="74" t="s">
        <v>2597</v>
      </c>
      <c r="B405" s="161" t="s">
        <v>1339</v>
      </c>
      <c r="C405" s="162" t="s">
        <v>334</v>
      </c>
      <c r="D405" s="164" t="s">
        <v>1340</v>
      </c>
      <c r="E405" s="162" t="s">
        <v>383</v>
      </c>
      <c r="F405" s="162" t="s">
        <v>334</v>
      </c>
      <c r="G405" s="164" t="s">
        <v>832</v>
      </c>
      <c r="H405" s="163" t="str">
        <f>IF(OR(AND('C3'!AB15="",'C3'!AC15=""),AND('C3'!AB27="",'C3'!AC27=""),AND('C3'!AC15="X",'C3'!AC27="X"),OR('C3'!AC15="M",'C3'!AC27="M")),"",SUM('C3'!AB15,'C3'!AB27))</f>
        <v/>
      </c>
      <c r="I405" s="163" t="str">
        <f>IF(AND(AND('C3'!AC15="X",'C3'!AC27="X"),SUM('C3'!AB15,'C3'!AB27)=0,ISNUMBER('C3'!AB39)),"",IF(OR('C3'!AC15="M",'C3'!AC27="M"),"M",IF(AND('C3'!AC15='C3'!AC27,OR('C3'!AC15="X",'C3'!AC15="W",'C3'!AC15="Z")),UPPER('C3'!AC15),"")))</f>
        <v/>
      </c>
      <c r="J405" s="75" t="s">
        <v>383</v>
      </c>
      <c r="K405" s="163" t="str">
        <f>IF(AND(ISBLANK('C3'!AB39),$L$405&lt;&gt;"Z"),"",'C3'!AB39)</f>
        <v/>
      </c>
      <c r="L405" s="163" t="str">
        <f>IF(ISBLANK('C3'!AC39),"",'C3'!AC39)</f>
        <v/>
      </c>
      <c r="M405" s="72" t="str">
        <f t="shared" si="8"/>
        <v>OK</v>
      </c>
      <c r="N405" s="73"/>
    </row>
    <row r="406" spans="1:14" hidden="1">
      <c r="A406" s="74" t="s">
        <v>2597</v>
      </c>
      <c r="B406" s="161" t="s">
        <v>1341</v>
      </c>
      <c r="C406" s="162" t="s">
        <v>334</v>
      </c>
      <c r="D406" s="164" t="s">
        <v>1342</v>
      </c>
      <c r="E406" s="162" t="s">
        <v>383</v>
      </c>
      <c r="F406" s="162" t="s">
        <v>334</v>
      </c>
      <c r="G406" s="164" t="s">
        <v>835</v>
      </c>
      <c r="H406" s="163" t="str">
        <f>IF(OR(AND('C3'!AB16="",'C3'!AC16=""),AND('C3'!AB28="",'C3'!AC28=""),AND('C3'!AC16="X",'C3'!AC28="X"),OR('C3'!AC16="M",'C3'!AC28="M")),"",SUM('C3'!AB16,'C3'!AB28))</f>
        <v/>
      </c>
      <c r="I406" s="163" t="str">
        <f>IF(AND(AND('C3'!AC16="X",'C3'!AC28="X"),SUM('C3'!AB16,'C3'!AB28)=0,ISNUMBER('C3'!AB40)),"",IF(OR('C3'!AC16="M",'C3'!AC28="M"),"M",IF(AND('C3'!AC16='C3'!AC28,OR('C3'!AC16="X",'C3'!AC16="W",'C3'!AC16="Z")),UPPER('C3'!AC16),"")))</f>
        <v/>
      </c>
      <c r="J406" s="75" t="s">
        <v>383</v>
      </c>
      <c r="K406" s="163" t="str">
        <f>IF(AND(ISBLANK('C3'!AB40),$L$406&lt;&gt;"Z"),"",'C3'!AB40)</f>
        <v/>
      </c>
      <c r="L406" s="163" t="str">
        <f>IF(ISBLANK('C3'!AC40),"",'C3'!AC40)</f>
        <v/>
      </c>
      <c r="M406" s="72" t="str">
        <f t="shared" si="8"/>
        <v>OK</v>
      </c>
      <c r="N406" s="73"/>
    </row>
    <row r="407" spans="1:14" hidden="1">
      <c r="A407" s="74" t="s">
        <v>2597</v>
      </c>
      <c r="B407" s="161" t="s">
        <v>1343</v>
      </c>
      <c r="C407" s="162" t="s">
        <v>334</v>
      </c>
      <c r="D407" s="164" t="s">
        <v>1344</v>
      </c>
      <c r="E407" s="162" t="s">
        <v>383</v>
      </c>
      <c r="F407" s="162" t="s">
        <v>334</v>
      </c>
      <c r="G407" s="164" t="s">
        <v>838</v>
      </c>
      <c r="H407" s="163" t="str">
        <f>IF(OR(AND('C3'!AB17="",'C3'!AC17=""),AND('C3'!AB29="",'C3'!AC29=""),AND('C3'!AC17="X",'C3'!AC29="X"),OR('C3'!AC17="M",'C3'!AC29="M")),"",SUM('C3'!AB17,'C3'!AB29))</f>
        <v/>
      </c>
      <c r="I407" s="163" t="str">
        <f>IF(AND(AND('C3'!AC17="X",'C3'!AC29="X"),SUM('C3'!AB17,'C3'!AB29)=0,ISNUMBER('C3'!AB41)),"",IF(OR('C3'!AC17="M",'C3'!AC29="M"),"M",IF(AND('C3'!AC17='C3'!AC29,OR('C3'!AC17="X",'C3'!AC17="W",'C3'!AC17="Z")),UPPER('C3'!AC17),"")))</f>
        <v/>
      </c>
      <c r="J407" s="75" t="s">
        <v>383</v>
      </c>
      <c r="K407" s="163" t="str">
        <f>IF(AND(ISBLANK('C3'!AB41),$L$407&lt;&gt;"Z"),"",'C3'!AB41)</f>
        <v/>
      </c>
      <c r="L407" s="163" t="str">
        <f>IF(ISBLANK('C3'!AC41),"",'C3'!AC41)</f>
        <v/>
      </c>
      <c r="M407" s="72" t="str">
        <f t="shared" si="8"/>
        <v>OK</v>
      </c>
      <c r="N407" s="73"/>
    </row>
    <row r="408" spans="1:14" hidden="1">
      <c r="A408" s="74" t="s">
        <v>2597</v>
      </c>
      <c r="B408" s="161" t="s">
        <v>1345</v>
      </c>
      <c r="C408" s="162" t="s">
        <v>334</v>
      </c>
      <c r="D408" s="164" t="s">
        <v>1346</v>
      </c>
      <c r="E408" s="162" t="s">
        <v>383</v>
      </c>
      <c r="F408" s="162" t="s">
        <v>334</v>
      </c>
      <c r="G408" s="164" t="s">
        <v>841</v>
      </c>
      <c r="H408" s="163" t="str">
        <f>IF(OR(AND('C3'!AB18="",'C3'!AC18=""),AND('C3'!AB30="",'C3'!AC30=""),AND('C3'!AC18="X",'C3'!AC30="X"),OR('C3'!AC18="M",'C3'!AC30="M")),"",SUM('C3'!AB18,'C3'!AB30))</f>
        <v/>
      </c>
      <c r="I408" s="163" t="str">
        <f>IF(AND(AND('C3'!AC18="X",'C3'!AC30="X"),SUM('C3'!AB18,'C3'!AB30)=0,ISNUMBER('C3'!AB42)),"",IF(OR('C3'!AC18="M",'C3'!AC30="M"),"M",IF(AND('C3'!AC18='C3'!AC30,OR('C3'!AC18="X",'C3'!AC18="W",'C3'!AC18="Z")),UPPER('C3'!AC18),"")))</f>
        <v/>
      </c>
      <c r="J408" s="75" t="s">
        <v>383</v>
      </c>
      <c r="K408" s="163" t="str">
        <f>IF(AND(ISBLANK('C3'!AB42),$L$408&lt;&gt;"Z"),"",'C3'!AB42)</f>
        <v/>
      </c>
      <c r="L408" s="163" t="str">
        <f>IF(ISBLANK('C3'!AC42),"",'C3'!AC42)</f>
        <v/>
      </c>
      <c r="M408" s="72" t="str">
        <f t="shared" si="8"/>
        <v>OK</v>
      </c>
      <c r="N408" s="73"/>
    </row>
    <row r="409" spans="1:14" hidden="1">
      <c r="A409" s="74" t="s">
        <v>2597</v>
      </c>
      <c r="B409" s="161" t="s">
        <v>1347</v>
      </c>
      <c r="C409" s="162" t="s">
        <v>334</v>
      </c>
      <c r="D409" s="164" t="s">
        <v>1348</v>
      </c>
      <c r="E409" s="162" t="s">
        <v>383</v>
      </c>
      <c r="F409" s="162" t="s">
        <v>334</v>
      </c>
      <c r="G409" s="164" t="s">
        <v>844</v>
      </c>
      <c r="H409" s="163" t="str">
        <f>IF(OR(AND('C3'!AB19="",'C3'!AC19=""),AND('C3'!AB31="",'C3'!AC31=""),AND('C3'!AC19="X",'C3'!AC31="X"),OR('C3'!AC19="M",'C3'!AC31="M")),"",SUM('C3'!AB19,'C3'!AB31))</f>
        <v/>
      </c>
      <c r="I409" s="163" t="str">
        <f>IF(AND(AND('C3'!AC19="X",'C3'!AC31="X"),SUM('C3'!AB19,'C3'!AB31)=0,ISNUMBER('C3'!AB43)),"",IF(OR('C3'!AC19="M",'C3'!AC31="M"),"M",IF(AND('C3'!AC19='C3'!AC31,OR('C3'!AC19="X",'C3'!AC19="W",'C3'!AC19="Z")),UPPER('C3'!AC19),"")))</f>
        <v/>
      </c>
      <c r="J409" s="75" t="s">
        <v>383</v>
      </c>
      <c r="K409" s="163" t="str">
        <f>IF(AND(ISBLANK('C3'!AB43),$L$409&lt;&gt;"Z"),"",'C3'!AB43)</f>
        <v/>
      </c>
      <c r="L409" s="163" t="str">
        <f>IF(ISBLANK('C3'!AC43),"",'C3'!AC43)</f>
        <v/>
      </c>
      <c r="M409" s="72" t="str">
        <f t="shared" si="8"/>
        <v>OK</v>
      </c>
      <c r="N409" s="73"/>
    </row>
    <row r="410" spans="1:14" hidden="1">
      <c r="A410" s="74" t="s">
        <v>2597</v>
      </c>
      <c r="B410" s="161" t="s">
        <v>1349</v>
      </c>
      <c r="C410" s="162" t="s">
        <v>334</v>
      </c>
      <c r="D410" s="164" t="s">
        <v>1350</v>
      </c>
      <c r="E410" s="162" t="s">
        <v>383</v>
      </c>
      <c r="F410" s="162" t="s">
        <v>334</v>
      </c>
      <c r="G410" s="164" t="s">
        <v>847</v>
      </c>
      <c r="H410" s="163" t="str">
        <f>IF(OR(AND('C3'!AB20="",'C3'!AC20=""),AND('C3'!AB32="",'C3'!AC32=""),AND('C3'!AC20="X",'C3'!AC32="X"),OR('C3'!AC20="M",'C3'!AC32="M")),"",SUM('C3'!AB20,'C3'!AB32))</f>
        <v/>
      </c>
      <c r="I410" s="163" t="str">
        <f>IF(AND(AND('C3'!AC20="X",'C3'!AC32="X"),SUM('C3'!AB20,'C3'!AB32)=0,ISNUMBER('C3'!AB44)),"",IF(OR('C3'!AC20="M",'C3'!AC32="M"),"M",IF(AND('C3'!AC20='C3'!AC32,OR('C3'!AC20="X",'C3'!AC20="W",'C3'!AC20="Z")),UPPER('C3'!AC20),"")))</f>
        <v/>
      </c>
      <c r="J410" s="75" t="s">
        <v>383</v>
      </c>
      <c r="K410" s="163" t="str">
        <f>IF(AND(ISBLANK('C3'!AB44),$L$410&lt;&gt;"Z"),"",'C3'!AB44)</f>
        <v/>
      </c>
      <c r="L410" s="163" t="str">
        <f>IF(ISBLANK('C3'!AC44),"",'C3'!AC44)</f>
        <v/>
      </c>
      <c r="M410" s="72" t="str">
        <f t="shared" si="8"/>
        <v>OK</v>
      </c>
      <c r="N410" s="73"/>
    </row>
    <row r="411" spans="1:14" hidden="1">
      <c r="A411" s="74" t="s">
        <v>2597</v>
      </c>
      <c r="B411" s="161" t="s">
        <v>1351</v>
      </c>
      <c r="C411" s="162" t="s">
        <v>334</v>
      </c>
      <c r="D411" s="164" t="s">
        <v>1352</v>
      </c>
      <c r="E411" s="162" t="s">
        <v>383</v>
      </c>
      <c r="F411" s="162" t="s">
        <v>334</v>
      </c>
      <c r="G411" s="164" t="s">
        <v>850</v>
      </c>
      <c r="H411" s="163" t="str">
        <f>IF(OR(AND('C3'!AB21="",'C3'!AC21=""),AND('C3'!AB33="",'C3'!AC33=""),AND('C3'!AC21="X",'C3'!AC33="X"),OR('C3'!AC21="M",'C3'!AC33="M")),"",SUM('C3'!AB21,'C3'!AB33))</f>
        <v/>
      </c>
      <c r="I411" s="163" t="str">
        <f>IF(AND(AND('C3'!AC21="X",'C3'!AC33="X"),SUM('C3'!AB21,'C3'!AB33)=0,ISNUMBER('C3'!AB45)),"",IF(OR('C3'!AC21="M",'C3'!AC33="M"),"M",IF(AND('C3'!AC21='C3'!AC33,OR('C3'!AC21="X",'C3'!AC21="W",'C3'!AC21="Z")),UPPER('C3'!AC21),"")))</f>
        <v/>
      </c>
      <c r="J411" s="75" t="s">
        <v>383</v>
      </c>
      <c r="K411" s="163" t="str">
        <f>IF(AND(ISBLANK('C3'!AB45),$L$411&lt;&gt;"Z"),"",'C3'!AB45)</f>
        <v/>
      </c>
      <c r="L411" s="163" t="str">
        <f>IF(ISBLANK('C3'!AC45),"",'C3'!AC45)</f>
        <v/>
      </c>
      <c r="M411" s="72" t="str">
        <f t="shared" si="8"/>
        <v>OK</v>
      </c>
      <c r="N411" s="73"/>
    </row>
    <row r="412" spans="1:14" hidden="1">
      <c r="A412" s="74" t="s">
        <v>2597</v>
      </c>
      <c r="B412" s="161" t="s">
        <v>1353</v>
      </c>
      <c r="C412" s="162" t="s">
        <v>334</v>
      </c>
      <c r="D412" s="164" t="s">
        <v>1354</v>
      </c>
      <c r="E412" s="162" t="s">
        <v>383</v>
      </c>
      <c r="F412" s="162" t="s">
        <v>334</v>
      </c>
      <c r="G412" s="164" t="s">
        <v>853</v>
      </c>
      <c r="H412" s="163" t="str">
        <f>IF(OR(AND('C3'!AB22="",'C3'!AC22=""),AND('C3'!AB34="",'C3'!AC34=""),AND('C3'!AC22="X",'C3'!AC34="X"),OR('C3'!AC22="M",'C3'!AC34="M")),"",SUM('C3'!AB22,'C3'!AB34))</f>
        <v/>
      </c>
      <c r="I412" s="163" t="str">
        <f>IF(AND(AND('C3'!AC22="X",'C3'!AC34="X"),SUM('C3'!AB22,'C3'!AB34)=0,ISNUMBER('C3'!AB46)),"",IF(OR('C3'!AC22="M",'C3'!AC34="M"),"M",IF(AND('C3'!AC22='C3'!AC34,OR('C3'!AC22="X",'C3'!AC22="W",'C3'!AC22="Z")),UPPER('C3'!AC22),"")))</f>
        <v/>
      </c>
      <c r="J412" s="75" t="s">
        <v>383</v>
      </c>
      <c r="K412" s="163" t="str">
        <f>IF(AND(ISBLANK('C3'!AB46),$L$412&lt;&gt;"Z"),"",'C3'!AB46)</f>
        <v/>
      </c>
      <c r="L412" s="163" t="str">
        <f>IF(ISBLANK('C3'!AC46),"",'C3'!AC46)</f>
        <v/>
      </c>
      <c r="M412" s="72" t="str">
        <f t="shared" si="8"/>
        <v>OK</v>
      </c>
      <c r="N412" s="73"/>
    </row>
    <row r="413" spans="1:14" hidden="1">
      <c r="A413" s="74" t="s">
        <v>2597</v>
      </c>
      <c r="B413" s="161" t="s">
        <v>1355</v>
      </c>
      <c r="C413" s="162" t="s">
        <v>334</v>
      </c>
      <c r="D413" s="164" t="s">
        <v>1356</v>
      </c>
      <c r="E413" s="162" t="s">
        <v>383</v>
      </c>
      <c r="F413" s="162" t="s">
        <v>334</v>
      </c>
      <c r="G413" s="164" t="s">
        <v>856</v>
      </c>
      <c r="H413" s="163" t="str">
        <f>IF(OR(AND('C3'!AB23="",'C3'!AC23=""),AND('C3'!AB35="",'C3'!AC35=""),AND('C3'!AC23="X",'C3'!AC35="X"),OR('C3'!AC23="M",'C3'!AC35="M")),"",SUM('C3'!AB23,'C3'!AB35))</f>
        <v/>
      </c>
      <c r="I413" s="163" t="str">
        <f>IF(AND(AND('C3'!AC23="X",'C3'!AC35="X"),SUM('C3'!AB23,'C3'!AB35)=0,ISNUMBER('C3'!AB47)),"",IF(OR('C3'!AC23="M",'C3'!AC35="M"),"M",IF(AND('C3'!AC23='C3'!AC35,OR('C3'!AC23="X",'C3'!AC23="W",'C3'!AC23="Z")),UPPER('C3'!AC23),"")))</f>
        <v/>
      </c>
      <c r="J413" s="75" t="s">
        <v>383</v>
      </c>
      <c r="K413" s="163" t="str">
        <f>IF(AND(ISBLANK('C3'!AB47),$L$413&lt;&gt;"Z"),"",'C3'!AB47)</f>
        <v/>
      </c>
      <c r="L413" s="163" t="str">
        <f>IF(ISBLANK('C3'!AC47),"",'C3'!AC47)</f>
        <v/>
      </c>
      <c r="M413" s="72" t="str">
        <f t="shared" si="8"/>
        <v>OK</v>
      </c>
      <c r="N413" s="73"/>
    </row>
    <row r="414" spans="1:14" hidden="1">
      <c r="A414" s="74" t="s">
        <v>2597</v>
      </c>
      <c r="B414" s="161" t="s">
        <v>1357</v>
      </c>
      <c r="C414" s="162" t="s">
        <v>334</v>
      </c>
      <c r="D414" s="164" t="s">
        <v>1358</v>
      </c>
      <c r="E414" s="162" t="s">
        <v>383</v>
      </c>
      <c r="F414" s="162" t="s">
        <v>334</v>
      </c>
      <c r="G414" s="164" t="s">
        <v>859</v>
      </c>
      <c r="H414" s="163" t="str">
        <f>IF(OR(AND('C3'!AB24="",'C3'!AC24=""),AND('C3'!AB36="",'C3'!AC36=""),AND('C3'!AC24="X",'C3'!AC36="X"),OR('C3'!AC24="M",'C3'!AC36="M")),"",SUM('C3'!AB24,'C3'!AB36))</f>
        <v/>
      </c>
      <c r="I414" s="163" t="str">
        <f>IF(AND(AND('C3'!AC24="X",'C3'!AC36="X"),SUM('C3'!AB24,'C3'!AB36)=0,ISNUMBER('C3'!AB48)),"",IF(OR('C3'!AC24="M",'C3'!AC36="M"),"M",IF(AND('C3'!AC24='C3'!AC36,OR('C3'!AC24="X",'C3'!AC24="W",'C3'!AC24="Z")),UPPER('C3'!AC24),"")))</f>
        <v/>
      </c>
      <c r="J414" s="75" t="s">
        <v>383</v>
      </c>
      <c r="K414" s="163" t="str">
        <f>IF(AND(ISBLANK('C3'!AB48),$L$414&lt;&gt;"Z"),"",'C3'!AB48)</f>
        <v/>
      </c>
      <c r="L414" s="163" t="str">
        <f>IF(ISBLANK('C3'!AC48),"",'C3'!AC48)</f>
        <v/>
      </c>
      <c r="M414" s="72" t="str">
        <f t="shared" si="8"/>
        <v>OK</v>
      </c>
      <c r="N414" s="73"/>
    </row>
    <row r="415" spans="1:14" hidden="1">
      <c r="A415" s="74" t="s">
        <v>2597</v>
      </c>
      <c r="B415" s="161" t="s">
        <v>1359</v>
      </c>
      <c r="C415" s="162" t="s">
        <v>334</v>
      </c>
      <c r="D415" s="164" t="s">
        <v>1360</v>
      </c>
      <c r="E415" s="162" t="s">
        <v>383</v>
      </c>
      <c r="F415" s="162" t="s">
        <v>334</v>
      </c>
      <c r="G415" s="164" t="s">
        <v>398</v>
      </c>
      <c r="H415" s="163" t="str">
        <f>IF(OR(AND('C3'!AB25="",'C3'!AC25=""),AND('C3'!AB37="",'C3'!AC37=""),AND('C3'!AC25="X",'C3'!AC37="X"),OR('C3'!AC25="M",'C3'!AC37="M")),"",SUM('C3'!AB25,'C3'!AB37))</f>
        <v/>
      </c>
      <c r="I415" s="163" t="str">
        <f>IF(AND(AND('C3'!AC25="X",'C3'!AC37="X"),SUM('C3'!AB25,'C3'!AB37)=0,ISNUMBER('C3'!AB49)),"",IF(OR('C3'!AC25="M",'C3'!AC37="M"),"M",IF(AND('C3'!AC25='C3'!AC37,OR('C3'!AC25="X",'C3'!AC25="W",'C3'!AC25="Z")),UPPER('C3'!AC25),"")))</f>
        <v/>
      </c>
      <c r="J415" s="75" t="s">
        <v>383</v>
      </c>
      <c r="K415" s="163" t="str">
        <f>IF(AND(ISBLANK('C3'!AB49),$L$415&lt;&gt;"Z"),"",'C3'!AB49)</f>
        <v/>
      </c>
      <c r="L415" s="163" t="str">
        <f>IF(ISBLANK('C3'!AC49),"",'C3'!AC49)</f>
        <v/>
      </c>
      <c r="M415" s="72" t="str">
        <f t="shared" si="8"/>
        <v>OK</v>
      </c>
      <c r="N415" s="73"/>
    </row>
    <row r="416" spans="1:14" hidden="1">
      <c r="A416" s="74" t="s">
        <v>2597</v>
      </c>
      <c r="B416" s="161" t="s">
        <v>1361</v>
      </c>
      <c r="C416" s="162" t="s">
        <v>334</v>
      </c>
      <c r="D416" s="164" t="s">
        <v>1362</v>
      </c>
      <c r="E416" s="162" t="s">
        <v>383</v>
      </c>
      <c r="F416" s="162" t="s">
        <v>334</v>
      </c>
      <c r="G416" s="164" t="s">
        <v>421</v>
      </c>
      <c r="H416" s="163" t="str">
        <f>IF(OR(SUMPRODUCT(--('C3'!AE14:'C3'!AE24=""),--('C3'!AF14:'C3'!AF24=""))&gt;0,COUNTIF('C3'!AF14:'C3'!AF24,"M")&gt;0,COUNTIF('C3'!AF14:'C3'!AF24,"X")=11),"",SUM('C3'!AE14:'C3'!AE24))</f>
        <v/>
      </c>
      <c r="I416" s="163" t="str">
        <f>IF(AND(COUNTIF('C3'!AF14:'C3'!AF24,"X")=11,SUM('C3'!AE14:'C3'!AE24)=0,ISNUMBER('C3'!AE25)),"",IF(COUNTIF('C3'!AF14:'C3'!AF24,"M")&gt;0,"M",IF(AND(COUNTIF('C3'!AF14:'C3'!AF24,'C3'!AF14)=11,OR('C3'!AF14="X",'C3'!AF14="W",'C3'!AF14="Z")),UPPER('C3'!AF14),"")))</f>
        <v/>
      </c>
      <c r="J416" s="75" t="s">
        <v>383</v>
      </c>
      <c r="K416" s="163" t="str">
        <f>IF(AND(ISBLANK('C3'!AE25),$L$416&lt;&gt;"Z"),"",'C3'!AE25)</f>
        <v/>
      </c>
      <c r="L416" s="163" t="str">
        <f>IF(ISBLANK('C3'!AF25),"",'C3'!AF25)</f>
        <v/>
      </c>
      <c r="M416" s="72" t="str">
        <f t="shared" si="8"/>
        <v>OK</v>
      </c>
      <c r="N416" s="73"/>
    </row>
    <row r="417" spans="1:14" hidden="1">
      <c r="A417" s="74" t="s">
        <v>2597</v>
      </c>
      <c r="B417" s="161" t="s">
        <v>1363</v>
      </c>
      <c r="C417" s="162" t="s">
        <v>334</v>
      </c>
      <c r="D417" s="164" t="s">
        <v>1364</v>
      </c>
      <c r="E417" s="162" t="s">
        <v>383</v>
      </c>
      <c r="F417" s="162" t="s">
        <v>334</v>
      </c>
      <c r="G417" s="164" t="s">
        <v>411</v>
      </c>
      <c r="H417" s="163" t="str">
        <f>IF(OR(SUMPRODUCT(--('C3'!AE26:'C3'!AE36=""),--('C3'!AF26:'C3'!AF36=""))&gt;0,COUNTIF('C3'!AF26:'C3'!AF36,"M")&gt;0,COUNTIF('C3'!AF26:'C3'!AF36,"X")=11),"",SUM('C3'!AE26:'C3'!AE36))</f>
        <v/>
      </c>
      <c r="I417" s="163" t="str">
        <f>IF(AND(COUNTIF('C3'!AF26:'C3'!AF36,"X")=11,SUM('C3'!AE26:'C3'!AE36)=0,ISNUMBER('C3'!AE37)),"",IF(COUNTIF('C3'!AF26:'C3'!AF36,"M")&gt;0,"M",IF(AND(COUNTIF('C3'!AF26:'C3'!AF36,'C3'!AF26)=11,OR('C3'!AF26="X",'C3'!AF26="W",'C3'!AF26="Z")),UPPER('C3'!AF26),"")))</f>
        <v/>
      </c>
      <c r="J417" s="75" t="s">
        <v>383</v>
      </c>
      <c r="K417" s="163" t="str">
        <f>IF(AND(ISBLANK('C3'!AE37),$L$417&lt;&gt;"Z"),"",'C3'!AE37)</f>
        <v/>
      </c>
      <c r="L417" s="163" t="str">
        <f>IF(ISBLANK('C3'!AF37),"",'C3'!AF37)</f>
        <v/>
      </c>
      <c r="M417" s="72" t="str">
        <f t="shared" si="8"/>
        <v>OK</v>
      </c>
      <c r="N417" s="73"/>
    </row>
    <row r="418" spans="1:14" hidden="1">
      <c r="A418" s="74" t="s">
        <v>2597</v>
      </c>
      <c r="B418" s="161" t="s">
        <v>1365</v>
      </c>
      <c r="C418" s="162" t="s">
        <v>334</v>
      </c>
      <c r="D418" s="164" t="s">
        <v>1366</v>
      </c>
      <c r="E418" s="162" t="s">
        <v>383</v>
      </c>
      <c r="F418" s="162" t="s">
        <v>334</v>
      </c>
      <c r="G418" s="164" t="s">
        <v>828</v>
      </c>
      <c r="H418" s="163" t="str">
        <f>IF(OR(AND('C3'!AE14="",'C3'!AF14=""),AND('C3'!AE26="",'C3'!AF26=""),AND('C3'!AF14="X",'C3'!AF26="X"),OR('C3'!AF14="M",'C3'!AF26="M")),"",SUM('C3'!AE14,'C3'!AE26))</f>
        <v/>
      </c>
      <c r="I418" s="163" t="str">
        <f>IF(AND(AND('C3'!AF14="X",'C3'!AF26="X"),SUM('C3'!AE14,'C3'!AE26)=0,ISNUMBER('C3'!AE38)),"",IF(OR('C3'!AF14="M",'C3'!AF26="M"),"M",IF(AND('C3'!AF14='C3'!AF26,OR('C3'!AF14="X",'C3'!AF14="W",'C3'!AF14="Z")),UPPER('C3'!AF14),"")))</f>
        <v/>
      </c>
      <c r="J418" s="75" t="s">
        <v>383</v>
      </c>
      <c r="K418" s="163" t="str">
        <f>IF(AND(ISBLANK('C3'!AE38),$L$418&lt;&gt;"Z"),"",'C3'!AE38)</f>
        <v/>
      </c>
      <c r="L418" s="163" t="str">
        <f>IF(ISBLANK('C3'!AF38),"",'C3'!AF38)</f>
        <v/>
      </c>
      <c r="M418" s="72" t="str">
        <f t="shared" si="8"/>
        <v>OK</v>
      </c>
      <c r="N418" s="73"/>
    </row>
    <row r="419" spans="1:14" hidden="1">
      <c r="A419" s="74" t="s">
        <v>2597</v>
      </c>
      <c r="B419" s="161" t="s">
        <v>1367</v>
      </c>
      <c r="C419" s="162" t="s">
        <v>334</v>
      </c>
      <c r="D419" s="164" t="s">
        <v>1368</v>
      </c>
      <c r="E419" s="162" t="s">
        <v>383</v>
      </c>
      <c r="F419" s="162" t="s">
        <v>334</v>
      </c>
      <c r="G419" s="164" t="s">
        <v>831</v>
      </c>
      <c r="H419" s="163" t="str">
        <f>IF(OR(AND('C3'!AE15="",'C3'!AF15=""),AND('C3'!AE27="",'C3'!AF27=""),AND('C3'!AF15="X",'C3'!AF27="X"),OR('C3'!AF15="M",'C3'!AF27="M")),"",SUM('C3'!AE15,'C3'!AE27))</f>
        <v/>
      </c>
      <c r="I419" s="163" t="str">
        <f>IF(AND(AND('C3'!AF15="X",'C3'!AF27="X"),SUM('C3'!AE15,'C3'!AE27)=0,ISNUMBER('C3'!AE39)),"",IF(OR('C3'!AF15="M",'C3'!AF27="M"),"M",IF(AND('C3'!AF15='C3'!AF27,OR('C3'!AF15="X",'C3'!AF15="W",'C3'!AF15="Z")),UPPER('C3'!AF15),"")))</f>
        <v/>
      </c>
      <c r="J419" s="75" t="s">
        <v>383</v>
      </c>
      <c r="K419" s="163" t="str">
        <f>IF(AND(ISBLANK('C3'!AE39),$L$419&lt;&gt;"Z"),"",'C3'!AE39)</f>
        <v/>
      </c>
      <c r="L419" s="163" t="str">
        <f>IF(ISBLANK('C3'!AF39),"",'C3'!AF39)</f>
        <v/>
      </c>
      <c r="M419" s="72" t="str">
        <f t="shared" si="8"/>
        <v>OK</v>
      </c>
      <c r="N419" s="73"/>
    </row>
    <row r="420" spans="1:14" hidden="1">
      <c r="A420" s="74" t="s">
        <v>2597</v>
      </c>
      <c r="B420" s="161" t="s">
        <v>1369</v>
      </c>
      <c r="C420" s="162" t="s">
        <v>334</v>
      </c>
      <c r="D420" s="164" t="s">
        <v>1370</v>
      </c>
      <c r="E420" s="162" t="s">
        <v>383</v>
      </c>
      <c r="F420" s="162" t="s">
        <v>334</v>
      </c>
      <c r="G420" s="164" t="s">
        <v>834</v>
      </c>
      <c r="H420" s="163" t="str">
        <f>IF(OR(AND('C3'!AE16="",'C3'!AF16=""),AND('C3'!AE28="",'C3'!AF28=""),AND('C3'!AF16="X",'C3'!AF28="X"),OR('C3'!AF16="M",'C3'!AF28="M")),"",SUM('C3'!AE16,'C3'!AE28))</f>
        <v/>
      </c>
      <c r="I420" s="163" t="str">
        <f>IF(AND(AND('C3'!AF16="X",'C3'!AF28="X"),SUM('C3'!AE16,'C3'!AE28)=0,ISNUMBER('C3'!AE40)),"",IF(OR('C3'!AF16="M",'C3'!AF28="M"),"M",IF(AND('C3'!AF16='C3'!AF28,OR('C3'!AF16="X",'C3'!AF16="W",'C3'!AF16="Z")),UPPER('C3'!AF16),"")))</f>
        <v/>
      </c>
      <c r="J420" s="75" t="s">
        <v>383</v>
      </c>
      <c r="K420" s="163" t="str">
        <f>IF(AND(ISBLANK('C3'!AE40),$L$420&lt;&gt;"Z"),"",'C3'!AE40)</f>
        <v/>
      </c>
      <c r="L420" s="163" t="str">
        <f>IF(ISBLANK('C3'!AF40),"",'C3'!AF40)</f>
        <v/>
      </c>
      <c r="M420" s="72" t="str">
        <f t="shared" si="8"/>
        <v>OK</v>
      </c>
      <c r="N420" s="73"/>
    </row>
    <row r="421" spans="1:14" hidden="1">
      <c r="A421" s="74" t="s">
        <v>2597</v>
      </c>
      <c r="B421" s="161" t="s">
        <v>1371</v>
      </c>
      <c r="C421" s="162" t="s">
        <v>334</v>
      </c>
      <c r="D421" s="164" t="s">
        <v>1372</v>
      </c>
      <c r="E421" s="162" t="s">
        <v>383</v>
      </c>
      <c r="F421" s="162" t="s">
        <v>334</v>
      </c>
      <c r="G421" s="164" t="s">
        <v>837</v>
      </c>
      <c r="H421" s="163" t="str">
        <f>IF(OR(AND('C3'!AE17="",'C3'!AF17=""),AND('C3'!AE29="",'C3'!AF29=""),AND('C3'!AF17="X",'C3'!AF29="X"),OR('C3'!AF17="M",'C3'!AF29="M")),"",SUM('C3'!AE17,'C3'!AE29))</f>
        <v/>
      </c>
      <c r="I421" s="163" t="str">
        <f>IF(AND(AND('C3'!AF17="X",'C3'!AF29="X"),SUM('C3'!AE17,'C3'!AE29)=0,ISNUMBER('C3'!AE41)),"",IF(OR('C3'!AF17="M",'C3'!AF29="M"),"M",IF(AND('C3'!AF17='C3'!AF29,OR('C3'!AF17="X",'C3'!AF17="W",'C3'!AF17="Z")),UPPER('C3'!AF17),"")))</f>
        <v/>
      </c>
      <c r="J421" s="75" t="s">
        <v>383</v>
      </c>
      <c r="K421" s="163" t="str">
        <f>IF(AND(ISBLANK('C3'!AE41),$L$421&lt;&gt;"Z"),"",'C3'!AE41)</f>
        <v/>
      </c>
      <c r="L421" s="163" t="str">
        <f>IF(ISBLANK('C3'!AF41),"",'C3'!AF41)</f>
        <v/>
      </c>
      <c r="M421" s="72" t="str">
        <f t="shared" si="8"/>
        <v>OK</v>
      </c>
      <c r="N421" s="73"/>
    </row>
    <row r="422" spans="1:14" hidden="1">
      <c r="A422" s="74" t="s">
        <v>2597</v>
      </c>
      <c r="B422" s="161" t="s">
        <v>1373</v>
      </c>
      <c r="C422" s="162" t="s">
        <v>334</v>
      </c>
      <c r="D422" s="164" t="s">
        <v>1374</v>
      </c>
      <c r="E422" s="162" t="s">
        <v>383</v>
      </c>
      <c r="F422" s="162" t="s">
        <v>334</v>
      </c>
      <c r="G422" s="164" t="s">
        <v>840</v>
      </c>
      <c r="H422" s="163" t="str">
        <f>IF(OR(AND('C3'!AE18="",'C3'!AF18=""),AND('C3'!AE30="",'C3'!AF30=""),AND('C3'!AF18="X",'C3'!AF30="X"),OR('C3'!AF18="M",'C3'!AF30="M")),"",SUM('C3'!AE18,'C3'!AE30))</f>
        <v/>
      </c>
      <c r="I422" s="163" t="str">
        <f>IF(AND(AND('C3'!AF18="X",'C3'!AF30="X"),SUM('C3'!AE18,'C3'!AE30)=0,ISNUMBER('C3'!AE42)),"",IF(OR('C3'!AF18="M",'C3'!AF30="M"),"M",IF(AND('C3'!AF18='C3'!AF30,OR('C3'!AF18="X",'C3'!AF18="W",'C3'!AF18="Z")),UPPER('C3'!AF18),"")))</f>
        <v/>
      </c>
      <c r="J422" s="75" t="s">
        <v>383</v>
      </c>
      <c r="K422" s="163" t="str">
        <f>IF(AND(ISBLANK('C3'!AE42),$L$422&lt;&gt;"Z"),"",'C3'!AE42)</f>
        <v/>
      </c>
      <c r="L422" s="163" t="str">
        <f>IF(ISBLANK('C3'!AF42),"",'C3'!AF42)</f>
        <v/>
      </c>
      <c r="M422" s="72" t="str">
        <f t="shared" si="8"/>
        <v>OK</v>
      </c>
      <c r="N422" s="73"/>
    </row>
    <row r="423" spans="1:14" hidden="1">
      <c r="A423" s="74" t="s">
        <v>2597</v>
      </c>
      <c r="B423" s="161" t="s">
        <v>1375</v>
      </c>
      <c r="C423" s="162" t="s">
        <v>334</v>
      </c>
      <c r="D423" s="164" t="s">
        <v>1376</v>
      </c>
      <c r="E423" s="162" t="s">
        <v>383</v>
      </c>
      <c r="F423" s="162" t="s">
        <v>334</v>
      </c>
      <c r="G423" s="164" t="s">
        <v>843</v>
      </c>
      <c r="H423" s="163" t="str">
        <f>IF(OR(AND('C3'!AE19="",'C3'!AF19=""),AND('C3'!AE31="",'C3'!AF31=""),AND('C3'!AF19="X",'C3'!AF31="X"),OR('C3'!AF19="M",'C3'!AF31="M")),"",SUM('C3'!AE19,'C3'!AE31))</f>
        <v/>
      </c>
      <c r="I423" s="163" t="str">
        <f>IF(AND(AND('C3'!AF19="X",'C3'!AF31="X"),SUM('C3'!AE19,'C3'!AE31)=0,ISNUMBER('C3'!AE43)),"",IF(OR('C3'!AF19="M",'C3'!AF31="M"),"M",IF(AND('C3'!AF19='C3'!AF31,OR('C3'!AF19="X",'C3'!AF19="W",'C3'!AF19="Z")),UPPER('C3'!AF19),"")))</f>
        <v/>
      </c>
      <c r="J423" s="75" t="s">
        <v>383</v>
      </c>
      <c r="K423" s="163" t="str">
        <f>IF(AND(ISBLANK('C3'!AE43),$L$423&lt;&gt;"Z"),"",'C3'!AE43)</f>
        <v/>
      </c>
      <c r="L423" s="163" t="str">
        <f>IF(ISBLANK('C3'!AF43),"",'C3'!AF43)</f>
        <v/>
      </c>
      <c r="M423" s="72" t="str">
        <f t="shared" si="8"/>
        <v>OK</v>
      </c>
      <c r="N423" s="73"/>
    </row>
    <row r="424" spans="1:14" hidden="1">
      <c r="A424" s="74" t="s">
        <v>2597</v>
      </c>
      <c r="B424" s="161" t="s">
        <v>1377</v>
      </c>
      <c r="C424" s="162" t="s">
        <v>334</v>
      </c>
      <c r="D424" s="164" t="s">
        <v>1378</v>
      </c>
      <c r="E424" s="162" t="s">
        <v>383</v>
      </c>
      <c r="F424" s="162" t="s">
        <v>334</v>
      </c>
      <c r="G424" s="164" t="s">
        <v>846</v>
      </c>
      <c r="H424" s="163" t="str">
        <f>IF(OR(AND('C3'!AE20="",'C3'!AF20=""),AND('C3'!AE32="",'C3'!AF32=""),AND('C3'!AF20="X",'C3'!AF32="X"),OR('C3'!AF20="M",'C3'!AF32="M")),"",SUM('C3'!AE20,'C3'!AE32))</f>
        <v/>
      </c>
      <c r="I424" s="163" t="str">
        <f>IF(AND(AND('C3'!AF20="X",'C3'!AF32="X"),SUM('C3'!AE20,'C3'!AE32)=0,ISNUMBER('C3'!AE44)),"",IF(OR('C3'!AF20="M",'C3'!AF32="M"),"M",IF(AND('C3'!AF20='C3'!AF32,OR('C3'!AF20="X",'C3'!AF20="W",'C3'!AF20="Z")),UPPER('C3'!AF20),"")))</f>
        <v/>
      </c>
      <c r="J424" s="75" t="s">
        <v>383</v>
      </c>
      <c r="K424" s="163" t="str">
        <f>IF(AND(ISBLANK('C3'!AE44),$L$424&lt;&gt;"Z"),"",'C3'!AE44)</f>
        <v/>
      </c>
      <c r="L424" s="163" t="str">
        <f>IF(ISBLANK('C3'!AF44),"",'C3'!AF44)</f>
        <v/>
      </c>
      <c r="M424" s="72" t="str">
        <f t="shared" si="8"/>
        <v>OK</v>
      </c>
      <c r="N424" s="73"/>
    </row>
    <row r="425" spans="1:14" hidden="1">
      <c r="A425" s="74" t="s">
        <v>2597</v>
      </c>
      <c r="B425" s="161" t="s">
        <v>1379</v>
      </c>
      <c r="C425" s="162" t="s">
        <v>334</v>
      </c>
      <c r="D425" s="164" t="s">
        <v>1380</v>
      </c>
      <c r="E425" s="162" t="s">
        <v>383</v>
      </c>
      <c r="F425" s="162" t="s">
        <v>334</v>
      </c>
      <c r="G425" s="164" t="s">
        <v>849</v>
      </c>
      <c r="H425" s="163" t="str">
        <f>IF(OR(AND('C3'!AE21="",'C3'!AF21=""),AND('C3'!AE33="",'C3'!AF33=""),AND('C3'!AF21="X",'C3'!AF33="X"),OR('C3'!AF21="M",'C3'!AF33="M")),"",SUM('C3'!AE21,'C3'!AE33))</f>
        <v/>
      </c>
      <c r="I425" s="163" t="str">
        <f>IF(AND(AND('C3'!AF21="X",'C3'!AF33="X"),SUM('C3'!AE21,'C3'!AE33)=0,ISNUMBER('C3'!AE45)),"",IF(OR('C3'!AF21="M",'C3'!AF33="M"),"M",IF(AND('C3'!AF21='C3'!AF33,OR('C3'!AF21="X",'C3'!AF21="W",'C3'!AF21="Z")),UPPER('C3'!AF21),"")))</f>
        <v/>
      </c>
      <c r="J425" s="75" t="s">
        <v>383</v>
      </c>
      <c r="K425" s="163" t="str">
        <f>IF(AND(ISBLANK('C3'!AE45),$L$425&lt;&gt;"Z"),"",'C3'!AE45)</f>
        <v/>
      </c>
      <c r="L425" s="163" t="str">
        <f>IF(ISBLANK('C3'!AF45),"",'C3'!AF45)</f>
        <v/>
      </c>
      <c r="M425" s="72" t="str">
        <f t="shared" si="8"/>
        <v>OK</v>
      </c>
      <c r="N425" s="73"/>
    </row>
    <row r="426" spans="1:14" hidden="1">
      <c r="A426" s="74" t="s">
        <v>2597</v>
      </c>
      <c r="B426" s="161" t="s">
        <v>1381</v>
      </c>
      <c r="C426" s="162" t="s">
        <v>334</v>
      </c>
      <c r="D426" s="164" t="s">
        <v>1382</v>
      </c>
      <c r="E426" s="162" t="s">
        <v>383</v>
      </c>
      <c r="F426" s="162" t="s">
        <v>334</v>
      </c>
      <c r="G426" s="164" t="s">
        <v>852</v>
      </c>
      <c r="H426" s="163" t="str">
        <f>IF(OR(AND('C3'!AE22="",'C3'!AF22=""),AND('C3'!AE34="",'C3'!AF34=""),AND('C3'!AF22="X",'C3'!AF34="X"),OR('C3'!AF22="M",'C3'!AF34="M")),"",SUM('C3'!AE22,'C3'!AE34))</f>
        <v/>
      </c>
      <c r="I426" s="163" t="str">
        <f>IF(AND(AND('C3'!AF22="X",'C3'!AF34="X"),SUM('C3'!AE22,'C3'!AE34)=0,ISNUMBER('C3'!AE46)),"",IF(OR('C3'!AF22="M",'C3'!AF34="M"),"M",IF(AND('C3'!AF22='C3'!AF34,OR('C3'!AF22="X",'C3'!AF22="W",'C3'!AF22="Z")),UPPER('C3'!AF22),"")))</f>
        <v/>
      </c>
      <c r="J426" s="75" t="s">
        <v>383</v>
      </c>
      <c r="K426" s="163" t="str">
        <f>IF(AND(ISBLANK('C3'!AE46),$L$426&lt;&gt;"Z"),"",'C3'!AE46)</f>
        <v/>
      </c>
      <c r="L426" s="163" t="str">
        <f>IF(ISBLANK('C3'!AF46),"",'C3'!AF46)</f>
        <v/>
      </c>
      <c r="M426" s="72" t="str">
        <f t="shared" si="8"/>
        <v>OK</v>
      </c>
      <c r="N426" s="73"/>
    </row>
    <row r="427" spans="1:14" hidden="1">
      <c r="A427" s="74" t="s">
        <v>2597</v>
      </c>
      <c r="B427" s="161" t="s">
        <v>1383</v>
      </c>
      <c r="C427" s="162" t="s">
        <v>334</v>
      </c>
      <c r="D427" s="164" t="s">
        <v>1384</v>
      </c>
      <c r="E427" s="162" t="s">
        <v>383</v>
      </c>
      <c r="F427" s="162" t="s">
        <v>334</v>
      </c>
      <c r="G427" s="164" t="s">
        <v>855</v>
      </c>
      <c r="H427" s="163" t="str">
        <f>IF(OR(AND('C3'!AE23="",'C3'!AF23=""),AND('C3'!AE35="",'C3'!AF35=""),AND('C3'!AF23="X",'C3'!AF35="X"),OR('C3'!AF23="M",'C3'!AF35="M")),"",SUM('C3'!AE23,'C3'!AE35))</f>
        <v/>
      </c>
      <c r="I427" s="163" t="str">
        <f>IF(AND(AND('C3'!AF23="X",'C3'!AF35="X"),SUM('C3'!AE23,'C3'!AE35)=0,ISNUMBER('C3'!AE47)),"",IF(OR('C3'!AF23="M",'C3'!AF35="M"),"M",IF(AND('C3'!AF23='C3'!AF35,OR('C3'!AF23="X",'C3'!AF23="W",'C3'!AF23="Z")),UPPER('C3'!AF23),"")))</f>
        <v/>
      </c>
      <c r="J427" s="75" t="s">
        <v>383</v>
      </c>
      <c r="K427" s="163" t="str">
        <f>IF(AND(ISBLANK('C3'!AE47),$L$427&lt;&gt;"Z"),"",'C3'!AE47)</f>
        <v/>
      </c>
      <c r="L427" s="163" t="str">
        <f>IF(ISBLANK('C3'!AF47),"",'C3'!AF47)</f>
        <v/>
      </c>
      <c r="M427" s="72" t="str">
        <f t="shared" si="8"/>
        <v>OK</v>
      </c>
      <c r="N427" s="73"/>
    </row>
    <row r="428" spans="1:14" hidden="1">
      <c r="A428" s="74" t="s">
        <v>2597</v>
      </c>
      <c r="B428" s="161" t="s">
        <v>1385</v>
      </c>
      <c r="C428" s="162" t="s">
        <v>334</v>
      </c>
      <c r="D428" s="164" t="s">
        <v>1386</v>
      </c>
      <c r="E428" s="162" t="s">
        <v>383</v>
      </c>
      <c r="F428" s="162" t="s">
        <v>334</v>
      </c>
      <c r="G428" s="164" t="s">
        <v>858</v>
      </c>
      <c r="H428" s="163" t="str">
        <f>IF(OR(AND('C3'!AE24="",'C3'!AF24=""),AND('C3'!AE36="",'C3'!AF36=""),AND('C3'!AF24="X",'C3'!AF36="X"),OR('C3'!AF24="M",'C3'!AF36="M")),"",SUM('C3'!AE24,'C3'!AE36))</f>
        <v/>
      </c>
      <c r="I428" s="163" t="str">
        <f>IF(AND(AND('C3'!AF24="X",'C3'!AF36="X"),SUM('C3'!AE24,'C3'!AE36)=0,ISNUMBER('C3'!AE48)),"",IF(OR('C3'!AF24="M",'C3'!AF36="M"),"M",IF(AND('C3'!AF24='C3'!AF36,OR('C3'!AF24="X",'C3'!AF24="W",'C3'!AF24="Z")),UPPER('C3'!AF24),"")))</f>
        <v/>
      </c>
      <c r="J428" s="75" t="s">
        <v>383</v>
      </c>
      <c r="K428" s="163" t="str">
        <f>IF(AND(ISBLANK('C3'!AE48),$L$428&lt;&gt;"Z"),"",'C3'!AE48)</f>
        <v/>
      </c>
      <c r="L428" s="163" t="str">
        <f>IF(ISBLANK('C3'!AF48),"",'C3'!AF48)</f>
        <v/>
      </c>
      <c r="M428" s="72" t="str">
        <f t="shared" si="8"/>
        <v>OK</v>
      </c>
      <c r="N428" s="73"/>
    </row>
    <row r="429" spans="1:14" hidden="1">
      <c r="A429" s="74" t="s">
        <v>2597</v>
      </c>
      <c r="B429" s="161" t="s">
        <v>1387</v>
      </c>
      <c r="C429" s="162" t="s">
        <v>334</v>
      </c>
      <c r="D429" s="164" t="s">
        <v>1388</v>
      </c>
      <c r="E429" s="162" t="s">
        <v>383</v>
      </c>
      <c r="F429" s="162" t="s">
        <v>334</v>
      </c>
      <c r="G429" s="164" t="s">
        <v>400</v>
      </c>
      <c r="H429" s="163" t="str">
        <f>IF(OR(AND('C3'!AE25="",'C3'!AF25=""),AND('C3'!AE37="",'C3'!AF37=""),AND('C3'!AF25="X",'C3'!AF37="X"),OR('C3'!AF25="M",'C3'!AF37="M")),"",SUM('C3'!AE25,'C3'!AE37))</f>
        <v/>
      </c>
      <c r="I429" s="163" t="str">
        <f>IF(AND(AND('C3'!AF25="X",'C3'!AF37="X"),SUM('C3'!AE25,'C3'!AE37)=0,ISNUMBER('C3'!AE49)),"",IF(OR('C3'!AF25="M",'C3'!AF37="M"),"M",IF(AND('C3'!AF25='C3'!AF37,OR('C3'!AF25="X",'C3'!AF25="W",'C3'!AF25="Z")),UPPER('C3'!AF25),"")))</f>
        <v/>
      </c>
      <c r="J429" s="75" t="s">
        <v>383</v>
      </c>
      <c r="K429" s="163" t="str">
        <f>IF(AND(ISBLANK('C3'!AE49),$L$429&lt;&gt;"Z"),"",'C3'!AE49)</f>
        <v/>
      </c>
      <c r="L429" s="163" t="str">
        <f>IF(ISBLANK('C3'!AF49),"",'C3'!AF49)</f>
        <v/>
      </c>
      <c r="M429" s="72" t="str">
        <f t="shared" si="8"/>
        <v>OK</v>
      </c>
      <c r="N429" s="73"/>
    </row>
    <row r="430" spans="1:14" hidden="1">
      <c r="A430" s="74" t="s">
        <v>2597</v>
      </c>
      <c r="B430" s="161" t="s">
        <v>1389</v>
      </c>
      <c r="C430" s="162" t="s">
        <v>334</v>
      </c>
      <c r="D430" s="164" t="s">
        <v>1390</v>
      </c>
      <c r="E430" s="162" t="s">
        <v>383</v>
      </c>
      <c r="F430" s="162" t="s">
        <v>334</v>
      </c>
      <c r="G430" s="164" t="s">
        <v>416</v>
      </c>
      <c r="H430" s="163" t="str">
        <f>IF(OR(SUMPRODUCT(--('C3'!AH14:'C3'!AH24=""),--('C3'!AI14:'C3'!AI24=""))&gt;0,COUNTIF('C3'!AI14:'C3'!AI24,"M")&gt;0,COUNTIF('C3'!AI14:'C3'!AI24,"X")=11),"",SUM('C3'!AH14:'C3'!AH24))</f>
        <v/>
      </c>
      <c r="I430" s="163" t="str">
        <f>IF(AND(COUNTIF('C3'!AI14:'C3'!AI24,"X")=11,SUM('C3'!AH14:'C3'!AH24)=0,ISNUMBER('C3'!AH25)),"",IF(COUNTIF('C3'!AI14:'C3'!AI24,"M")&gt;0,"M",IF(AND(COUNTIF('C3'!AI14:'C3'!AI24,'C3'!AI14)=11,OR('C3'!AI14="X",'C3'!AI14="W",'C3'!AI14="Z")),UPPER('C3'!AI14),"")))</f>
        <v/>
      </c>
      <c r="J430" s="75" t="s">
        <v>383</v>
      </c>
      <c r="K430" s="163" t="str">
        <f>IF(AND(ISBLANK('C3'!AH25),$L$430&lt;&gt;"Z"),"",'C3'!AH25)</f>
        <v/>
      </c>
      <c r="L430" s="163" t="str">
        <f>IF(ISBLANK('C3'!AI25),"",'C3'!AI25)</f>
        <v/>
      </c>
      <c r="M430" s="72" t="str">
        <f t="shared" si="8"/>
        <v>OK</v>
      </c>
      <c r="N430" s="73"/>
    </row>
    <row r="431" spans="1:14" hidden="1">
      <c r="A431" s="74" t="s">
        <v>2597</v>
      </c>
      <c r="B431" s="161" t="s">
        <v>1391</v>
      </c>
      <c r="C431" s="162" t="s">
        <v>334</v>
      </c>
      <c r="D431" s="164" t="s">
        <v>1392</v>
      </c>
      <c r="E431" s="162" t="s">
        <v>383</v>
      </c>
      <c r="F431" s="162" t="s">
        <v>334</v>
      </c>
      <c r="G431" s="164" t="s">
        <v>405</v>
      </c>
      <c r="H431" s="163" t="str">
        <f>IF(OR(SUMPRODUCT(--('C3'!AH26:'C3'!AH36=""),--('C3'!AI26:'C3'!AI36=""))&gt;0,COUNTIF('C3'!AI26:'C3'!AI36,"M")&gt;0,COUNTIF('C3'!AI26:'C3'!AI36,"X")=11),"",SUM('C3'!AH26:'C3'!AH36))</f>
        <v/>
      </c>
      <c r="I431" s="163" t="str">
        <f>IF(AND(COUNTIF('C3'!AI26:'C3'!AI36,"X")=11,SUM('C3'!AH26:'C3'!AH36)=0,ISNUMBER('C3'!AH37)),"",IF(COUNTIF('C3'!AI26:'C3'!AI36,"M")&gt;0,"M",IF(AND(COUNTIF('C3'!AI26:'C3'!AI36,'C3'!AI26)=11,OR('C3'!AI26="X",'C3'!AI26="W",'C3'!AI26="Z")),UPPER('C3'!AI26),"")))</f>
        <v/>
      </c>
      <c r="J431" s="75" t="s">
        <v>383</v>
      </c>
      <c r="K431" s="163" t="str">
        <f>IF(AND(ISBLANK('C3'!AH37),$L$431&lt;&gt;"Z"),"",'C3'!AH37)</f>
        <v/>
      </c>
      <c r="L431" s="163" t="str">
        <f>IF(ISBLANK('C3'!AI37),"",'C3'!AI37)</f>
        <v/>
      </c>
      <c r="M431" s="72" t="str">
        <f t="shared" si="8"/>
        <v>OK</v>
      </c>
      <c r="N431" s="73"/>
    </row>
    <row r="432" spans="1:14" hidden="1">
      <c r="A432" s="74" t="s">
        <v>2597</v>
      </c>
      <c r="B432" s="161" t="s">
        <v>1393</v>
      </c>
      <c r="C432" s="162" t="s">
        <v>334</v>
      </c>
      <c r="D432" s="164" t="s">
        <v>1394</v>
      </c>
      <c r="E432" s="162" t="s">
        <v>383</v>
      </c>
      <c r="F432" s="162" t="s">
        <v>334</v>
      </c>
      <c r="G432" s="164" t="s">
        <v>930</v>
      </c>
      <c r="H432" s="163" t="str">
        <f>IF(OR(AND('C3'!AH14="",'C3'!AI14=""),AND('C3'!AH26="",'C3'!AI26=""),AND('C3'!AI14="X",'C3'!AI26="X"),OR('C3'!AI14="M",'C3'!AI26="M")),"",SUM('C3'!AH14,'C3'!AH26))</f>
        <v/>
      </c>
      <c r="I432" s="163" t="str">
        <f>IF(AND(AND('C3'!AI14="X",'C3'!AI26="X"),SUM('C3'!AH14,'C3'!AH26)=0,ISNUMBER('C3'!AH38)),"",IF(OR('C3'!AI14="M",'C3'!AI26="M"),"M",IF(AND('C3'!AI14='C3'!AI26,OR('C3'!AI14="X",'C3'!AI14="W",'C3'!AI14="Z")),UPPER('C3'!AI14),"")))</f>
        <v/>
      </c>
      <c r="J432" s="75" t="s">
        <v>383</v>
      </c>
      <c r="K432" s="163" t="str">
        <f>IF(AND(ISBLANK('C3'!AH38),$L$432&lt;&gt;"Z"),"",'C3'!AH38)</f>
        <v/>
      </c>
      <c r="L432" s="163" t="str">
        <f>IF(ISBLANK('C3'!AI38),"",'C3'!AI38)</f>
        <v/>
      </c>
      <c r="M432" s="72" t="str">
        <f t="shared" si="8"/>
        <v>OK</v>
      </c>
      <c r="N432" s="73"/>
    </row>
    <row r="433" spans="1:14" hidden="1">
      <c r="A433" s="74" t="s">
        <v>2597</v>
      </c>
      <c r="B433" s="161" t="s">
        <v>1395</v>
      </c>
      <c r="C433" s="162" t="s">
        <v>334</v>
      </c>
      <c r="D433" s="164" t="s">
        <v>1396</v>
      </c>
      <c r="E433" s="162" t="s">
        <v>383</v>
      </c>
      <c r="F433" s="162" t="s">
        <v>334</v>
      </c>
      <c r="G433" s="164" t="s">
        <v>931</v>
      </c>
      <c r="H433" s="163" t="str">
        <f>IF(OR(AND('C3'!AH15="",'C3'!AI15=""),AND('C3'!AH27="",'C3'!AI27=""),AND('C3'!AI15="X",'C3'!AI27="X"),OR('C3'!AI15="M",'C3'!AI27="M")),"",SUM('C3'!AH15,'C3'!AH27))</f>
        <v/>
      </c>
      <c r="I433" s="163" t="str">
        <f>IF(AND(AND('C3'!AI15="X",'C3'!AI27="X"),SUM('C3'!AH15,'C3'!AH27)=0,ISNUMBER('C3'!AH39)),"",IF(OR('C3'!AI15="M",'C3'!AI27="M"),"M",IF(AND('C3'!AI15='C3'!AI27,OR('C3'!AI15="X",'C3'!AI15="W",'C3'!AI15="Z")),UPPER('C3'!AI15),"")))</f>
        <v/>
      </c>
      <c r="J433" s="75" t="s">
        <v>383</v>
      </c>
      <c r="K433" s="163" t="str">
        <f>IF(AND(ISBLANK('C3'!AH39),$L$433&lt;&gt;"Z"),"",'C3'!AH39)</f>
        <v/>
      </c>
      <c r="L433" s="163" t="str">
        <f>IF(ISBLANK('C3'!AI39),"",'C3'!AI39)</f>
        <v/>
      </c>
      <c r="M433" s="72" t="str">
        <f t="shared" si="8"/>
        <v>OK</v>
      </c>
      <c r="N433" s="73"/>
    </row>
    <row r="434" spans="1:14" hidden="1">
      <c r="A434" s="74" t="s">
        <v>2597</v>
      </c>
      <c r="B434" s="161" t="s">
        <v>1397</v>
      </c>
      <c r="C434" s="162" t="s">
        <v>334</v>
      </c>
      <c r="D434" s="164" t="s">
        <v>1398</v>
      </c>
      <c r="E434" s="162" t="s">
        <v>383</v>
      </c>
      <c r="F434" s="162" t="s">
        <v>334</v>
      </c>
      <c r="G434" s="164" t="s">
        <v>932</v>
      </c>
      <c r="H434" s="163" t="str">
        <f>IF(OR(AND('C3'!AH16="",'C3'!AI16=""),AND('C3'!AH28="",'C3'!AI28=""),AND('C3'!AI16="X",'C3'!AI28="X"),OR('C3'!AI16="M",'C3'!AI28="M")),"",SUM('C3'!AH16,'C3'!AH28))</f>
        <v/>
      </c>
      <c r="I434" s="163" t="str">
        <f>IF(AND(AND('C3'!AI16="X",'C3'!AI28="X"),SUM('C3'!AH16,'C3'!AH28)=0,ISNUMBER('C3'!AH40)),"",IF(OR('C3'!AI16="M",'C3'!AI28="M"),"M",IF(AND('C3'!AI16='C3'!AI28,OR('C3'!AI16="X",'C3'!AI16="W",'C3'!AI16="Z")),UPPER('C3'!AI16),"")))</f>
        <v/>
      </c>
      <c r="J434" s="75" t="s">
        <v>383</v>
      </c>
      <c r="K434" s="163" t="str">
        <f>IF(AND(ISBLANK('C3'!AH40),$L$434&lt;&gt;"Z"),"",'C3'!AH40)</f>
        <v/>
      </c>
      <c r="L434" s="163" t="str">
        <f>IF(ISBLANK('C3'!AI40),"",'C3'!AI40)</f>
        <v/>
      </c>
      <c r="M434" s="72" t="str">
        <f t="shared" si="8"/>
        <v>OK</v>
      </c>
      <c r="N434" s="73"/>
    </row>
    <row r="435" spans="1:14" hidden="1">
      <c r="A435" s="74" t="s">
        <v>2597</v>
      </c>
      <c r="B435" s="161" t="s">
        <v>1399</v>
      </c>
      <c r="C435" s="162" t="s">
        <v>334</v>
      </c>
      <c r="D435" s="164" t="s">
        <v>1400</v>
      </c>
      <c r="E435" s="162" t="s">
        <v>383</v>
      </c>
      <c r="F435" s="162" t="s">
        <v>334</v>
      </c>
      <c r="G435" s="164" t="s">
        <v>933</v>
      </c>
      <c r="H435" s="163" t="str">
        <f>IF(OR(AND('C3'!AH17="",'C3'!AI17=""),AND('C3'!AH29="",'C3'!AI29=""),AND('C3'!AI17="X",'C3'!AI29="X"),OR('C3'!AI17="M",'C3'!AI29="M")),"",SUM('C3'!AH17,'C3'!AH29))</f>
        <v/>
      </c>
      <c r="I435" s="163" t="str">
        <f>IF(AND(AND('C3'!AI17="X",'C3'!AI29="X"),SUM('C3'!AH17,'C3'!AH29)=0,ISNUMBER('C3'!AH41)),"",IF(OR('C3'!AI17="M",'C3'!AI29="M"),"M",IF(AND('C3'!AI17='C3'!AI29,OR('C3'!AI17="X",'C3'!AI17="W",'C3'!AI17="Z")),UPPER('C3'!AI17),"")))</f>
        <v/>
      </c>
      <c r="J435" s="75" t="s">
        <v>383</v>
      </c>
      <c r="K435" s="163" t="str">
        <f>IF(AND(ISBLANK('C3'!AH41),$L$435&lt;&gt;"Z"),"",'C3'!AH41)</f>
        <v/>
      </c>
      <c r="L435" s="163" t="str">
        <f>IF(ISBLANK('C3'!AI41),"",'C3'!AI41)</f>
        <v/>
      </c>
      <c r="M435" s="72" t="str">
        <f t="shared" si="8"/>
        <v>OK</v>
      </c>
      <c r="N435" s="73"/>
    </row>
    <row r="436" spans="1:14" hidden="1">
      <c r="A436" s="74" t="s">
        <v>2597</v>
      </c>
      <c r="B436" s="161" t="s">
        <v>1401</v>
      </c>
      <c r="C436" s="162" t="s">
        <v>334</v>
      </c>
      <c r="D436" s="164" t="s">
        <v>1402</v>
      </c>
      <c r="E436" s="162" t="s">
        <v>383</v>
      </c>
      <c r="F436" s="162" t="s">
        <v>334</v>
      </c>
      <c r="G436" s="164" t="s">
        <v>934</v>
      </c>
      <c r="H436" s="163" t="str">
        <f>IF(OR(AND('C3'!AH18="",'C3'!AI18=""),AND('C3'!AH30="",'C3'!AI30=""),AND('C3'!AI18="X",'C3'!AI30="X"),OR('C3'!AI18="M",'C3'!AI30="M")),"",SUM('C3'!AH18,'C3'!AH30))</f>
        <v/>
      </c>
      <c r="I436" s="163" t="str">
        <f>IF(AND(AND('C3'!AI18="X",'C3'!AI30="X"),SUM('C3'!AH18,'C3'!AH30)=0,ISNUMBER('C3'!AH42)),"",IF(OR('C3'!AI18="M",'C3'!AI30="M"),"M",IF(AND('C3'!AI18='C3'!AI30,OR('C3'!AI18="X",'C3'!AI18="W",'C3'!AI18="Z")),UPPER('C3'!AI18),"")))</f>
        <v/>
      </c>
      <c r="J436" s="75" t="s">
        <v>383</v>
      </c>
      <c r="K436" s="163" t="str">
        <f>IF(AND(ISBLANK('C3'!AH42),$L$436&lt;&gt;"Z"),"",'C3'!AH42)</f>
        <v/>
      </c>
      <c r="L436" s="163" t="str">
        <f>IF(ISBLANK('C3'!AI42),"",'C3'!AI42)</f>
        <v/>
      </c>
      <c r="M436" s="72" t="str">
        <f t="shared" si="8"/>
        <v>OK</v>
      </c>
      <c r="N436" s="73"/>
    </row>
    <row r="437" spans="1:14" hidden="1">
      <c r="A437" s="74" t="s">
        <v>2597</v>
      </c>
      <c r="B437" s="161" t="s">
        <v>1403</v>
      </c>
      <c r="C437" s="162" t="s">
        <v>334</v>
      </c>
      <c r="D437" s="164" t="s">
        <v>1404</v>
      </c>
      <c r="E437" s="162" t="s">
        <v>383</v>
      </c>
      <c r="F437" s="162" t="s">
        <v>334</v>
      </c>
      <c r="G437" s="164" t="s">
        <v>935</v>
      </c>
      <c r="H437" s="163" t="str">
        <f>IF(OR(AND('C3'!AH19="",'C3'!AI19=""),AND('C3'!AH31="",'C3'!AI31=""),AND('C3'!AI19="X",'C3'!AI31="X"),OR('C3'!AI19="M",'C3'!AI31="M")),"",SUM('C3'!AH19,'C3'!AH31))</f>
        <v/>
      </c>
      <c r="I437" s="163" t="str">
        <f>IF(AND(AND('C3'!AI19="X",'C3'!AI31="X"),SUM('C3'!AH19,'C3'!AH31)=0,ISNUMBER('C3'!AH43)),"",IF(OR('C3'!AI19="M",'C3'!AI31="M"),"M",IF(AND('C3'!AI19='C3'!AI31,OR('C3'!AI19="X",'C3'!AI19="W",'C3'!AI19="Z")),UPPER('C3'!AI19),"")))</f>
        <v/>
      </c>
      <c r="J437" s="75" t="s">
        <v>383</v>
      </c>
      <c r="K437" s="163" t="str">
        <f>IF(AND(ISBLANK('C3'!AH43),$L$437&lt;&gt;"Z"),"",'C3'!AH43)</f>
        <v/>
      </c>
      <c r="L437" s="163" t="str">
        <f>IF(ISBLANK('C3'!AI43),"",'C3'!AI43)</f>
        <v/>
      </c>
      <c r="M437" s="72" t="str">
        <f t="shared" si="8"/>
        <v>OK</v>
      </c>
      <c r="N437" s="73"/>
    </row>
    <row r="438" spans="1:14" hidden="1">
      <c r="A438" s="74" t="s">
        <v>2597</v>
      </c>
      <c r="B438" s="161" t="s">
        <v>1405</v>
      </c>
      <c r="C438" s="162" t="s">
        <v>334</v>
      </c>
      <c r="D438" s="164" t="s">
        <v>1406</v>
      </c>
      <c r="E438" s="162" t="s">
        <v>383</v>
      </c>
      <c r="F438" s="162" t="s">
        <v>334</v>
      </c>
      <c r="G438" s="164" t="s">
        <v>936</v>
      </c>
      <c r="H438" s="163" t="str">
        <f>IF(OR(AND('C3'!AH20="",'C3'!AI20=""),AND('C3'!AH32="",'C3'!AI32=""),AND('C3'!AI20="X",'C3'!AI32="X"),OR('C3'!AI20="M",'C3'!AI32="M")),"",SUM('C3'!AH20,'C3'!AH32))</f>
        <v/>
      </c>
      <c r="I438" s="163" t="str">
        <f>IF(AND(AND('C3'!AI20="X",'C3'!AI32="X"),SUM('C3'!AH20,'C3'!AH32)=0,ISNUMBER('C3'!AH44)),"",IF(OR('C3'!AI20="M",'C3'!AI32="M"),"M",IF(AND('C3'!AI20='C3'!AI32,OR('C3'!AI20="X",'C3'!AI20="W",'C3'!AI20="Z")),UPPER('C3'!AI20),"")))</f>
        <v/>
      </c>
      <c r="J438" s="75" t="s">
        <v>383</v>
      </c>
      <c r="K438" s="163" t="str">
        <f>IF(AND(ISBLANK('C3'!AH44),$L$438&lt;&gt;"Z"),"",'C3'!AH44)</f>
        <v/>
      </c>
      <c r="L438" s="163" t="str">
        <f>IF(ISBLANK('C3'!AI44),"",'C3'!AI44)</f>
        <v/>
      </c>
      <c r="M438" s="72" t="str">
        <f t="shared" si="8"/>
        <v>OK</v>
      </c>
      <c r="N438" s="73"/>
    </row>
    <row r="439" spans="1:14" hidden="1">
      <c r="A439" s="74" t="s">
        <v>2597</v>
      </c>
      <c r="B439" s="161" t="s">
        <v>1407</v>
      </c>
      <c r="C439" s="162" t="s">
        <v>334</v>
      </c>
      <c r="D439" s="164" t="s">
        <v>1408</v>
      </c>
      <c r="E439" s="162" t="s">
        <v>383</v>
      </c>
      <c r="F439" s="162" t="s">
        <v>334</v>
      </c>
      <c r="G439" s="164" t="s">
        <v>937</v>
      </c>
      <c r="H439" s="163" t="str">
        <f>IF(OR(AND('C3'!AH21="",'C3'!AI21=""),AND('C3'!AH33="",'C3'!AI33=""),AND('C3'!AI21="X",'C3'!AI33="X"),OR('C3'!AI21="M",'C3'!AI33="M")),"",SUM('C3'!AH21,'C3'!AH33))</f>
        <v/>
      </c>
      <c r="I439" s="163" t="str">
        <f>IF(AND(AND('C3'!AI21="X",'C3'!AI33="X"),SUM('C3'!AH21,'C3'!AH33)=0,ISNUMBER('C3'!AH45)),"",IF(OR('C3'!AI21="M",'C3'!AI33="M"),"M",IF(AND('C3'!AI21='C3'!AI33,OR('C3'!AI21="X",'C3'!AI21="W",'C3'!AI21="Z")),UPPER('C3'!AI21),"")))</f>
        <v/>
      </c>
      <c r="J439" s="75" t="s">
        <v>383</v>
      </c>
      <c r="K439" s="163" t="str">
        <f>IF(AND(ISBLANK('C3'!AH45),$L$439&lt;&gt;"Z"),"",'C3'!AH45)</f>
        <v/>
      </c>
      <c r="L439" s="163" t="str">
        <f>IF(ISBLANK('C3'!AI45),"",'C3'!AI45)</f>
        <v/>
      </c>
      <c r="M439" s="72" t="str">
        <f t="shared" si="8"/>
        <v>OK</v>
      </c>
      <c r="N439" s="73"/>
    </row>
    <row r="440" spans="1:14" hidden="1">
      <c r="A440" s="74" t="s">
        <v>2597</v>
      </c>
      <c r="B440" s="161" t="s">
        <v>1409</v>
      </c>
      <c r="C440" s="162" t="s">
        <v>334</v>
      </c>
      <c r="D440" s="164" t="s">
        <v>1410</v>
      </c>
      <c r="E440" s="162" t="s">
        <v>383</v>
      </c>
      <c r="F440" s="162" t="s">
        <v>334</v>
      </c>
      <c r="G440" s="164" t="s">
        <v>938</v>
      </c>
      <c r="H440" s="163" t="str">
        <f>IF(OR(AND('C3'!AH22="",'C3'!AI22=""),AND('C3'!AH34="",'C3'!AI34=""),AND('C3'!AI22="X",'C3'!AI34="X"),OR('C3'!AI22="M",'C3'!AI34="M")),"",SUM('C3'!AH22,'C3'!AH34))</f>
        <v/>
      </c>
      <c r="I440" s="163" t="str">
        <f>IF(AND(AND('C3'!AI22="X",'C3'!AI34="X"),SUM('C3'!AH22,'C3'!AH34)=0,ISNUMBER('C3'!AH46)),"",IF(OR('C3'!AI22="M",'C3'!AI34="M"),"M",IF(AND('C3'!AI22='C3'!AI34,OR('C3'!AI22="X",'C3'!AI22="W",'C3'!AI22="Z")),UPPER('C3'!AI22),"")))</f>
        <v/>
      </c>
      <c r="J440" s="75" t="s">
        <v>383</v>
      </c>
      <c r="K440" s="163" t="str">
        <f>IF(AND(ISBLANK('C3'!AH46),$L$440&lt;&gt;"Z"),"",'C3'!AH46)</f>
        <v/>
      </c>
      <c r="L440" s="163" t="str">
        <f>IF(ISBLANK('C3'!AI46),"",'C3'!AI46)</f>
        <v/>
      </c>
      <c r="M440" s="72" t="str">
        <f t="shared" si="8"/>
        <v>OK</v>
      </c>
      <c r="N440" s="73"/>
    </row>
    <row r="441" spans="1:14" hidden="1">
      <c r="A441" s="74" t="s">
        <v>2597</v>
      </c>
      <c r="B441" s="161" t="s">
        <v>1411</v>
      </c>
      <c r="C441" s="162" t="s">
        <v>334</v>
      </c>
      <c r="D441" s="164" t="s">
        <v>1412</v>
      </c>
      <c r="E441" s="162" t="s">
        <v>383</v>
      </c>
      <c r="F441" s="162" t="s">
        <v>334</v>
      </c>
      <c r="G441" s="164" t="s">
        <v>939</v>
      </c>
      <c r="H441" s="163" t="str">
        <f>IF(OR(AND('C3'!AH23="",'C3'!AI23=""),AND('C3'!AH35="",'C3'!AI35=""),AND('C3'!AI23="X",'C3'!AI35="X"),OR('C3'!AI23="M",'C3'!AI35="M")),"",SUM('C3'!AH23,'C3'!AH35))</f>
        <v/>
      </c>
      <c r="I441" s="163" t="str">
        <f>IF(AND(AND('C3'!AI23="X",'C3'!AI35="X"),SUM('C3'!AH23,'C3'!AH35)=0,ISNUMBER('C3'!AH47)),"",IF(OR('C3'!AI23="M",'C3'!AI35="M"),"M",IF(AND('C3'!AI23='C3'!AI35,OR('C3'!AI23="X",'C3'!AI23="W",'C3'!AI23="Z")),UPPER('C3'!AI23),"")))</f>
        <v/>
      </c>
      <c r="J441" s="75" t="s">
        <v>383</v>
      </c>
      <c r="K441" s="163" t="str">
        <f>IF(AND(ISBLANK('C3'!AH47),$L$441&lt;&gt;"Z"),"",'C3'!AH47)</f>
        <v/>
      </c>
      <c r="L441" s="163" t="str">
        <f>IF(ISBLANK('C3'!AI47),"",'C3'!AI47)</f>
        <v/>
      </c>
      <c r="M441" s="72" t="str">
        <f t="shared" si="8"/>
        <v>OK</v>
      </c>
      <c r="N441" s="73"/>
    </row>
    <row r="442" spans="1:14" hidden="1">
      <c r="A442" s="74" t="s">
        <v>2597</v>
      </c>
      <c r="B442" s="161" t="s">
        <v>1413</v>
      </c>
      <c r="C442" s="162" t="s">
        <v>334</v>
      </c>
      <c r="D442" s="164" t="s">
        <v>1414</v>
      </c>
      <c r="E442" s="162" t="s">
        <v>383</v>
      </c>
      <c r="F442" s="162" t="s">
        <v>334</v>
      </c>
      <c r="G442" s="164" t="s">
        <v>940</v>
      </c>
      <c r="H442" s="163" t="str">
        <f>IF(OR(AND('C3'!AH24="",'C3'!AI24=""),AND('C3'!AH36="",'C3'!AI36=""),AND('C3'!AI24="X",'C3'!AI36="X"),OR('C3'!AI24="M",'C3'!AI36="M")),"",SUM('C3'!AH24,'C3'!AH36))</f>
        <v/>
      </c>
      <c r="I442" s="163" t="str">
        <f>IF(AND(AND('C3'!AI24="X",'C3'!AI36="X"),SUM('C3'!AH24,'C3'!AH36)=0,ISNUMBER('C3'!AH48)),"",IF(OR('C3'!AI24="M",'C3'!AI36="M"),"M",IF(AND('C3'!AI24='C3'!AI36,OR('C3'!AI24="X",'C3'!AI24="W",'C3'!AI24="Z")),UPPER('C3'!AI24),"")))</f>
        <v/>
      </c>
      <c r="J442" s="75" t="s">
        <v>383</v>
      </c>
      <c r="K442" s="163" t="str">
        <f>IF(AND(ISBLANK('C3'!AH48),$L$442&lt;&gt;"Z"),"",'C3'!AH48)</f>
        <v/>
      </c>
      <c r="L442" s="163" t="str">
        <f>IF(ISBLANK('C3'!AI48),"",'C3'!AI48)</f>
        <v/>
      </c>
      <c r="M442" s="72" t="str">
        <f t="shared" si="8"/>
        <v>OK</v>
      </c>
      <c r="N442" s="73"/>
    </row>
    <row r="443" spans="1:14" hidden="1">
      <c r="A443" s="74" t="s">
        <v>2597</v>
      </c>
      <c r="B443" s="161" t="s">
        <v>1415</v>
      </c>
      <c r="C443" s="162" t="s">
        <v>334</v>
      </c>
      <c r="D443" s="164" t="s">
        <v>1416</v>
      </c>
      <c r="E443" s="162" t="s">
        <v>383</v>
      </c>
      <c r="F443" s="162" t="s">
        <v>334</v>
      </c>
      <c r="G443" s="164" t="s">
        <v>394</v>
      </c>
      <c r="H443" s="163" t="str">
        <f>IF(OR(AND('C3'!AH25="",'C3'!AI25=""),AND('C3'!AH37="",'C3'!AI37=""),AND('C3'!AI25="X",'C3'!AI37="X"),OR('C3'!AI25="M",'C3'!AI37="M")),"",SUM('C3'!AH25,'C3'!AH37))</f>
        <v/>
      </c>
      <c r="I443" s="163" t="str">
        <f>IF(AND(AND('C3'!AI25="X",'C3'!AI37="X"),SUM('C3'!AH25,'C3'!AH37)=0,ISNUMBER('C3'!AH49)),"",IF(OR('C3'!AI25="M",'C3'!AI37="M"),"M",IF(AND('C3'!AI25='C3'!AI37,OR('C3'!AI25="X",'C3'!AI25="W",'C3'!AI25="Z")),UPPER('C3'!AI25),"")))</f>
        <v/>
      </c>
      <c r="J443" s="75" t="s">
        <v>383</v>
      </c>
      <c r="K443" s="163" t="str">
        <f>IF(AND(ISBLANK('C3'!AH49),$L$443&lt;&gt;"Z"),"",'C3'!AH49)</f>
        <v/>
      </c>
      <c r="L443" s="163" t="str">
        <f>IF(ISBLANK('C3'!AI49),"",'C3'!AI49)</f>
        <v/>
      </c>
      <c r="M443" s="72" t="str">
        <f t="shared" si="8"/>
        <v>OK</v>
      </c>
      <c r="N443" s="73"/>
    </row>
    <row r="444" spans="1:14" hidden="1">
      <c r="A444" s="74" t="s">
        <v>2597</v>
      </c>
      <c r="B444" s="161" t="s">
        <v>1417</v>
      </c>
      <c r="C444" s="162" t="s">
        <v>80</v>
      </c>
      <c r="D444" s="164" t="s">
        <v>1202</v>
      </c>
      <c r="E444" s="162" t="s">
        <v>383</v>
      </c>
      <c r="F444" s="162" t="s">
        <v>80</v>
      </c>
      <c r="G444" s="164" t="s">
        <v>463</v>
      </c>
      <c r="H444" s="163" t="str">
        <f>IF(OR(AND('C4'!V14="",'C4'!W14=""),AND('C4'!V15="",'C4'!W15=""),AND('C4'!W14="X",'C4'!W15="X"),OR('C4'!W14="M",'C4'!W15="M")),"",SUM('C4'!V14,'C4'!V15))</f>
        <v/>
      </c>
      <c r="I444" s="163" t="str">
        <f>IF(AND(AND('C4'!W14="X",'C4'!W15="X"),SUM('C4'!V14,'C4'!V15)=0,ISNUMBER('C4'!V16)),"",IF(OR('C4'!W14="M",'C4'!W15="M"),"M",IF(AND('C4'!W14='C4'!W15,OR('C4'!W14="X",'C4'!W14="W",'C4'!W14="Z")),UPPER('C4'!W14),"")))</f>
        <v/>
      </c>
      <c r="J444" s="75" t="s">
        <v>383</v>
      </c>
      <c r="K444" s="163" t="str">
        <f>IF(AND(ISBLANK('C4'!V16),$L$444&lt;&gt;"Z"),"",'C4'!V16)</f>
        <v/>
      </c>
      <c r="L444" s="163" t="str">
        <f>IF(ISBLANK('C4'!W16),"",'C4'!W16)</f>
        <v/>
      </c>
      <c r="M444" s="72" t="str">
        <f t="shared" si="8"/>
        <v>OK</v>
      </c>
      <c r="N444" s="73"/>
    </row>
    <row r="445" spans="1:14" hidden="1">
      <c r="A445" s="74" t="s">
        <v>2597</v>
      </c>
      <c r="B445" s="161" t="s">
        <v>1418</v>
      </c>
      <c r="C445" s="162" t="s">
        <v>80</v>
      </c>
      <c r="D445" s="164" t="s">
        <v>1212</v>
      </c>
      <c r="E445" s="162" t="s">
        <v>383</v>
      </c>
      <c r="F445" s="162" t="s">
        <v>80</v>
      </c>
      <c r="G445" s="164" t="s">
        <v>81</v>
      </c>
      <c r="H445" s="163" t="str">
        <f>IF(OR(AND('C4'!Y14="",'C4'!Z14=""),AND('C4'!Y15="",'C4'!Z15=""),AND('C4'!Z14="X",'C4'!Z15="X"),OR('C4'!Z14="M",'C4'!Z15="M")),"",SUM('C4'!Y14,'C4'!Y15))</f>
        <v/>
      </c>
      <c r="I445" s="163" t="str">
        <f>IF(AND(AND('C4'!Z14="X",'C4'!Z15="X"),SUM('C4'!Y14,'C4'!Y15)=0,ISNUMBER('C4'!Y16)),"",IF(OR('C4'!Z14="M",'C4'!Z15="M"),"M",IF(AND('C4'!Z14='C4'!Z15,OR('C4'!Z14="X",'C4'!Z14="W",'C4'!Z14="Z")),UPPER('C4'!Z14),"")))</f>
        <v/>
      </c>
      <c r="J445" s="75" t="s">
        <v>383</v>
      </c>
      <c r="K445" s="163" t="str">
        <f>IF(AND(ISBLANK('C4'!Y16),$L$445&lt;&gt;"Z"),"",'C4'!Y16)</f>
        <v/>
      </c>
      <c r="L445" s="163" t="str">
        <f>IF(ISBLANK('C4'!Z16),"",'C4'!Z16)</f>
        <v/>
      </c>
      <c r="M445" s="72" t="str">
        <f t="shared" si="8"/>
        <v>OK</v>
      </c>
      <c r="N445" s="73"/>
    </row>
    <row r="446" spans="1:14" hidden="1">
      <c r="A446" s="74" t="s">
        <v>2597</v>
      </c>
      <c r="B446" s="161" t="s">
        <v>1419</v>
      </c>
      <c r="C446" s="162" t="s">
        <v>80</v>
      </c>
      <c r="D446" s="164" t="s">
        <v>1222</v>
      </c>
      <c r="E446" s="162" t="s">
        <v>383</v>
      </c>
      <c r="F446" s="162" t="s">
        <v>80</v>
      </c>
      <c r="G446" s="164" t="s">
        <v>425</v>
      </c>
      <c r="H446" s="163" t="str">
        <f>IF(OR(AND('C4'!AB14="",'C4'!AC14=""),AND('C4'!AB15="",'C4'!AC15=""),AND('C4'!AC14="X",'C4'!AC15="X"),OR('C4'!AC14="M",'C4'!AC15="M")),"",SUM('C4'!AB14,'C4'!AB15))</f>
        <v/>
      </c>
      <c r="I446" s="163" t="str">
        <f>IF(AND(AND('C4'!AC14="X",'C4'!AC15="X"),SUM('C4'!AB14,'C4'!AB15)=0,ISNUMBER('C4'!AB16)),"",IF(OR('C4'!AC14="M",'C4'!AC15="M"),"M",IF(AND('C4'!AC14='C4'!AC15,OR('C4'!AC14="X",'C4'!AC14="W",'C4'!AC14="Z")),UPPER('C4'!AC14),"")))</f>
        <v/>
      </c>
      <c r="J446" s="75" t="s">
        <v>383</v>
      </c>
      <c r="K446" s="163" t="str">
        <f>IF(AND(ISBLANK('C4'!AB16),$L$446&lt;&gt;"Z"),"",'C4'!AB16)</f>
        <v/>
      </c>
      <c r="L446" s="163" t="str">
        <f>IF(ISBLANK('C4'!AC16),"",'C4'!AC16)</f>
        <v/>
      </c>
      <c r="M446" s="72" t="str">
        <f t="shared" si="8"/>
        <v>OK</v>
      </c>
      <c r="N446" s="73"/>
    </row>
    <row r="447" spans="1:14" hidden="1">
      <c r="A447" s="74" t="s">
        <v>2597</v>
      </c>
      <c r="B447" s="161" t="s">
        <v>1420</v>
      </c>
      <c r="C447" s="162" t="s">
        <v>80</v>
      </c>
      <c r="D447" s="164" t="s">
        <v>1232</v>
      </c>
      <c r="E447" s="162" t="s">
        <v>383</v>
      </c>
      <c r="F447" s="162" t="s">
        <v>80</v>
      </c>
      <c r="G447" s="164" t="s">
        <v>438</v>
      </c>
      <c r="H447" s="163" t="str">
        <f>IF(OR(AND('C4'!AE14="",'C4'!AF14=""),AND('C4'!AE15="",'C4'!AF15=""),AND('C4'!AF14="X",'C4'!AF15="X"),OR('C4'!AF14="M",'C4'!AF15="M")),"",SUM('C4'!AE14,'C4'!AE15))</f>
        <v/>
      </c>
      <c r="I447" s="163" t="str">
        <f>IF(AND(AND('C4'!AF14="X",'C4'!AF15="X"),SUM('C4'!AE14,'C4'!AE15)=0,ISNUMBER('C4'!AE16)),"",IF(OR('C4'!AF14="M",'C4'!AF15="M"),"M",IF(AND('C4'!AF14='C4'!AF15,OR('C4'!AF14="X",'C4'!AF14="W",'C4'!AF14="Z")),UPPER('C4'!AF14),"")))</f>
        <v/>
      </c>
      <c r="J447" s="75" t="s">
        <v>383</v>
      </c>
      <c r="K447" s="163" t="str">
        <f>IF(AND(ISBLANK('C4'!AE16),$L$447&lt;&gt;"Z"),"",'C4'!AE16)</f>
        <v/>
      </c>
      <c r="L447" s="163" t="str">
        <f>IF(ISBLANK('C4'!AF16),"",'C4'!AF16)</f>
        <v/>
      </c>
      <c r="M447" s="72" t="str">
        <f t="shared" si="8"/>
        <v>OK</v>
      </c>
      <c r="N447" s="73"/>
    </row>
    <row r="448" spans="1:14" hidden="1">
      <c r="A448" s="74" t="s">
        <v>2597</v>
      </c>
      <c r="B448" s="161" t="s">
        <v>1421</v>
      </c>
      <c r="C448" s="162" t="s">
        <v>80</v>
      </c>
      <c r="D448" s="164" t="s">
        <v>1242</v>
      </c>
      <c r="E448" s="162" t="s">
        <v>383</v>
      </c>
      <c r="F448" s="162" t="s">
        <v>80</v>
      </c>
      <c r="G448" s="164" t="s">
        <v>437</v>
      </c>
      <c r="H448" s="163" t="str">
        <f>IF(OR(AND('C4'!AH14="",'C4'!AI14=""),AND('C4'!AH15="",'C4'!AI15=""),AND('C4'!AI14="X",'C4'!AI15="X"),OR('C4'!AI14="M",'C4'!AI15="M")),"",SUM('C4'!AH14,'C4'!AH15))</f>
        <v/>
      </c>
      <c r="I448" s="163" t="str">
        <f>IF(AND(AND('C4'!AI14="X",'C4'!AI15="X"),SUM('C4'!AH14,'C4'!AH15)=0,ISNUMBER('C4'!AH16)),"",IF(OR('C4'!AI14="M",'C4'!AI15="M"),"M",IF(AND('C4'!AI14='C4'!AI15,OR('C4'!AI14="X",'C4'!AI14="W",'C4'!AI14="Z")),UPPER('C4'!AI14),"")))</f>
        <v/>
      </c>
      <c r="J448" s="75" t="s">
        <v>383</v>
      </c>
      <c r="K448" s="163" t="str">
        <f>IF(AND(ISBLANK('C4'!AH16),$L$448&lt;&gt;"Z"),"",'C4'!AH16)</f>
        <v/>
      </c>
      <c r="L448" s="163" t="str">
        <f>IF(ISBLANK('C4'!AI16),"",'C4'!AI16)</f>
        <v/>
      </c>
      <c r="M448" s="72" t="str">
        <f t="shared" si="8"/>
        <v>OK</v>
      </c>
      <c r="N448" s="73"/>
    </row>
    <row r="449" spans="1:14" hidden="1">
      <c r="A449" s="74" t="s">
        <v>2597</v>
      </c>
      <c r="B449" s="161" t="s">
        <v>1422</v>
      </c>
      <c r="C449" s="162" t="s">
        <v>80</v>
      </c>
      <c r="D449" s="164" t="s">
        <v>1252</v>
      </c>
      <c r="E449" s="162" t="s">
        <v>383</v>
      </c>
      <c r="F449" s="162" t="s">
        <v>80</v>
      </c>
      <c r="G449" s="164" t="s">
        <v>469</v>
      </c>
      <c r="H449" s="163" t="str">
        <f>IF(OR(AND('C4'!AK14="",'C4'!AL14=""),AND('C4'!AK15="",'C4'!AL15=""),AND('C4'!AL14="X",'C4'!AL15="X"),OR('C4'!AL14="M",'C4'!AL15="M")),"",SUM('C4'!AK14,'C4'!AK15))</f>
        <v/>
      </c>
      <c r="I449" s="163" t="str">
        <f>IF(AND(AND('C4'!AL14="X",'C4'!AL15="X"),SUM('C4'!AK14,'C4'!AK15)=0,ISNUMBER('C4'!AK16)),"",IF(OR('C4'!AL14="M",'C4'!AL15="M"),"M",IF(AND('C4'!AL14='C4'!AL15,OR('C4'!AL14="X",'C4'!AL14="W",'C4'!AL14="Z")),UPPER('C4'!AL14),"")))</f>
        <v/>
      </c>
      <c r="J449" s="75" t="s">
        <v>383</v>
      </c>
      <c r="K449" s="163" t="str">
        <f>IF(AND(ISBLANK('C4'!AK16),$L$449&lt;&gt;"Z"),"",'C4'!AK16)</f>
        <v/>
      </c>
      <c r="L449" s="163" t="str">
        <f>IF(ISBLANK('C4'!AL16),"",'C4'!AL16)</f>
        <v/>
      </c>
      <c r="M449" s="72" t="str">
        <f t="shared" si="8"/>
        <v>OK</v>
      </c>
      <c r="N449" s="73"/>
    </row>
    <row r="450" spans="1:14" hidden="1">
      <c r="A450" s="74" t="s">
        <v>2597</v>
      </c>
      <c r="B450" s="161" t="s">
        <v>1423</v>
      </c>
      <c r="C450" s="162" t="s">
        <v>80</v>
      </c>
      <c r="D450" s="164" t="s">
        <v>1264</v>
      </c>
      <c r="E450" s="162" t="s">
        <v>383</v>
      </c>
      <c r="F450" s="162" t="s">
        <v>80</v>
      </c>
      <c r="G450" s="164" t="s">
        <v>475</v>
      </c>
      <c r="H450" s="163" t="str">
        <f>IF(OR(AND('C4'!AN14="",'C4'!AO14=""),AND('C4'!AN15="",'C4'!AO15=""),AND('C4'!AO14="X",'C4'!AO15="X"),OR('C4'!AO14="M",'C4'!AO15="M")),"",SUM('C4'!AN14,'C4'!AN15))</f>
        <v/>
      </c>
      <c r="I450" s="163" t="str">
        <f>IF(AND(AND('C4'!AO14="X",'C4'!AO15="X"),SUM('C4'!AN14,'C4'!AN15)=0,ISNUMBER('C4'!AN16)),"",IF(OR('C4'!AO14="M",'C4'!AO15="M"),"M",IF(AND('C4'!AO14='C4'!AO15,OR('C4'!AO14="X",'C4'!AO14="W",'C4'!AO14="Z")),UPPER('C4'!AO14),"")))</f>
        <v/>
      </c>
      <c r="J450" s="75" t="s">
        <v>383</v>
      </c>
      <c r="K450" s="163" t="str">
        <f>IF(AND(ISBLANK('C4'!AN16),$L$450&lt;&gt;"Z"),"",'C4'!AN16)</f>
        <v/>
      </c>
      <c r="L450" s="163" t="str">
        <f>IF(ISBLANK('C4'!AO16),"",'C4'!AO16)</f>
        <v/>
      </c>
      <c r="M450" s="72" t="str">
        <f t="shared" si="8"/>
        <v>OK</v>
      </c>
      <c r="N450" s="73"/>
    </row>
    <row r="451" spans="1:14" hidden="1">
      <c r="A451" s="74" t="s">
        <v>2597</v>
      </c>
      <c r="B451" s="161" t="s">
        <v>1424</v>
      </c>
      <c r="C451" s="162" t="s">
        <v>110</v>
      </c>
      <c r="D451" s="164" t="s">
        <v>1425</v>
      </c>
      <c r="E451" s="162" t="s">
        <v>383</v>
      </c>
      <c r="F451" s="162" t="s">
        <v>110</v>
      </c>
      <c r="G451" s="164" t="s">
        <v>417</v>
      </c>
      <c r="H451" s="163" t="str">
        <f>IF(OR(SUMPRODUCT(--('C5'!V14:'C5'!V41=""),--('C5'!W14:'C5'!W41=""))&gt;0,COUNTIF('C5'!W14:'C5'!W41,"M")&gt;0,COUNTIF('C5'!W14:'C5'!W41,"X")=28),"",SUM('C5'!V14:'C5'!V41))</f>
        <v/>
      </c>
      <c r="I451" s="163" t="str">
        <f>IF(AND(COUNTIF('C5'!W14:'C5'!W41,"X")=28,SUM('C5'!V14:'C5'!V41)=0,ISNUMBER('C5'!V42)),"",IF(COUNTIF('C5'!W14:'C5'!W41,"M")&gt;0,"M",IF(AND(COUNTIF('C5'!W14:'C5'!W41,'C5'!W14)=28,OR('C5'!W14="X",'C5'!W14="W",'C5'!W14="Z")),UPPER('C5'!W14),"")))</f>
        <v/>
      </c>
      <c r="J451" s="75" t="s">
        <v>383</v>
      </c>
      <c r="K451" s="163" t="str">
        <f>IF(AND(ISBLANK('C5'!V42),$L$451&lt;&gt;"Z"),"",'C5'!V42)</f>
        <v/>
      </c>
      <c r="L451" s="163" t="str">
        <f>IF(ISBLANK('C5'!W42),"",'C5'!W42)</f>
        <v/>
      </c>
      <c r="M451" s="72" t="str">
        <f t="shared" si="8"/>
        <v>OK</v>
      </c>
      <c r="N451" s="73"/>
    </row>
    <row r="452" spans="1:14" hidden="1">
      <c r="A452" s="74" t="s">
        <v>2597</v>
      </c>
      <c r="B452" s="161" t="s">
        <v>1426</v>
      </c>
      <c r="C452" s="162" t="s">
        <v>110</v>
      </c>
      <c r="D452" s="164" t="s">
        <v>1427</v>
      </c>
      <c r="E452" s="162" t="s">
        <v>383</v>
      </c>
      <c r="F452" s="162" t="s">
        <v>110</v>
      </c>
      <c r="G452" s="164" t="s">
        <v>406</v>
      </c>
      <c r="H452" s="163" t="str">
        <f>IF(OR(SUMPRODUCT(--('C5'!V44:'C5'!V71=""),--('C5'!W44:'C5'!W71=""))&gt;0,COUNTIF('C5'!W44:'C5'!W71,"M")&gt;0,COUNTIF('C5'!W44:'C5'!W71,"X")=28),"",SUM('C5'!V44:'C5'!V71))</f>
        <v/>
      </c>
      <c r="I452" s="163" t="str">
        <f>IF(AND(COUNTIF('C5'!W44:'C5'!W71,"X")=28,SUM('C5'!V44:'C5'!V71)=0,ISNUMBER('C5'!V72)),"",IF(COUNTIF('C5'!W44:'C5'!W71,"M")&gt;0,"M",IF(AND(COUNTIF('C5'!W44:'C5'!W71,'C5'!W44)=28,OR('C5'!W44="X",'C5'!W44="W",'C5'!W44="Z")),UPPER('C5'!W44),"")))</f>
        <v/>
      </c>
      <c r="J452" s="75" t="s">
        <v>383</v>
      </c>
      <c r="K452" s="163" t="str">
        <f>IF(AND(ISBLANK('C5'!V72),$L$452&lt;&gt;"Z"),"",'C5'!V72)</f>
        <v/>
      </c>
      <c r="L452" s="163" t="str">
        <f>IF(ISBLANK('C5'!W72),"",'C5'!W72)</f>
        <v/>
      </c>
      <c r="M452" s="72" t="str">
        <f t="shared" si="8"/>
        <v>OK</v>
      </c>
      <c r="N452" s="73"/>
    </row>
    <row r="453" spans="1:14" hidden="1">
      <c r="A453" s="74" t="s">
        <v>2597</v>
      </c>
      <c r="B453" s="161" t="s">
        <v>1428</v>
      </c>
      <c r="C453" s="162" t="s">
        <v>110</v>
      </c>
      <c r="D453" s="164" t="s">
        <v>1429</v>
      </c>
      <c r="E453" s="162" t="s">
        <v>383</v>
      </c>
      <c r="F453" s="162" t="s">
        <v>110</v>
      </c>
      <c r="G453" s="164" t="s">
        <v>618</v>
      </c>
      <c r="H453" s="163" t="str">
        <f>IF(OR(AND('C5'!V14="",'C5'!W14=""),AND('C5'!V44="",'C5'!W44=""),AND('C5'!W14="X",'C5'!W44="X"),OR('C5'!W14="M",'C5'!W44="M")),"",SUM('C5'!V14,'C5'!V44))</f>
        <v/>
      </c>
      <c r="I453" s="163" t="str">
        <f>IF(AND(AND('C5'!W14="X",'C5'!W44="X"),SUM('C5'!V14,'C5'!V44)=0,ISNUMBER('C5'!V74)),"",IF(OR('C5'!W14="M",'C5'!W44="M"),"M",IF(AND('C5'!W14='C5'!W44,OR('C5'!W14="X",'C5'!W14="W",'C5'!W14="Z")),UPPER('C5'!W14),"")))</f>
        <v/>
      </c>
      <c r="J453" s="75" t="s">
        <v>383</v>
      </c>
      <c r="K453" s="163" t="str">
        <f>IF(AND(ISBLANK('C5'!V74),$L$453&lt;&gt;"Z"),"",'C5'!V74)</f>
        <v/>
      </c>
      <c r="L453" s="163" t="str">
        <f>IF(ISBLANK('C5'!W74),"",'C5'!W74)</f>
        <v/>
      </c>
      <c r="M453" s="72" t="str">
        <f t="shared" si="8"/>
        <v>OK</v>
      </c>
      <c r="N453" s="73"/>
    </row>
    <row r="454" spans="1:14" hidden="1">
      <c r="A454" s="74" t="s">
        <v>2597</v>
      </c>
      <c r="B454" s="161" t="s">
        <v>1430</v>
      </c>
      <c r="C454" s="162" t="s">
        <v>110</v>
      </c>
      <c r="D454" s="164" t="s">
        <v>1431</v>
      </c>
      <c r="E454" s="162" t="s">
        <v>383</v>
      </c>
      <c r="F454" s="162" t="s">
        <v>110</v>
      </c>
      <c r="G454" s="164" t="s">
        <v>621</v>
      </c>
      <c r="H454" s="163" t="str">
        <f>IF(OR(AND('C5'!V15="",'C5'!W15=""),AND('C5'!V45="",'C5'!W45=""),AND('C5'!W15="X",'C5'!W45="X"),OR('C5'!W15="M",'C5'!W45="M")),"",SUM('C5'!V15,'C5'!V45))</f>
        <v/>
      </c>
      <c r="I454" s="163" t="str">
        <f>IF(AND(AND('C5'!W15="X",'C5'!W45="X"),SUM('C5'!V15,'C5'!V45)=0,ISNUMBER('C5'!V75)),"",IF(OR('C5'!W15="M",'C5'!W45="M"),"M",IF(AND('C5'!W15='C5'!W45,OR('C5'!W15="X",'C5'!W15="W",'C5'!W15="Z")),UPPER('C5'!W15),"")))</f>
        <v/>
      </c>
      <c r="J454" s="75" t="s">
        <v>383</v>
      </c>
      <c r="K454" s="163" t="str">
        <f>IF(AND(ISBLANK('C5'!V75),$L$454&lt;&gt;"Z"),"",'C5'!V75)</f>
        <v/>
      </c>
      <c r="L454" s="163" t="str">
        <f>IF(ISBLANK('C5'!W75),"",'C5'!W75)</f>
        <v/>
      </c>
      <c r="M454" s="72" t="str">
        <f t="shared" si="8"/>
        <v>OK</v>
      </c>
      <c r="N454" s="73"/>
    </row>
    <row r="455" spans="1:14" hidden="1">
      <c r="A455" s="74" t="s">
        <v>2597</v>
      </c>
      <c r="B455" s="161" t="s">
        <v>1432</v>
      </c>
      <c r="C455" s="162" t="s">
        <v>110</v>
      </c>
      <c r="D455" s="164" t="s">
        <v>1433</v>
      </c>
      <c r="E455" s="162" t="s">
        <v>383</v>
      </c>
      <c r="F455" s="162" t="s">
        <v>110</v>
      </c>
      <c r="G455" s="164" t="s">
        <v>624</v>
      </c>
      <c r="H455" s="163" t="str">
        <f>IF(OR(AND('C5'!V16="",'C5'!W16=""),AND('C5'!V46="",'C5'!W46=""),AND('C5'!W16="X",'C5'!W46="X"),OR('C5'!W16="M",'C5'!W46="M")),"",SUM('C5'!V16,'C5'!V46))</f>
        <v/>
      </c>
      <c r="I455" s="163" t="str">
        <f>IF(AND(AND('C5'!W16="X",'C5'!W46="X"),SUM('C5'!V16,'C5'!V46)=0,ISNUMBER('C5'!V76)),"",IF(OR('C5'!W16="M",'C5'!W46="M"),"M",IF(AND('C5'!W16='C5'!W46,OR('C5'!W16="X",'C5'!W16="W",'C5'!W16="Z")),UPPER('C5'!W16),"")))</f>
        <v/>
      </c>
      <c r="J455" s="75" t="s">
        <v>383</v>
      </c>
      <c r="K455" s="163" t="str">
        <f>IF(AND(ISBLANK('C5'!V76),$L$455&lt;&gt;"Z"),"",'C5'!V76)</f>
        <v/>
      </c>
      <c r="L455" s="163" t="str">
        <f>IF(ISBLANK('C5'!W76),"",'C5'!W76)</f>
        <v/>
      </c>
      <c r="M455" s="72" t="str">
        <f t="shared" si="8"/>
        <v>OK</v>
      </c>
      <c r="N455" s="73"/>
    </row>
    <row r="456" spans="1:14" hidden="1">
      <c r="A456" s="74" t="s">
        <v>2597</v>
      </c>
      <c r="B456" s="161" t="s">
        <v>1434</v>
      </c>
      <c r="C456" s="162" t="s">
        <v>110</v>
      </c>
      <c r="D456" s="164" t="s">
        <v>1435</v>
      </c>
      <c r="E456" s="162" t="s">
        <v>383</v>
      </c>
      <c r="F456" s="162" t="s">
        <v>110</v>
      </c>
      <c r="G456" s="164" t="s">
        <v>627</v>
      </c>
      <c r="H456" s="163" t="str">
        <f>IF(OR(AND('C5'!V17="",'C5'!W17=""),AND('C5'!V47="",'C5'!W47=""),AND('C5'!W17="X",'C5'!W47="X"),OR('C5'!W17="M",'C5'!W47="M")),"",SUM('C5'!V17,'C5'!V47))</f>
        <v/>
      </c>
      <c r="I456" s="163" t="str">
        <f>IF(AND(AND('C5'!W17="X",'C5'!W47="X"),SUM('C5'!V17,'C5'!V47)=0,ISNUMBER('C5'!V77)),"",IF(OR('C5'!W17="M",'C5'!W47="M"),"M",IF(AND('C5'!W17='C5'!W47,OR('C5'!W17="X",'C5'!W17="W",'C5'!W17="Z")),UPPER('C5'!W17),"")))</f>
        <v/>
      </c>
      <c r="J456" s="75" t="s">
        <v>383</v>
      </c>
      <c r="K456" s="163" t="str">
        <f>IF(AND(ISBLANK('C5'!V77),$L$456&lt;&gt;"Z"),"",'C5'!V77)</f>
        <v/>
      </c>
      <c r="L456" s="163" t="str">
        <f>IF(ISBLANK('C5'!W77),"",'C5'!W77)</f>
        <v/>
      </c>
      <c r="M456" s="72" t="str">
        <f t="shared" ref="M456:M560" si="9">IF(AND(ISNUMBER(H456),ISNUMBER(K456)),IF(OR(ROUND(H456,0)&lt;&gt;ROUND(K456,0),I456&lt;&gt;L456),"Check","OK"),IF(OR(AND(H456&lt;&gt;K456,I456&lt;&gt;"Z",L456&lt;&gt;"Z"),I456&lt;&gt;L456),"Check","OK"))</f>
        <v>OK</v>
      </c>
      <c r="N456" s="73"/>
    </row>
    <row r="457" spans="1:14" hidden="1">
      <c r="A457" s="74" t="s">
        <v>2597</v>
      </c>
      <c r="B457" s="161" t="s">
        <v>1436</v>
      </c>
      <c r="C457" s="162" t="s">
        <v>110</v>
      </c>
      <c r="D457" s="164" t="s">
        <v>1437</v>
      </c>
      <c r="E457" s="162" t="s">
        <v>383</v>
      </c>
      <c r="F457" s="162" t="s">
        <v>110</v>
      </c>
      <c r="G457" s="164" t="s">
        <v>630</v>
      </c>
      <c r="H457" s="163" t="str">
        <f>IF(OR(AND('C5'!V18="",'C5'!W18=""),AND('C5'!V48="",'C5'!W48=""),AND('C5'!W18="X",'C5'!W48="X"),OR('C5'!W18="M",'C5'!W48="M")),"",SUM('C5'!V18,'C5'!V48))</f>
        <v/>
      </c>
      <c r="I457" s="163" t="str">
        <f>IF(AND(AND('C5'!W18="X",'C5'!W48="X"),SUM('C5'!V18,'C5'!V48)=0,ISNUMBER('C5'!V78)),"",IF(OR('C5'!W18="M",'C5'!W48="M"),"M",IF(AND('C5'!W18='C5'!W48,OR('C5'!W18="X",'C5'!W18="W",'C5'!W18="Z")),UPPER('C5'!W18),"")))</f>
        <v/>
      </c>
      <c r="J457" s="75" t="s">
        <v>383</v>
      </c>
      <c r="K457" s="163" t="str">
        <f>IF(AND(ISBLANK('C5'!V78),$L$457&lt;&gt;"Z"),"",'C5'!V78)</f>
        <v/>
      </c>
      <c r="L457" s="163" t="str">
        <f>IF(ISBLANK('C5'!W78),"",'C5'!W78)</f>
        <v/>
      </c>
      <c r="M457" s="72" t="str">
        <f t="shared" si="9"/>
        <v>OK</v>
      </c>
      <c r="N457" s="73"/>
    </row>
    <row r="458" spans="1:14" hidden="1">
      <c r="A458" s="74" t="s">
        <v>2597</v>
      </c>
      <c r="B458" s="161" t="s">
        <v>1438</v>
      </c>
      <c r="C458" s="162" t="s">
        <v>110</v>
      </c>
      <c r="D458" s="164" t="s">
        <v>1439</v>
      </c>
      <c r="E458" s="162" t="s">
        <v>383</v>
      </c>
      <c r="F458" s="162" t="s">
        <v>110</v>
      </c>
      <c r="G458" s="164" t="s">
        <v>633</v>
      </c>
      <c r="H458" s="163" t="str">
        <f>IF(OR(AND('C5'!V19="",'C5'!W19=""),AND('C5'!V49="",'C5'!W49=""),AND('C5'!W19="X",'C5'!W49="X"),OR('C5'!W19="M",'C5'!W49="M")),"",SUM('C5'!V19,'C5'!V49))</f>
        <v/>
      </c>
      <c r="I458" s="163" t="str">
        <f>IF(AND(AND('C5'!W19="X",'C5'!W49="X"),SUM('C5'!V19,'C5'!V49)=0,ISNUMBER('C5'!V79)),"",IF(OR('C5'!W19="M",'C5'!W49="M"),"M",IF(AND('C5'!W19='C5'!W49,OR('C5'!W19="X",'C5'!W19="W",'C5'!W19="Z")),UPPER('C5'!W19),"")))</f>
        <v/>
      </c>
      <c r="J458" s="75" t="s">
        <v>383</v>
      </c>
      <c r="K458" s="163" t="str">
        <f>IF(AND(ISBLANK('C5'!V79),$L$458&lt;&gt;"Z"),"",'C5'!V79)</f>
        <v/>
      </c>
      <c r="L458" s="163" t="str">
        <f>IF(ISBLANK('C5'!W79),"",'C5'!W79)</f>
        <v/>
      </c>
      <c r="M458" s="72" t="str">
        <f t="shared" si="9"/>
        <v>OK</v>
      </c>
      <c r="N458" s="73"/>
    </row>
    <row r="459" spans="1:14" hidden="1">
      <c r="A459" s="74" t="s">
        <v>2597</v>
      </c>
      <c r="B459" s="161" t="s">
        <v>1440</v>
      </c>
      <c r="C459" s="162" t="s">
        <v>110</v>
      </c>
      <c r="D459" s="164" t="s">
        <v>1441</v>
      </c>
      <c r="E459" s="162" t="s">
        <v>383</v>
      </c>
      <c r="F459" s="162" t="s">
        <v>110</v>
      </c>
      <c r="G459" s="164" t="s">
        <v>636</v>
      </c>
      <c r="H459" s="163" t="str">
        <f>IF(OR(AND('C5'!V20="",'C5'!W20=""),AND('C5'!V50="",'C5'!W50=""),AND('C5'!W20="X",'C5'!W50="X"),OR('C5'!W20="M",'C5'!W50="M")),"",SUM('C5'!V20,'C5'!V50))</f>
        <v/>
      </c>
      <c r="I459" s="163" t="str">
        <f>IF(AND(AND('C5'!W20="X",'C5'!W50="X"),SUM('C5'!V20,'C5'!V50)=0,ISNUMBER('C5'!V80)),"",IF(OR('C5'!W20="M",'C5'!W50="M"),"M",IF(AND('C5'!W20='C5'!W50,OR('C5'!W20="X",'C5'!W20="W",'C5'!W20="Z")),UPPER('C5'!W20),"")))</f>
        <v/>
      </c>
      <c r="J459" s="75" t="s">
        <v>383</v>
      </c>
      <c r="K459" s="163" t="str">
        <f>IF(AND(ISBLANK('C5'!V80),$L$459&lt;&gt;"Z"),"",'C5'!V80)</f>
        <v/>
      </c>
      <c r="L459" s="163" t="str">
        <f>IF(ISBLANK('C5'!W80),"",'C5'!W80)</f>
        <v/>
      </c>
      <c r="M459" s="72" t="str">
        <f t="shared" si="9"/>
        <v>OK</v>
      </c>
      <c r="N459" s="73"/>
    </row>
    <row r="460" spans="1:14" hidden="1">
      <c r="A460" s="74" t="s">
        <v>2597</v>
      </c>
      <c r="B460" s="161" t="s">
        <v>1442</v>
      </c>
      <c r="C460" s="162" t="s">
        <v>110</v>
      </c>
      <c r="D460" s="164" t="s">
        <v>1443</v>
      </c>
      <c r="E460" s="162" t="s">
        <v>383</v>
      </c>
      <c r="F460" s="162" t="s">
        <v>110</v>
      </c>
      <c r="G460" s="164" t="s">
        <v>639</v>
      </c>
      <c r="H460" s="163" t="str">
        <f>IF(OR(AND('C5'!V21="",'C5'!W21=""),AND('C5'!V51="",'C5'!W51=""),AND('C5'!W21="X",'C5'!W51="X"),OR('C5'!W21="M",'C5'!W51="M")),"",SUM('C5'!V21,'C5'!V51))</f>
        <v/>
      </c>
      <c r="I460" s="163" t="str">
        <f>IF(AND(AND('C5'!W21="X",'C5'!W51="X"),SUM('C5'!V21,'C5'!V51)=0,ISNUMBER('C5'!V81)),"",IF(OR('C5'!W21="M",'C5'!W51="M"),"M",IF(AND('C5'!W21='C5'!W51,OR('C5'!W21="X",'C5'!W21="W",'C5'!W21="Z")),UPPER('C5'!W21),"")))</f>
        <v/>
      </c>
      <c r="J460" s="75" t="s">
        <v>383</v>
      </c>
      <c r="K460" s="163" t="str">
        <f>IF(AND(ISBLANK('C5'!V81),$L$460&lt;&gt;"Z"),"",'C5'!V81)</f>
        <v/>
      </c>
      <c r="L460" s="163" t="str">
        <f>IF(ISBLANK('C5'!W81),"",'C5'!W81)</f>
        <v/>
      </c>
      <c r="M460" s="72" t="str">
        <f t="shared" si="9"/>
        <v>OK</v>
      </c>
      <c r="N460" s="73"/>
    </row>
    <row r="461" spans="1:14" hidden="1">
      <c r="A461" s="74" t="s">
        <v>2597</v>
      </c>
      <c r="B461" s="161" t="s">
        <v>1444</v>
      </c>
      <c r="C461" s="162" t="s">
        <v>110</v>
      </c>
      <c r="D461" s="164" t="s">
        <v>1445</v>
      </c>
      <c r="E461" s="162" t="s">
        <v>383</v>
      </c>
      <c r="F461" s="162" t="s">
        <v>110</v>
      </c>
      <c r="G461" s="164" t="s">
        <v>642</v>
      </c>
      <c r="H461" s="163" t="str">
        <f>IF(OR(AND('C5'!V22="",'C5'!W22=""),AND('C5'!V52="",'C5'!W52=""),AND('C5'!W22="X",'C5'!W52="X"),OR('C5'!W22="M",'C5'!W52="M")),"",SUM('C5'!V22,'C5'!V52))</f>
        <v/>
      </c>
      <c r="I461" s="163" t="str">
        <f>IF(AND(AND('C5'!W22="X",'C5'!W52="X"),SUM('C5'!V22,'C5'!V52)=0,ISNUMBER('C5'!V82)),"",IF(OR('C5'!W22="M",'C5'!W52="M"),"M",IF(AND('C5'!W22='C5'!W52,OR('C5'!W22="X",'C5'!W22="W",'C5'!W22="Z")),UPPER('C5'!W22),"")))</f>
        <v/>
      </c>
      <c r="J461" s="75" t="s">
        <v>383</v>
      </c>
      <c r="K461" s="163" t="str">
        <f>IF(AND(ISBLANK('C5'!V82),$L$461&lt;&gt;"Z"),"",'C5'!V82)</f>
        <v/>
      </c>
      <c r="L461" s="163" t="str">
        <f>IF(ISBLANK('C5'!W82),"",'C5'!W82)</f>
        <v/>
      </c>
      <c r="M461" s="72" t="str">
        <f t="shared" si="9"/>
        <v>OK</v>
      </c>
      <c r="N461" s="73"/>
    </row>
    <row r="462" spans="1:14" hidden="1">
      <c r="A462" s="74" t="s">
        <v>2597</v>
      </c>
      <c r="B462" s="161" t="s">
        <v>1446</v>
      </c>
      <c r="C462" s="162" t="s">
        <v>110</v>
      </c>
      <c r="D462" s="164" t="s">
        <v>1447</v>
      </c>
      <c r="E462" s="162" t="s">
        <v>383</v>
      </c>
      <c r="F462" s="162" t="s">
        <v>110</v>
      </c>
      <c r="G462" s="164" t="s">
        <v>645</v>
      </c>
      <c r="H462" s="163" t="str">
        <f>IF(OR(AND('C5'!V23="",'C5'!W23=""),AND('C5'!V53="",'C5'!W53=""),AND('C5'!W23="X",'C5'!W53="X"),OR('C5'!W23="M",'C5'!W53="M")),"",SUM('C5'!V23,'C5'!V53))</f>
        <v/>
      </c>
      <c r="I462" s="163" t="str">
        <f>IF(AND(AND('C5'!W23="X",'C5'!W53="X"),SUM('C5'!V23,'C5'!V53)=0,ISNUMBER('C5'!V83)),"",IF(OR('C5'!W23="M",'C5'!W53="M"),"M",IF(AND('C5'!W23='C5'!W53,OR('C5'!W23="X",'C5'!W23="W",'C5'!W23="Z")),UPPER('C5'!W23),"")))</f>
        <v/>
      </c>
      <c r="J462" s="75" t="s">
        <v>383</v>
      </c>
      <c r="K462" s="163" t="str">
        <f>IF(AND(ISBLANK('C5'!V83),$L$462&lt;&gt;"Z"),"",'C5'!V83)</f>
        <v/>
      </c>
      <c r="L462" s="163" t="str">
        <f>IF(ISBLANK('C5'!W83),"",'C5'!W83)</f>
        <v/>
      </c>
      <c r="M462" s="72" t="str">
        <f t="shared" si="9"/>
        <v>OK</v>
      </c>
      <c r="N462" s="73"/>
    </row>
    <row r="463" spans="1:14" hidden="1">
      <c r="A463" s="74" t="s">
        <v>2597</v>
      </c>
      <c r="B463" s="161" t="s">
        <v>1448</v>
      </c>
      <c r="C463" s="162" t="s">
        <v>110</v>
      </c>
      <c r="D463" s="164" t="s">
        <v>1449</v>
      </c>
      <c r="E463" s="162" t="s">
        <v>383</v>
      </c>
      <c r="F463" s="162" t="s">
        <v>110</v>
      </c>
      <c r="G463" s="164" t="s">
        <v>648</v>
      </c>
      <c r="H463" s="163" t="str">
        <f>IF(OR(AND('C5'!V24="",'C5'!W24=""),AND('C5'!V54="",'C5'!W54=""),AND('C5'!W24="X",'C5'!W54="X"),OR('C5'!W24="M",'C5'!W54="M")),"",SUM('C5'!V24,'C5'!V54))</f>
        <v/>
      </c>
      <c r="I463" s="163" t="str">
        <f>IF(AND(AND('C5'!W24="X",'C5'!W54="X"),SUM('C5'!V24,'C5'!V54)=0,ISNUMBER('C5'!V84)),"",IF(OR('C5'!W24="M",'C5'!W54="M"),"M",IF(AND('C5'!W24='C5'!W54,OR('C5'!W24="X",'C5'!W24="W",'C5'!W24="Z")),UPPER('C5'!W24),"")))</f>
        <v/>
      </c>
      <c r="J463" s="75" t="s">
        <v>383</v>
      </c>
      <c r="K463" s="163" t="str">
        <f>IF(AND(ISBLANK('C5'!V84),$L$463&lt;&gt;"Z"),"",'C5'!V84)</f>
        <v/>
      </c>
      <c r="L463" s="163" t="str">
        <f>IF(ISBLANK('C5'!W84),"",'C5'!W84)</f>
        <v/>
      </c>
      <c r="M463" s="72" t="str">
        <f t="shared" si="9"/>
        <v>OK</v>
      </c>
      <c r="N463" s="73"/>
    </row>
    <row r="464" spans="1:14" hidden="1">
      <c r="A464" s="74" t="s">
        <v>2597</v>
      </c>
      <c r="B464" s="161" t="s">
        <v>1450</v>
      </c>
      <c r="C464" s="162" t="s">
        <v>110</v>
      </c>
      <c r="D464" s="164" t="s">
        <v>1451</v>
      </c>
      <c r="E464" s="162" t="s">
        <v>383</v>
      </c>
      <c r="F464" s="162" t="s">
        <v>110</v>
      </c>
      <c r="G464" s="164" t="s">
        <v>651</v>
      </c>
      <c r="H464" s="163" t="str">
        <f>IF(OR(AND('C5'!V25="",'C5'!W25=""),AND('C5'!V55="",'C5'!W55=""),AND('C5'!W25="X",'C5'!W55="X"),OR('C5'!W25="M",'C5'!W55="M")),"",SUM('C5'!V25,'C5'!V55))</f>
        <v/>
      </c>
      <c r="I464" s="163" t="str">
        <f>IF(AND(AND('C5'!W25="X",'C5'!W55="X"),SUM('C5'!V25,'C5'!V55)=0,ISNUMBER('C5'!V85)),"",IF(OR('C5'!W25="M",'C5'!W55="M"),"M",IF(AND('C5'!W25='C5'!W55,OR('C5'!W25="X",'C5'!W25="W",'C5'!W25="Z")),UPPER('C5'!W25),"")))</f>
        <v/>
      </c>
      <c r="J464" s="75" t="s">
        <v>383</v>
      </c>
      <c r="K464" s="163" t="str">
        <f>IF(AND(ISBLANK('C5'!V85),$L$464&lt;&gt;"Z"),"",'C5'!V85)</f>
        <v/>
      </c>
      <c r="L464" s="163" t="str">
        <f>IF(ISBLANK('C5'!W85),"",'C5'!W85)</f>
        <v/>
      </c>
      <c r="M464" s="72" t="str">
        <f t="shared" si="9"/>
        <v>OK</v>
      </c>
      <c r="N464" s="73"/>
    </row>
    <row r="465" spans="1:14" hidden="1">
      <c r="A465" s="74" t="s">
        <v>2597</v>
      </c>
      <c r="B465" s="161" t="s">
        <v>1452</v>
      </c>
      <c r="C465" s="162" t="s">
        <v>110</v>
      </c>
      <c r="D465" s="164" t="s">
        <v>1453</v>
      </c>
      <c r="E465" s="162" t="s">
        <v>383</v>
      </c>
      <c r="F465" s="162" t="s">
        <v>110</v>
      </c>
      <c r="G465" s="164" t="s">
        <v>654</v>
      </c>
      <c r="H465" s="163" t="str">
        <f>IF(OR(AND('C5'!V26="",'C5'!W26=""),AND('C5'!V56="",'C5'!W56=""),AND('C5'!W26="X",'C5'!W56="X"),OR('C5'!W26="M",'C5'!W56="M")),"",SUM('C5'!V26,'C5'!V56))</f>
        <v/>
      </c>
      <c r="I465" s="163" t="str">
        <f>IF(AND(AND('C5'!W26="X",'C5'!W56="X"),SUM('C5'!V26,'C5'!V56)=0,ISNUMBER('C5'!V86)),"",IF(OR('C5'!W26="M",'C5'!W56="M"),"M",IF(AND('C5'!W26='C5'!W56,OR('C5'!W26="X",'C5'!W26="W",'C5'!W26="Z")),UPPER('C5'!W26),"")))</f>
        <v/>
      </c>
      <c r="J465" s="75" t="s">
        <v>383</v>
      </c>
      <c r="K465" s="163" t="str">
        <f>IF(AND(ISBLANK('C5'!V86),$L$465&lt;&gt;"Z"),"",'C5'!V86)</f>
        <v/>
      </c>
      <c r="L465" s="163" t="str">
        <f>IF(ISBLANK('C5'!W86),"",'C5'!W86)</f>
        <v/>
      </c>
      <c r="M465" s="72" t="str">
        <f t="shared" si="9"/>
        <v>OK</v>
      </c>
      <c r="N465" s="73"/>
    </row>
    <row r="466" spans="1:14" hidden="1">
      <c r="A466" s="74" t="s">
        <v>2597</v>
      </c>
      <c r="B466" s="161" t="s">
        <v>1454</v>
      </c>
      <c r="C466" s="162" t="s">
        <v>110</v>
      </c>
      <c r="D466" s="164" t="s">
        <v>1455</v>
      </c>
      <c r="E466" s="162" t="s">
        <v>383</v>
      </c>
      <c r="F466" s="162" t="s">
        <v>110</v>
      </c>
      <c r="G466" s="164" t="s">
        <v>657</v>
      </c>
      <c r="H466" s="163" t="str">
        <f>IF(OR(AND('C5'!V27="",'C5'!W27=""),AND('C5'!V57="",'C5'!W57=""),AND('C5'!W27="X",'C5'!W57="X"),OR('C5'!W27="M",'C5'!W57="M")),"",SUM('C5'!V27,'C5'!V57))</f>
        <v/>
      </c>
      <c r="I466" s="163" t="str">
        <f>IF(AND(AND('C5'!W27="X",'C5'!W57="X"),SUM('C5'!V27,'C5'!V57)=0,ISNUMBER('C5'!V87)),"",IF(OR('C5'!W27="M",'C5'!W57="M"),"M",IF(AND('C5'!W27='C5'!W57,OR('C5'!W27="X",'C5'!W27="W",'C5'!W27="Z")),UPPER('C5'!W27),"")))</f>
        <v/>
      </c>
      <c r="J466" s="75" t="s">
        <v>383</v>
      </c>
      <c r="K466" s="163" t="str">
        <f>IF(AND(ISBLANK('C5'!V87),$L$466&lt;&gt;"Z"),"",'C5'!V87)</f>
        <v/>
      </c>
      <c r="L466" s="163" t="str">
        <f>IF(ISBLANK('C5'!W87),"",'C5'!W87)</f>
        <v/>
      </c>
      <c r="M466" s="72" t="str">
        <f t="shared" si="9"/>
        <v>OK</v>
      </c>
      <c r="N466" s="73"/>
    </row>
    <row r="467" spans="1:14" hidden="1">
      <c r="A467" s="74" t="s">
        <v>2597</v>
      </c>
      <c r="B467" s="161" t="s">
        <v>1456</v>
      </c>
      <c r="C467" s="162" t="s">
        <v>110</v>
      </c>
      <c r="D467" s="164" t="s">
        <v>1457</v>
      </c>
      <c r="E467" s="162" t="s">
        <v>383</v>
      </c>
      <c r="F467" s="162" t="s">
        <v>110</v>
      </c>
      <c r="G467" s="164" t="s">
        <v>660</v>
      </c>
      <c r="H467" s="163" t="str">
        <f>IF(OR(AND('C5'!V28="",'C5'!W28=""),AND('C5'!V58="",'C5'!W58=""),AND('C5'!W28="X",'C5'!W58="X"),OR('C5'!W28="M",'C5'!W58="M")),"",SUM('C5'!V28,'C5'!V58))</f>
        <v/>
      </c>
      <c r="I467" s="163" t="str">
        <f>IF(AND(AND('C5'!W28="X",'C5'!W58="X"),SUM('C5'!V28,'C5'!V58)=0,ISNUMBER('C5'!V88)),"",IF(OR('C5'!W28="M",'C5'!W58="M"),"M",IF(AND('C5'!W28='C5'!W58,OR('C5'!W28="X",'C5'!W28="W",'C5'!W28="Z")),UPPER('C5'!W28),"")))</f>
        <v/>
      </c>
      <c r="J467" s="75" t="s">
        <v>383</v>
      </c>
      <c r="K467" s="163" t="str">
        <f>IF(AND(ISBLANK('C5'!V88),$L$467&lt;&gt;"Z"),"",'C5'!V88)</f>
        <v/>
      </c>
      <c r="L467" s="163" t="str">
        <f>IF(ISBLANK('C5'!W88),"",'C5'!W88)</f>
        <v/>
      </c>
      <c r="M467" s="72" t="str">
        <f t="shared" si="9"/>
        <v>OK</v>
      </c>
      <c r="N467" s="73"/>
    </row>
    <row r="468" spans="1:14" hidden="1">
      <c r="A468" s="74" t="s">
        <v>2597</v>
      </c>
      <c r="B468" s="161" t="s">
        <v>1458</v>
      </c>
      <c r="C468" s="162" t="s">
        <v>110</v>
      </c>
      <c r="D468" s="164" t="s">
        <v>1459</v>
      </c>
      <c r="E468" s="162" t="s">
        <v>383</v>
      </c>
      <c r="F468" s="162" t="s">
        <v>110</v>
      </c>
      <c r="G468" s="164" t="s">
        <v>663</v>
      </c>
      <c r="H468" s="163" t="str">
        <f>IF(OR(AND('C5'!V29="",'C5'!W29=""),AND('C5'!V59="",'C5'!W59=""),AND('C5'!W29="X",'C5'!W59="X"),OR('C5'!W29="M",'C5'!W59="M")),"",SUM('C5'!V29,'C5'!V59))</f>
        <v/>
      </c>
      <c r="I468" s="163" t="str">
        <f>IF(AND(AND('C5'!W29="X",'C5'!W59="X"),SUM('C5'!V29,'C5'!V59)=0,ISNUMBER('C5'!V89)),"",IF(OR('C5'!W29="M",'C5'!W59="M"),"M",IF(AND('C5'!W29='C5'!W59,OR('C5'!W29="X",'C5'!W29="W",'C5'!W29="Z")),UPPER('C5'!W29),"")))</f>
        <v/>
      </c>
      <c r="J468" s="75" t="s">
        <v>383</v>
      </c>
      <c r="K468" s="163" t="str">
        <f>IF(AND(ISBLANK('C5'!V89),$L$468&lt;&gt;"Z"),"",'C5'!V89)</f>
        <v/>
      </c>
      <c r="L468" s="163" t="str">
        <f>IF(ISBLANK('C5'!W89),"",'C5'!W89)</f>
        <v/>
      </c>
      <c r="M468" s="72" t="str">
        <f t="shared" si="9"/>
        <v>OK</v>
      </c>
      <c r="N468" s="73"/>
    </row>
    <row r="469" spans="1:14" hidden="1">
      <c r="A469" s="74" t="s">
        <v>2597</v>
      </c>
      <c r="B469" s="161" t="s">
        <v>1460</v>
      </c>
      <c r="C469" s="162" t="s">
        <v>110</v>
      </c>
      <c r="D469" s="164" t="s">
        <v>1461</v>
      </c>
      <c r="E469" s="162" t="s">
        <v>383</v>
      </c>
      <c r="F469" s="162" t="s">
        <v>110</v>
      </c>
      <c r="G469" s="164" t="s">
        <v>666</v>
      </c>
      <c r="H469" s="163" t="str">
        <f>IF(OR(AND('C5'!V30="",'C5'!W30=""),AND('C5'!V60="",'C5'!W60=""),AND('C5'!W30="X",'C5'!W60="X"),OR('C5'!W30="M",'C5'!W60="M")),"",SUM('C5'!V30,'C5'!V60))</f>
        <v/>
      </c>
      <c r="I469" s="163" t="str">
        <f>IF(AND(AND('C5'!W30="X",'C5'!W60="X"),SUM('C5'!V30,'C5'!V60)=0,ISNUMBER('C5'!V90)),"",IF(OR('C5'!W30="M",'C5'!W60="M"),"M",IF(AND('C5'!W30='C5'!W60,OR('C5'!W30="X",'C5'!W30="W",'C5'!W30="Z")),UPPER('C5'!W30),"")))</f>
        <v/>
      </c>
      <c r="J469" s="75" t="s">
        <v>383</v>
      </c>
      <c r="K469" s="163" t="str">
        <f>IF(AND(ISBLANK('C5'!V90),$L$469&lt;&gt;"Z"),"",'C5'!V90)</f>
        <v/>
      </c>
      <c r="L469" s="163" t="str">
        <f>IF(ISBLANK('C5'!W90),"",'C5'!W90)</f>
        <v/>
      </c>
      <c r="M469" s="72" t="str">
        <f t="shared" si="9"/>
        <v>OK</v>
      </c>
      <c r="N469" s="73"/>
    </row>
    <row r="470" spans="1:14" hidden="1">
      <c r="A470" s="74" t="s">
        <v>2597</v>
      </c>
      <c r="B470" s="161" t="s">
        <v>1462</v>
      </c>
      <c r="C470" s="162" t="s">
        <v>110</v>
      </c>
      <c r="D470" s="164" t="s">
        <v>1463</v>
      </c>
      <c r="E470" s="162" t="s">
        <v>383</v>
      </c>
      <c r="F470" s="162" t="s">
        <v>110</v>
      </c>
      <c r="G470" s="164" t="s">
        <v>669</v>
      </c>
      <c r="H470" s="163" t="str">
        <f>IF(OR(AND('C5'!V31="",'C5'!W31=""),AND('C5'!V61="",'C5'!W61=""),AND('C5'!W31="X",'C5'!W61="X"),OR('C5'!W31="M",'C5'!W61="M")),"",SUM('C5'!V31,'C5'!V61))</f>
        <v/>
      </c>
      <c r="I470" s="163" t="str">
        <f>IF(AND(AND('C5'!W31="X",'C5'!W61="X"),SUM('C5'!V31,'C5'!V61)=0,ISNUMBER('C5'!V91)),"",IF(OR('C5'!W31="M",'C5'!W61="M"),"M",IF(AND('C5'!W31='C5'!W61,OR('C5'!W31="X",'C5'!W31="W",'C5'!W31="Z")),UPPER('C5'!W31),"")))</f>
        <v/>
      </c>
      <c r="J470" s="75" t="s">
        <v>383</v>
      </c>
      <c r="K470" s="163" t="str">
        <f>IF(AND(ISBLANK('C5'!V91),$L$470&lt;&gt;"Z"),"",'C5'!V91)</f>
        <v/>
      </c>
      <c r="L470" s="163" t="str">
        <f>IF(ISBLANK('C5'!W91),"",'C5'!W91)</f>
        <v/>
      </c>
      <c r="M470" s="72" t="str">
        <f t="shared" si="9"/>
        <v>OK</v>
      </c>
      <c r="N470" s="73"/>
    </row>
    <row r="471" spans="1:14" hidden="1">
      <c r="A471" s="74" t="s">
        <v>2597</v>
      </c>
      <c r="B471" s="161" t="s">
        <v>1464</v>
      </c>
      <c r="C471" s="162" t="s">
        <v>110</v>
      </c>
      <c r="D471" s="164" t="s">
        <v>1465</v>
      </c>
      <c r="E471" s="162" t="s">
        <v>383</v>
      </c>
      <c r="F471" s="162" t="s">
        <v>110</v>
      </c>
      <c r="G471" s="164" t="s">
        <v>672</v>
      </c>
      <c r="H471" s="163" t="str">
        <f>IF(OR(AND('C5'!V32="",'C5'!W32=""),AND('C5'!V62="",'C5'!W62=""),AND('C5'!W32="X",'C5'!W62="X"),OR('C5'!W32="M",'C5'!W62="M")),"",SUM('C5'!V32,'C5'!V62))</f>
        <v/>
      </c>
      <c r="I471" s="163" t="str">
        <f>IF(AND(AND('C5'!W32="X",'C5'!W62="X"),SUM('C5'!V32,'C5'!V62)=0,ISNUMBER('C5'!V92)),"",IF(OR('C5'!W32="M",'C5'!W62="M"),"M",IF(AND('C5'!W32='C5'!W62,OR('C5'!W32="X",'C5'!W32="W",'C5'!W32="Z")),UPPER('C5'!W32),"")))</f>
        <v/>
      </c>
      <c r="J471" s="75" t="s">
        <v>383</v>
      </c>
      <c r="K471" s="163" t="str">
        <f>IF(AND(ISBLANK('C5'!V92),$L$471&lt;&gt;"Z"),"",'C5'!V92)</f>
        <v/>
      </c>
      <c r="L471" s="163" t="str">
        <f>IF(ISBLANK('C5'!W92),"",'C5'!W92)</f>
        <v/>
      </c>
      <c r="M471" s="72" t="str">
        <f t="shared" si="9"/>
        <v>OK</v>
      </c>
      <c r="N471" s="73"/>
    </row>
    <row r="472" spans="1:14" hidden="1">
      <c r="A472" s="74" t="s">
        <v>2597</v>
      </c>
      <c r="B472" s="161" t="s">
        <v>1466</v>
      </c>
      <c r="C472" s="162" t="s">
        <v>110</v>
      </c>
      <c r="D472" s="164" t="s">
        <v>1467</v>
      </c>
      <c r="E472" s="162" t="s">
        <v>383</v>
      </c>
      <c r="F472" s="162" t="s">
        <v>110</v>
      </c>
      <c r="G472" s="164" t="s">
        <v>675</v>
      </c>
      <c r="H472" s="163" t="str">
        <f>IF(OR(AND('C5'!V33="",'C5'!W33=""),AND('C5'!V63="",'C5'!W63=""),AND('C5'!W33="X",'C5'!W63="X"),OR('C5'!W33="M",'C5'!W63="M")),"",SUM('C5'!V33,'C5'!V63))</f>
        <v/>
      </c>
      <c r="I472" s="163" t="str">
        <f>IF(AND(AND('C5'!W33="X",'C5'!W63="X"),SUM('C5'!V33,'C5'!V63)=0,ISNUMBER('C5'!V93)),"",IF(OR('C5'!W33="M",'C5'!W63="M"),"M",IF(AND('C5'!W33='C5'!W63,OR('C5'!W33="X",'C5'!W33="W",'C5'!W33="Z")),UPPER('C5'!W33),"")))</f>
        <v/>
      </c>
      <c r="J472" s="75" t="s">
        <v>383</v>
      </c>
      <c r="K472" s="163" t="str">
        <f>IF(AND(ISBLANK('C5'!V93),$L$472&lt;&gt;"Z"),"",'C5'!V93)</f>
        <v/>
      </c>
      <c r="L472" s="163" t="str">
        <f>IF(ISBLANK('C5'!W93),"",'C5'!W93)</f>
        <v/>
      </c>
      <c r="M472" s="72" t="str">
        <f t="shared" si="9"/>
        <v>OK</v>
      </c>
      <c r="N472" s="73"/>
    </row>
    <row r="473" spans="1:14" hidden="1">
      <c r="A473" s="74" t="s">
        <v>2597</v>
      </c>
      <c r="B473" s="161" t="s">
        <v>1468</v>
      </c>
      <c r="C473" s="162" t="s">
        <v>110</v>
      </c>
      <c r="D473" s="164" t="s">
        <v>1469</v>
      </c>
      <c r="E473" s="162" t="s">
        <v>383</v>
      </c>
      <c r="F473" s="162" t="s">
        <v>110</v>
      </c>
      <c r="G473" s="164" t="s">
        <v>678</v>
      </c>
      <c r="H473" s="163" t="str">
        <f>IF(OR(AND('C5'!V34="",'C5'!W34=""),AND('C5'!V64="",'C5'!W64=""),AND('C5'!W34="X",'C5'!W64="X"),OR('C5'!W34="M",'C5'!W64="M")),"",SUM('C5'!V34,'C5'!V64))</f>
        <v/>
      </c>
      <c r="I473" s="163" t="str">
        <f>IF(AND(AND('C5'!W34="X",'C5'!W64="X"),SUM('C5'!V34,'C5'!V64)=0,ISNUMBER('C5'!V94)),"",IF(OR('C5'!W34="M",'C5'!W64="M"),"M",IF(AND('C5'!W34='C5'!W64,OR('C5'!W34="X",'C5'!W34="W",'C5'!W34="Z")),UPPER('C5'!W34),"")))</f>
        <v/>
      </c>
      <c r="J473" s="75" t="s">
        <v>383</v>
      </c>
      <c r="K473" s="163" t="str">
        <f>IF(AND(ISBLANK('C5'!V94),$L$473&lt;&gt;"Z"),"",'C5'!V94)</f>
        <v/>
      </c>
      <c r="L473" s="163" t="str">
        <f>IF(ISBLANK('C5'!W94),"",'C5'!W94)</f>
        <v/>
      </c>
      <c r="M473" s="72" t="str">
        <f t="shared" si="9"/>
        <v>OK</v>
      </c>
      <c r="N473" s="73"/>
    </row>
    <row r="474" spans="1:14" hidden="1">
      <c r="A474" s="74" t="s">
        <v>2597</v>
      </c>
      <c r="B474" s="161" t="s">
        <v>1470</v>
      </c>
      <c r="C474" s="162" t="s">
        <v>110</v>
      </c>
      <c r="D474" s="164" t="s">
        <v>1471</v>
      </c>
      <c r="E474" s="162" t="s">
        <v>383</v>
      </c>
      <c r="F474" s="162" t="s">
        <v>110</v>
      </c>
      <c r="G474" s="164" t="s">
        <v>681</v>
      </c>
      <c r="H474" s="163" t="str">
        <f>IF(OR(AND('C5'!V35="",'C5'!W35=""),AND('C5'!V65="",'C5'!W65=""),AND('C5'!W35="X",'C5'!W65="X"),OR('C5'!W35="M",'C5'!W65="M")),"",SUM('C5'!V35,'C5'!V65))</f>
        <v/>
      </c>
      <c r="I474" s="163" t="str">
        <f>IF(AND(AND('C5'!W35="X",'C5'!W65="X"),SUM('C5'!V35,'C5'!V65)=0,ISNUMBER('C5'!V95)),"",IF(OR('C5'!W35="M",'C5'!W65="M"),"M",IF(AND('C5'!W35='C5'!W65,OR('C5'!W35="X",'C5'!W35="W",'C5'!W35="Z")),UPPER('C5'!W35),"")))</f>
        <v/>
      </c>
      <c r="J474" s="75" t="s">
        <v>383</v>
      </c>
      <c r="K474" s="163" t="str">
        <f>IF(AND(ISBLANK('C5'!V95),$L$474&lt;&gt;"Z"),"",'C5'!V95)</f>
        <v/>
      </c>
      <c r="L474" s="163" t="str">
        <f>IF(ISBLANK('C5'!W95),"",'C5'!W95)</f>
        <v/>
      </c>
      <c r="M474" s="72" t="str">
        <f t="shared" si="9"/>
        <v>OK</v>
      </c>
      <c r="N474" s="73"/>
    </row>
    <row r="475" spans="1:14" hidden="1">
      <c r="A475" s="74" t="s">
        <v>2597</v>
      </c>
      <c r="B475" s="161" t="s">
        <v>1472</v>
      </c>
      <c r="C475" s="162" t="s">
        <v>110</v>
      </c>
      <c r="D475" s="164" t="s">
        <v>1473</v>
      </c>
      <c r="E475" s="162" t="s">
        <v>383</v>
      </c>
      <c r="F475" s="162" t="s">
        <v>110</v>
      </c>
      <c r="G475" s="164" t="s">
        <v>684</v>
      </c>
      <c r="H475" s="163" t="str">
        <f>IF(OR(AND('C5'!V36="",'C5'!W36=""),AND('C5'!V66="",'C5'!W66=""),AND('C5'!W36="X",'C5'!W66="X"),OR('C5'!W36="M",'C5'!W66="M")),"",SUM('C5'!V36,'C5'!V66))</f>
        <v/>
      </c>
      <c r="I475" s="163" t="str">
        <f>IF(AND(AND('C5'!W36="X",'C5'!W66="X"),SUM('C5'!V36,'C5'!V66)=0,ISNUMBER('C5'!V96)),"",IF(OR('C5'!W36="M",'C5'!W66="M"),"M",IF(AND('C5'!W36='C5'!W66,OR('C5'!W36="X",'C5'!W36="W",'C5'!W36="Z")),UPPER('C5'!W36),"")))</f>
        <v/>
      </c>
      <c r="J475" s="75" t="s">
        <v>383</v>
      </c>
      <c r="K475" s="163" t="str">
        <f>IF(AND(ISBLANK('C5'!V96),$L$475&lt;&gt;"Z"),"",'C5'!V96)</f>
        <v/>
      </c>
      <c r="L475" s="163" t="str">
        <f>IF(ISBLANK('C5'!W96),"",'C5'!W96)</f>
        <v/>
      </c>
      <c r="M475" s="72" t="str">
        <f t="shared" si="9"/>
        <v>OK</v>
      </c>
      <c r="N475" s="73"/>
    </row>
    <row r="476" spans="1:14" hidden="1">
      <c r="A476" s="74" t="s">
        <v>2597</v>
      </c>
      <c r="B476" s="161" t="s">
        <v>1474</v>
      </c>
      <c r="C476" s="162" t="s">
        <v>110</v>
      </c>
      <c r="D476" s="164" t="s">
        <v>1475</v>
      </c>
      <c r="E476" s="162" t="s">
        <v>383</v>
      </c>
      <c r="F476" s="162" t="s">
        <v>110</v>
      </c>
      <c r="G476" s="164" t="s">
        <v>687</v>
      </c>
      <c r="H476" s="163" t="str">
        <f>IF(OR(AND('C5'!V37="",'C5'!W37=""),AND('C5'!V67="",'C5'!W67=""),AND('C5'!W37="X",'C5'!W67="X"),OR('C5'!W37="M",'C5'!W67="M")),"",SUM('C5'!V37,'C5'!V67))</f>
        <v/>
      </c>
      <c r="I476" s="163" t="str">
        <f>IF(AND(AND('C5'!W37="X",'C5'!W67="X"),SUM('C5'!V37,'C5'!V67)=0,ISNUMBER('C5'!V97)),"",IF(OR('C5'!W37="M",'C5'!W67="M"),"M",IF(AND('C5'!W37='C5'!W67,OR('C5'!W37="X",'C5'!W37="W",'C5'!W37="Z")),UPPER('C5'!W37),"")))</f>
        <v/>
      </c>
      <c r="J476" s="75" t="s">
        <v>383</v>
      </c>
      <c r="K476" s="163" t="str">
        <f>IF(AND(ISBLANK('C5'!V97),$L$476&lt;&gt;"Z"),"",'C5'!V97)</f>
        <v/>
      </c>
      <c r="L476" s="163" t="str">
        <f>IF(ISBLANK('C5'!W97),"",'C5'!W97)</f>
        <v/>
      </c>
      <c r="M476" s="72" t="str">
        <f t="shared" si="9"/>
        <v>OK</v>
      </c>
      <c r="N476" s="73"/>
    </row>
    <row r="477" spans="1:14" hidden="1">
      <c r="A477" s="74" t="s">
        <v>2597</v>
      </c>
      <c r="B477" s="161" t="s">
        <v>1476</v>
      </c>
      <c r="C477" s="162" t="s">
        <v>110</v>
      </c>
      <c r="D477" s="164" t="s">
        <v>1477</v>
      </c>
      <c r="E477" s="162" t="s">
        <v>383</v>
      </c>
      <c r="F477" s="162" t="s">
        <v>110</v>
      </c>
      <c r="G477" s="164" t="s">
        <v>690</v>
      </c>
      <c r="H477" s="163" t="str">
        <f>IF(OR(AND('C5'!V38="",'C5'!W38=""),AND('C5'!V68="",'C5'!W68=""),AND('C5'!W38="X",'C5'!W68="X"),OR('C5'!W38="M",'C5'!W68="M")),"",SUM('C5'!V38,'C5'!V68))</f>
        <v/>
      </c>
      <c r="I477" s="163" t="str">
        <f>IF(AND(AND('C5'!W38="X",'C5'!W68="X"),SUM('C5'!V38,'C5'!V68)=0,ISNUMBER('C5'!V98)),"",IF(OR('C5'!W38="M",'C5'!W68="M"),"M",IF(AND('C5'!W38='C5'!W68,OR('C5'!W38="X",'C5'!W38="W",'C5'!W38="Z")),UPPER('C5'!W38),"")))</f>
        <v/>
      </c>
      <c r="J477" s="75" t="s">
        <v>383</v>
      </c>
      <c r="K477" s="163" t="str">
        <f>IF(AND(ISBLANK('C5'!V98),$L$477&lt;&gt;"Z"),"",'C5'!V98)</f>
        <v/>
      </c>
      <c r="L477" s="163" t="str">
        <f>IF(ISBLANK('C5'!W98),"",'C5'!W98)</f>
        <v/>
      </c>
      <c r="M477" s="72" t="str">
        <f t="shared" si="9"/>
        <v>OK</v>
      </c>
      <c r="N477" s="73"/>
    </row>
    <row r="478" spans="1:14" hidden="1">
      <c r="A478" s="74" t="s">
        <v>2597</v>
      </c>
      <c r="B478" s="161" t="s">
        <v>1478</v>
      </c>
      <c r="C478" s="162" t="s">
        <v>110</v>
      </c>
      <c r="D478" s="164" t="s">
        <v>1479</v>
      </c>
      <c r="E478" s="162" t="s">
        <v>383</v>
      </c>
      <c r="F478" s="162" t="s">
        <v>110</v>
      </c>
      <c r="G478" s="164" t="s">
        <v>693</v>
      </c>
      <c r="H478" s="163" t="str">
        <f>IF(OR(AND('C5'!V39="",'C5'!W39=""),AND('C5'!V69="",'C5'!W69=""),AND('C5'!W39="X",'C5'!W69="X"),OR('C5'!W39="M",'C5'!W69="M")),"",SUM('C5'!V39,'C5'!V69))</f>
        <v/>
      </c>
      <c r="I478" s="163" t="str">
        <f>IF(AND(AND('C5'!W39="X",'C5'!W69="X"),SUM('C5'!V39,'C5'!V69)=0,ISNUMBER('C5'!V99)),"",IF(OR('C5'!W39="M",'C5'!W69="M"),"M",IF(AND('C5'!W39='C5'!W69,OR('C5'!W39="X",'C5'!W39="W",'C5'!W39="Z")),UPPER('C5'!W39),"")))</f>
        <v/>
      </c>
      <c r="J478" s="75" t="s">
        <v>383</v>
      </c>
      <c r="K478" s="163" t="str">
        <f>IF(AND(ISBLANK('C5'!V99),$L$478&lt;&gt;"Z"),"",'C5'!V99)</f>
        <v/>
      </c>
      <c r="L478" s="163" t="str">
        <f>IF(ISBLANK('C5'!W99),"",'C5'!W99)</f>
        <v/>
      </c>
      <c r="M478" s="72" t="str">
        <f t="shared" si="9"/>
        <v>OK</v>
      </c>
      <c r="N478" s="73"/>
    </row>
    <row r="479" spans="1:14" hidden="1">
      <c r="A479" s="74" t="s">
        <v>2597</v>
      </c>
      <c r="B479" s="161" t="s">
        <v>1480</v>
      </c>
      <c r="C479" s="162" t="s">
        <v>110</v>
      </c>
      <c r="D479" s="164" t="s">
        <v>1481</v>
      </c>
      <c r="E479" s="162" t="s">
        <v>383</v>
      </c>
      <c r="F479" s="162" t="s">
        <v>110</v>
      </c>
      <c r="G479" s="164" t="s">
        <v>696</v>
      </c>
      <c r="H479" s="163" t="str">
        <f>IF(OR(AND('C5'!V40="",'C5'!W40=""),AND('C5'!V70="",'C5'!W70=""),AND('C5'!W40="X",'C5'!W70="X"),OR('C5'!W40="M",'C5'!W70="M")),"",SUM('C5'!V40,'C5'!V70))</f>
        <v/>
      </c>
      <c r="I479" s="163" t="str">
        <f>IF(AND(AND('C5'!W40="X",'C5'!W70="X"),SUM('C5'!V40,'C5'!V70)=0,ISNUMBER('C5'!V100)),"",IF(OR('C5'!W40="M",'C5'!W70="M"),"M",IF(AND('C5'!W40='C5'!W70,OR('C5'!W40="X",'C5'!W40="W",'C5'!W40="Z")),UPPER('C5'!W40),"")))</f>
        <v/>
      </c>
      <c r="J479" s="75" t="s">
        <v>383</v>
      </c>
      <c r="K479" s="163" t="str">
        <f>IF(AND(ISBLANK('C5'!V100),$L$479&lt;&gt;"Z"),"",'C5'!V100)</f>
        <v/>
      </c>
      <c r="L479" s="163" t="str">
        <f>IF(ISBLANK('C5'!W100),"",'C5'!W100)</f>
        <v/>
      </c>
      <c r="M479" s="72" t="str">
        <f t="shared" si="9"/>
        <v>OK</v>
      </c>
      <c r="N479" s="73"/>
    </row>
    <row r="480" spans="1:14" hidden="1">
      <c r="A480" s="74" t="s">
        <v>2597</v>
      </c>
      <c r="B480" s="161" t="s">
        <v>1482</v>
      </c>
      <c r="C480" s="162" t="s">
        <v>110</v>
      </c>
      <c r="D480" s="164" t="s">
        <v>1483</v>
      </c>
      <c r="E480" s="162" t="s">
        <v>383</v>
      </c>
      <c r="F480" s="162" t="s">
        <v>110</v>
      </c>
      <c r="G480" s="164" t="s">
        <v>699</v>
      </c>
      <c r="H480" s="163" t="str">
        <f>IF(OR(AND('C5'!V41="",'C5'!W41=""),AND('C5'!V71="",'C5'!W71=""),AND('C5'!W41="X",'C5'!W71="X"),OR('C5'!W41="M",'C5'!W71="M")),"",SUM('C5'!V41,'C5'!V71))</f>
        <v/>
      </c>
      <c r="I480" s="163" t="str">
        <f>IF(AND(AND('C5'!W41="X",'C5'!W71="X"),SUM('C5'!V41,'C5'!V71)=0,ISNUMBER('C5'!V101)),"",IF(OR('C5'!W41="M",'C5'!W71="M"),"M",IF(AND('C5'!W41='C5'!W71,OR('C5'!W41="X",'C5'!W41="W",'C5'!W41="Z")),UPPER('C5'!W41),"")))</f>
        <v/>
      </c>
      <c r="J480" s="75" t="s">
        <v>383</v>
      </c>
      <c r="K480" s="163" t="str">
        <f>IF(AND(ISBLANK('C5'!V101),$L$480&lt;&gt;"Z"),"",'C5'!V101)</f>
        <v/>
      </c>
      <c r="L480" s="163" t="str">
        <f>IF(ISBLANK('C5'!W101),"",'C5'!W101)</f>
        <v/>
      </c>
      <c r="M480" s="72" t="str">
        <f t="shared" si="9"/>
        <v>OK</v>
      </c>
      <c r="N480" s="73"/>
    </row>
    <row r="481" spans="1:14" hidden="1">
      <c r="A481" s="74" t="s">
        <v>2597</v>
      </c>
      <c r="B481" s="161" t="s">
        <v>1484</v>
      </c>
      <c r="C481" s="162" t="s">
        <v>110</v>
      </c>
      <c r="D481" s="164" t="s">
        <v>1485</v>
      </c>
      <c r="E481" s="162" t="s">
        <v>383</v>
      </c>
      <c r="F481" s="162" t="s">
        <v>110</v>
      </c>
      <c r="G481" s="164" t="s">
        <v>395</v>
      </c>
      <c r="H481" s="163" t="str">
        <f>IF(OR(AND('C5'!V42="",'C5'!W42=""),AND('C5'!V72="",'C5'!W72=""),AND('C5'!W42="X",'C5'!W72="X"),OR('C5'!W42="M",'C5'!W72="M")),"",SUM('C5'!V42,'C5'!V72))</f>
        <v/>
      </c>
      <c r="I481" s="163" t="str">
        <f>IF(AND(AND('C5'!W42="X",'C5'!W72="X"),SUM('C5'!V42,'C5'!V72)=0,ISNUMBER('C5'!V102)),"",IF(OR('C5'!W42="M",'C5'!W72="M"),"M",IF(AND('C5'!W42='C5'!W72,OR('C5'!W42="X",'C5'!W42="W",'C5'!W42="Z")),UPPER('C5'!W42),"")))</f>
        <v/>
      </c>
      <c r="J481" s="75" t="s">
        <v>383</v>
      </c>
      <c r="K481" s="163" t="str">
        <f>IF(AND(ISBLANK('C5'!V102),$L$481&lt;&gt;"Z"),"",'C5'!V102)</f>
        <v/>
      </c>
      <c r="L481" s="163" t="str">
        <f>IF(ISBLANK('C5'!W102),"",'C5'!W102)</f>
        <v/>
      </c>
      <c r="M481" s="72" t="str">
        <f t="shared" si="9"/>
        <v>OK</v>
      </c>
      <c r="N481" s="73"/>
    </row>
    <row r="482" spans="1:14" hidden="1">
      <c r="A482" s="74" t="s">
        <v>2597</v>
      </c>
      <c r="B482" s="161" t="s">
        <v>1486</v>
      </c>
      <c r="C482" s="162" t="s">
        <v>110</v>
      </c>
      <c r="D482" s="164" t="s">
        <v>1487</v>
      </c>
      <c r="E482" s="162" t="s">
        <v>383</v>
      </c>
      <c r="F482" s="162" t="s">
        <v>110</v>
      </c>
      <c r="G482" s="164" t="s">
        <v>531</v>
      </c>
      <c r="H482" s="163" t="str">
        <f>IF(OR(SUMPRODUCT(--('C5'!Y14:'C5'!Y41=""),--('C5'!Z14:'C5'!Z41=""))&gt;0,COUNTIF('C5'!Z14:'C5'!Z41,"M")&gt;0,COUNTIF('C5'!Z14:'C5'!Z41,"X")=28),"",SUM('C5'!Y14:'C5'!Y41))</f>
        <v/>
      </c>
      <c r="I482" s="163" t="str">
        <f>IF(AND(COUNTIF('C5'!Z14:'C5'!Z41,"X")=28,SUM('C5'!Y14:'C5'!Y41)=0,ISNUMBER('C5'!Y42)),"",IF(COUNTIF('C5'!Z14:'C5'!Z41,"M")&gt;0,"M",IF(AND(COUNTIF('C5'!Z14:'C5'!Z41,'C5'!Z14)=28,OR('C5'!Z14="X",'C5'!Z14="W",'C5'!Z14="Z")),UPPER('C5'!Z14),"")))</f>
        <v/>
      </c>
      <c r="J482" s="75" t="s">
        <v>383</v>
      </c>
      <c r="K482" s="163" t="str">
        <f>IF(AND(ISBLANK('C5'!Y42),$L$482&lt;&gt;"Z"),"",'C5'!Y42)</f>
        <v/>
      </c>
      <c r="L482" s="163" t="str">
        <f>IF(ISBLANK('C5'!Z42),"",'C5'!Z42)</f>
        <v/>
      </c>
      <c r="M482" s="72" t="str">
        <f t="shared" si="9"/>
        <v>OK</v>
      </c>
      <c r="N482" s="73"/>
    </row>
    <row r="483" spans="1:14" hidden="1">
      <c r="A483" s="74" t="s">
        <v>2597</v>
      </c>
      <c r="B483" s="161" t="s">
        <v>1488</v>
      </c>
      <c r="C483" s="162" t="s">
        <v>110</v>
      </c>
      <c r="D483" s="164" t="s">
        <v>1489</v>
      </c>
      <c r="E483" s="162" t="s">
        <v>383</v>
      </c>
      <c r="F483" s="162" t="s">
        <v>110</v>
      </c>
      <c r="G483" s="164" t="s">
        <v>615</v>
      </c>
      <c r="H483" s="163" t="str">
        <f>IF(OR(SUMPRODUCT(--('C5'!Y44:'C5'!Y71=""),--('C5'!Z44:'C5'!Z71=""))&gt;0,COUNTIF('C5'!Z44:'C5'!Z71,"M")&gt;0,COUNTIF('C5'!Z44:'C5'!Z71,"X")=28),"",SUM('C5'!Y44:'C5'!Y71))</f>
        <v/>
      </c>
      <c r="I483" s="163" t="str">
        <f>IF(AND(COUNTIF('C5'!Z44:'C5'!Z71,"X")=28,SUM('C5'!Y44:'C5'!Y71)=0,ISNUMBER('C5'!Y72)),"",IF(COUNTIF('C5'!Z44:'C5'!Z71,"M")&gt;0,"M",IF(AND(COUNTIF('C5'!Z44:'C5'!Z71,'C5'!Z44)=28,OR('C5'!Z44="X",'C5'!Z44="W",'C5'!Z44="Z")),UPPER('C5'!Z44),"")))</f>
        <v/>
      </c>
      <c r="J483" s="75" t="s">
        <v>383</v>
      </c>
      <c r="K483" s="163" t="str">
        <f>IF(AND(ISBLANK('C5'!Y72),$L$483&lt;&gt;"Z"),"",'C5'!Y72)</f>
        <v/>
      </c>
      <c r="L483" s="163" t="str">
        <f>IF(ISBLANK('C5'!Z72),"",'C5'!Z72)</f>
        <v/>
      </c>
      <c r="M483" s="72" t="str">
        <f t="shared" si="9"/>
        <v>OK</v>
      </c>
      <c r="N483" s="73"/>
    </row>
    <row r="484" spans="1:14" hidden="1">
      <c r="A484" s="74" t="s">
        <v>2597</v>
      </c>
      <c r="B484" s="161" t="s">
        <v>1490</v>
      </c>
      <c r="C484" s="162" t="s">
        <v>110</v>
      </c>
      <c r="D484" s="164" t="s">
        <v>1491</v>
      </c>
      <c r="E484" s="162" t="s">
        <v>383</v>
      </c>
      <c r="F484" s="162" t="s">
        <v>110</v>
      </c>
      <c r="G484" s="164" t="s">
        <v>617</v>
      </c>
      <c r="H484" s="163" t="str">
        <f>IF(OR(AND('C5'!Y14="",'C5'!Z14=""),AND('C5'!Y44="",'C5'!Z44=""),AND('C5'!Z14="X",'C5'!Z44="X"),OR('C5'!Z14="M",'C5'!Z44="M")),"",SUM('C5'!Y14,'C5'!Y44))</f>
        <v/>
      </c>
      <c r="I484" s="163" t="str">
        <f>IF(AND(AND('C5'!Z14="X",'C5'!Z44="X"),SUM('C5'!Y14,'C5'!Y44)=0,ISNUMBER('C5'!Y74)),"",IF(OR('C5'!Z14="M",'C5'!Z44="M"),"M",IF(AND('C5'!Z14='C5'!Z44,OR('C5'!Z14="X",'C5'!Z14="W",'C5'!Z14="Z")),UPPER('C5'!Z14),"")))</f>
        <v/>
      </c>
      <c r="J484" s="75" t="s">
        <v>383</v>
      </c>
      <c r="K484" s="163" t="str">
        <f>IF(AND(ISBLANK('C5'!Y74),$L$484&lt;&gt;"Z"),"",'C5'!Y74)</f>
        <v/>
      </c>
      <c r="L484" s="163" t="str">
        <f>IF(ISBLANK('C5'!Z74),"",'C5'!Z74)</f>
        <v/>
      </c>
      <c r="M484" s="72" t="str">
        <f t="shared" si="9"/>
        <v>OK</v>
      </c>
      <c r="N484" s="73"/>
    </row>
    <row r="485" spans="1:14" hidden="1">
      <c r="A485" s="74" t="s">
        <v>2597</v>
      </c>
      <c r="B485" s="161" t="s">
        <v>1492</v>
      </c>
      <c r="C485" s="162" t="s">
        <v>110</v>
      </c>
      <c r="D485" s="164" t="s">
        <v>1493</v>
      </c>
      <c r="E485" s="162" t="s">
        <v>383</v>
      </c>
      <c r="F485" s="162" t="s">
        <v>110</v>
      </c>
      <c r="G485" s="164" t="s">
        <v>620</v>
      </c>
      <c r="H485" s="163" t="str">
        <f>IF(OR(AND('C5'!Y15="",'C5'!Z15=""),AND('C5'!Y45="",'C5'!Z45=""),AND('C5'!Z15="X",'C5'!Z45="X"),OR('C5'!Z15="M",'C5'!Z45="M")),"",SUM('C5'!Y15,'C5'!Y45))</f>
        <v/>
      </c>
      <c r="I485" s="163" t="str">
        <f>IF(AND(AND('C5'!Z15="X",'C5'!Z45="X"),SUM('C5'!Y15,'C5'!Y45)=0,ISNUMBER('C5'!Y75)),"",IF(OR('C5'!Z15="M",'C5'!Z45="M"),"M",IF(AND('C5'!Z15='C5'!Z45,OR('C5'!Z15="X",'C5'!Z15="W",'C5'!Z15="Z")),UPPER('C5'!Z15),"")))</f>
        <v/>
      </c>
      <c r="J485" s="75" t="s">
        <v>383</v>
      </c>
      <c r="K485" s="163" t="str">
        <f>IF(AND(ISBLANK('C5'!Y75),$L$485&lt;&gt;"Z"),"",'C5'!Y75)</f>
        <v/>
      </c>
      <c r="L485" s="163" t="str">
        <f>IF(ISBLANK('C5'!Z75),"",'C5'!Z75)</f>
        <v/>
      </c>
      <c r="M485" s="72" t="str">
        <f t="shared" si="9"/>
        <v>OK</v>
      </c>
      <c r="N485" s="73"/>
    </row>
    <row r="486" spans="1:14" hidden="1">
      <c r="A486" s="74" t="s">
        <v>2597</v>
      </c>
      <c r="B486" s="161" t="s">
        <v>1494</v>
      </c>
      <c r="C486" s="162" t="s">
        <v>110</v>
      </c>
      <c r="D486" s="164" t="s">
        <v>1495</v>
      </c>
      <c r="E486" s="162" t="s">
        <v>383</v>
      </c>
      <c r="F486" s="162" t="s">
        <v>110</v>
      </c>
      <c r="G486" s="164" t="s">
        <v>623</v>
      </c>
      <c r="H486" s="163" t="str">
        <f>IF(OR(AND('C5'!Y16="",'C5'!Z16=""),AND('C5'!Y46="",'C5'!Z46=""),AND('C5'!Z16="X",'C5'!Z46="X"),OR('C5'!Z16="M",'C5'!Z46="M")),"",SUM('C5'!Y16,'C5'!Y46))</f>
        <v/>
      </c>
      <c r="I486" s="163" t="str">
        <f>IF(AND(AND('C5'!Z16="X",'C5'!Z46="X"),SUM('C5'!Y16,'C5'!Y46)=0,ISNUMBER('C5'!Y76)),"",IF(OR('C5'!Z16="M",'C5'!Z46="M"),"M",IF(AND('C5'!Z16='C5'!Z46,OR('C5'!Z16="X",'C5'!Z16="W",'C5'!Z16="Z")),UPPER('C5'!Z16),"")))</f>
        <v/>
      </c>
      <c r="J486" s="75" t="s">
        <v>383</v>
      </c>
      <c r="K486" s="163" t="str">
        <f>IF(AND(ISBLANK('C5'!Y76),$L$486&lt;&gt;"Z"),"",'C5'!Y76)</f>
        <v/>
      </c>
      <c r="L486" s="163" t="str">
        <f>IF(ISBLANK('C5'!Z76),"",'C5'!Z76)</f>
        <v/>
      </c>
      <c r="M486" s="72" t="str">
        <f t="shared" si="9"/>
        <v>OK</v>
      </c>
      <c r="N486" s="73"/>
    </row>
    <row r="487" spans="1:14" hidden="1">
      <c r="A487" s="74" t="s">
        <v>2597</v>
      </c>
      <c r="B487" s="161" t="s">
        <v>1496</v>
      </c>
      <c r="C487" s="162" t="s">
        <v>110</v>
      </c>
      <c r="D487" s="164" t="s">
        <v>1497</v>
      </c>
      <c r="E487" s="162" t="s">
        <v>383</v>
      </c>
      <c r="F487" s="162" t="s">
        <v>110</v>
      </c>
      <c r="G487" s="164" t="s">
        <v>626</v>
      </c>
      <c r="H487" s="163" t="str">
        <f>IF(OR(AND('C5'!Y17="",'C5'!Z17=""),AND('C5'!Y47="",'C5'!Z47=""),AND('C5'!Z17="X",'C5'!Z47="X"),OR('C5'!Z17="M",'C5'!Z47="M")),"",SUM('C5'!Y17,'C5'!Y47))</f>
        <v/>
      </c>
      <c r="I487" s="163" t="str">
        <f>IF(AND(AND('C5'!Z17="X",'C5'!Z47="X"),SUM('C5'!Y17,'C5'!Y47)=0,ISNUMBER('C5'!Y77)),"",IF(OR('C5'!Z17="M",'C5'!Z47="M"),"M",IF(AND('C5'!Z17='C5'!Z47,OR('C5'!Z17="X",'C5'!Z17="W",'C5'!Z17="Z")),UPPER('C5'!Z17),"")))</f>
        <v/>
      </c>
      <c r="J487" s="75" t="s">
        <v>383</v>
      </c>
      <c r="K487" s="163" t="str">
        <f>IF(AND(ISBLANK('C5'!Y77),$L$487&lt;&gt;"Z"),"",'C5'!Y77)</f>
        <v/>
      </c>
      <c r="L487" s="163" t="str">
        <f>IF(ISBLANK('C5'!Z77),"",'C5'!Z77)</f>
        <v/>
      </c>
      <c r="M487" s="72" t="str">
        <f t="shared" si="9"/>
        <v>OK</v>
      </c>
      <c r="N487" s="73"/>
    </row>
    <row r="488" spans="1:14" hidden="1">
      <c r="A488" s="74" t="s">
        <v>2597</v>
      </c>
      <c r="B488" s="161" t="s">
        <v>1498</v>
      </c>
      <c r="C488" s="162" t="s">
        <v>110</v>
      </c>
      <c r="D488" s="164" t="s">
        <v>1499</v>
      </c>
      <c r="E488" s="162" t="s">
        <v>383</v>
      </c>
      <c r="F488" s="162" t="s">
        <v>110</v>
      </c>
      <c r="G488" s="164" t="s">
        <v>629</v>
      </c>
      <c r="H488" s="163" t="str">
        <f>IF(OR(AND('C5'!Y18="",'C5'!Z18=""),AND('C5'!Y48="",'C5'!Z48=""),AND('C5'!Z18="X",'C5'!Z48="X"),OR('C5'!Z18="M",'C5'!Z48="M")),"",SUM('C5'!Y18,'C5'!Y48))</f>
        <v/>
      </c>
      <c r="I488" s="163" t="str">
        <f>IF(AND(AND('C5'!Z18="X",'C5'!Z48="X"),SUM('C5'!Y18,'C5'!Y48)=0,ISNUMBER('C5'!Y78)),"",IF(OR('C5'!Z18="M",'C5'!Z48="M"),"M",IF(AND('C5'!Z18='C5'!Z48,OR('C5'!Z18="X",'C5'!Z18="W",'C5'!Z18="Z")),UPPER('C5'!Z18),"")))</f>
        <v/>
      </c>
      <c r="J488" s="75" t="s">
        <v>383</v>
      </c>
      <c r="K488" s="163" t="str">
        <f>IF(AND(ISBLANK('C5'!Y78),$L$488&lt;&gt;"Z"),"",'C5'!Y78)</f>
        <v/>
      </c>
      <c r="L488" s="163" t="str">
        <f>IF(ISBLANK('C5'!Z78),"",'C5'!Z78)</f>
        <v/>
      </c>
      <c r="M488" s="72" t="str">
        <f t="shared" si="9"/>
        <v>OK</v>
      </c>
      <c r="N488" s="73"/>
    </row>
    <row r="489" spans="1:14" hidden="1">
      <c r="A489" s="74" t="s">
        <v>2597</v>
      </c>
      <c r="B489" s="161" t="s">
        <v>1500</v>
      </c>
      <c r="C489" s="162" t="s">
        <v>110</v>
      </c>
      <c r="D489" s="164" t="s">
        <v>1501</v>
      </c>
      <c r="E489" s="162" t="s">
        <v>383</v>
      </c>
      <c r="F489" s="162" t="s">
        <v>110</v>
      </c>
      <c r="G489" s="164" t="s">
        <v>632</v>
      </c>
      <c r="H489" s="163" t="str">
        <f>IF(OR(AND('C5'!Y19="",'C5'!Z19=""),AND('C5'!Y49="",'C5'!Z49=""),AND('C5'!Z19="X",'C5'!Z49="X"),OR('C5'!Z19="M",'C5'!Z49="M")),"",SUM('C5'!Y19,'C5'!Y49))</f>
        <v/>
      </c>
      <c r="I489" s="163" t="str">
        <f>IF(AND(AND('C5'!Z19="X",'C5'!Z49="X"),SUM('C5'!Y19,'C5'!Y49)=0,ISNUMBER('C5'!Y79)),"",IF(OR('C5'!Z19="M",'C5'!Z49="M"),"M",IF(AND('C5'!Z19='C5'!Z49,OR('C5'!Z19="X",'C5'!Z19="W",'C5'!Z19="Z")),UPPER('C5'!Z19),"")))</f>
        <v/>
      </c>
      <c r="J489" s="75" t="s">
        <v>383</v>
      </c>
      <c r="K489" s="163" t="str">
        <f>IF(AND(ISBLANK('C5'!Y79),$L$489&lt;&gt;"Z"),"",'C5'!Y79)</f>
        <v/>
      </c>
      <c r="L489" s="163" t="str">
        <f>IF(ISBLANK('C5'!Z79),"",'C5'!Z79)</f>
        <v/>
      </c>
      <c r="M489" s="72" t="str">
        <f t="shared" si="9"/>
        <v>OK</v>
      </c>
      <c r="N489" s="73"/>
    </row>
    <row r="490" spans="1:14" hidden="1">
      <c r="A490" s="74" t="s">
        <v>2597</v>
      </c>
      <c r="B490" s="161" t="s">
        <v>1502</v>
      </c>
      <c r="C490" s="162" t="s">
        <v>110</v>
      </c>
      <c r="D490" s="164" t="s">
        <v>1503</v>
      </c>
      <c r="E490" s="162" t="s">
        <v>383</v>
      </c>
      <c r="F490" s="162" t="s">
        <v>110</v>
      </c>
      <c r="G490" s="164" t="s">
        <v>635</v>
      </c>
      <c r="H490" s="163" t="str">
        <f>IF(OR(AND('C5'!Y20="",'C5'!Z20=""),AND('C5'!Y50="",'C5'!Z50=""),AND('C5'!Z20="X",'C5'!Z50="X"),OR('C5'!Z20="M",'C5'!Z50="M")),"",SUM('C5'!Y20,'C5'!Y50))</f>
        <v/>
      </c>
      <c r="I490" s="163" t="str">
        <f>IF(AND(AND('C5'!Z20="X",'C5'!Z50="X"),SUM('C5'!Y20,'C5'!Y50)=0,ISNUMBER('C5'!Y80)),"",IF(OR('C5'!Z20="M",'C5'!Z50="M"),"M",IF(AND('C5'!Z20='C5'!Z50,OR('C5'!Z20="X",'C5'!Z20="W",'C5'!Z20="Z")),UPPER('C5'!Z20),"")))</f>
        <v/>
      </c>
      <c r="J490" s="75" t="s">
        <v>383</v>
      </c>
      <c r="K490" s="163" t="str">
        <f>IF(AND(ISBLANK('C5'!Y80),$L$490&lt;&gt;"Z"),"",'C5'!Y80)</f>
        <v/>
      </c>
      <c r="L490" s="163" t="str">
        <f>IF(ISBLANK('C5'!Z80),"",'C5'!Z80)</f>
        <v/>
      </c>
      <c r="M490" s="72" t="str">
        <f t="shared" si="9"/>
        <v>OK</v>
      </c>
      <c r="N490" s="73"/>
    </row>
    <row r="491" spans="1:14" hidden="1">
      <c r="A491" s="74" t="s">
        <v>2597</v>
      </c>
      <c r="B491" s="161" t="s">
        <v>1504</v>
      </c>
      <c r="C491" s="162" t="s">
        <v>110</v>
      </c>
      <c r="D491" s="164" t="s">
        <v>1505</v>
      </c>
      <c r="E491" s="162" t="s">
        <v>383</v>
      </c>
      <c r="F491" s="162" t="s">
        <v>110</v>
      </c>
      <c r="G491" s="164" t="s">
        <v>638</v>
      </c>
      <c r="H491" s="163" t="str">
        <f>IF(OR(AND('C5'!Y21="",'C5'!Z21=""),AND('C5'!Y51="",'C5'!Z51=""),AND('C5'!Z21="X",'C5'!Z51="X"),OR('C5'!Z21="M",'C5'!Z51="M")),"",SUM('C5'!Y21,'C5'!Y51))</f>
        <v/>
      </c>
      <c r="I491" s="163" t="str">
        <f>IF(AND(AND('C5'!Z21="X",'C5'!Z51="X"),SUM('C5'!Y21,'C5'!Y51)=0,ISNUMBER('C5'!Y81)),"",IF(OR('C5'!Z21="M",'C5'!Z51="M"),"M",IF(AND('C5'!Z21='C5'!Z51,OR('C5'!Z21="X",'C5'!Z21="W",'C5'!Z21="Z")),UPPER('C5'!Z21),"")))</f>
        <v/>
      </c>
      <c r="J491" s="75" t="s">
        <v>383</v>
      </c>
      <c r="K491" s="163" t="str">
        <f>IF(AND(ISBLANK('C5'!Y81),$L$491&lt;&gt;"Z"),"",'C5'!Y81)</f>
        <v/>
      </c>
      <c r="L491" s="163" t="str">
        <f>IF(ISBLANK('C5'!Z81),"",'C5'!Z81)</f>
        <v/>
      </c>
      <c r="M491" s="72" t="str">
        <f t="shared" si="9"/>
        <v>OK</v>
      </c>
      <c r="N491" s="73"/>
    </row>
    <row r="492" spans="1:14" hidden="1">
      <c r="A492" s="74" t="s">
        <v>2597</v>
      </c>
      <c r="B492" s="161" t="s">
        <v>1506</v>
      </c>
      <c r="C492" s="162" t="s">
        <v>110</v>
      </c>
      <c r="D492" s="164" t="s">
        <v>1507</v>
      </c>
      <c r="E492" s="162" t="s">
        <v>383</v>
      </c>
      <c r="F492" s="162" t="s">
        <v>110</v>
      </c>
      <c r="G492" s="164" t="s">
        <v>641</v>
      </c>
      <c r="H492" s="163" t="str">
        <f>IF(OR(AND('C5'!Y22="",'C5'!Z22=""),AND('C5'!Y52="",'C5'!Z52=""),AND('C5'!Z22="X",'C5'!Z52="X"),OR('C5'!Z22="M",'C5'!Z52="M")),"",SUM('C5'!Y22,'C5'!Y52))</f>
        <v/>
      </c>
      <c r="I492" s="163" t="str">
        <f>IF(AND(AND('C5'!Z22="X",'C5'!Z52="X"),SUM('C5'!Y22,'C5'!Y52)=0,ISNUMBER('C5'!Y82)),"",IF(OR('C5'!Z22="M",'C5'!Z52="M"),"M",IF(AND('C5'!Z22='C5'!Z52,OR('C5'!Z22="X",'C5'!Z22="W",'C5'!Z22="Z")),UPPER('C5'!Z22),"")))</f>
        <v/>
      </c>
      <c r="J492" s="75" t="s">
        <v>383</v>
      </c>
      <c r="K492" s="163" t="str">
        <f>IF(AND(ISBLANK('C5'!Y82),$L$492&lt;&gt;"Z"),"",'C5'!Y82)</f>
        <v/>
      </c>
      <c r="L492" s="163" t="str">
        <f>IF(ISBLANK('C5'!Z82),"",'C5'!Z82)</f>
        <v/>
      </c>
      <c r="M492" s="72" t="str">
        <f t="shared" si="9"/>
        <v>OK</v>
      </c>
      <c r="N492" s="73"/>
    </row>
    <row r="493" spans="1:14" hidden="1">
      <c r="A493" s="74" t="s">
        <v>2597</v>
      </c>
      <c r="B493" s="161" t="s">
        <v>1508</v>
      </c>
      <c r="C493" s="162" t="s">
        <v>110</v>
      </c>
      <c r="D493" s="164" t="s">
        <v>1509</v>
      </c>
      <c r="E493" s="162" t="s">
        <v>383</v>
      </c>
      <c r="F493" s="162" t="s">
        <v>110</v>
      </c>
      <c r="G493" s="164" t="s">
        <v>644</v>
      </c>
      <c r="H493" s="163" t="str">
        <f>IF(OR(AND('C5'!Y23="",'C5'!Z23=""),AND('C5'!Y53="",'C5'!Z53=""),AND('C5'!Z23="X",'C5'!Z53="X"),OR('C5'!Z23="M",'C5'!Z53="M")),"",SUM('C5'!Y23,'C5'!Y53))</f>
        <v/>
      </c>
      <c r="I493" s="163" t="str">
        <f>IF(AND(AND('C5'!Z23="X",'C5'!Z53="X"),SUM('C5'!Y23,'C5'!Y53)=0,ISNUMBER('C5'!Y83)),"",IF(OR('C5'!Z23="M",'C5'!Z53="M"),"M",IF(AND('C5'!Z23='C5'!Z53,OR('C5'!Z23="X",'C5'!Z23="W",'C5'!Z23="Z")),UPPER('C5'!Z23),"")))</f>
        <v/>
      </c>
      <c r="J493" s="75" t="s">
        <v>383</v>
      </c>
      <c r="K493" s="163" t="str">
        <f>IF(AND(ISBLANK('C5'!Y83),$L$493&lt;&gt;"Z"),"",'C5'!Y83)</f>
        <v/>
      </c>
      <c r="L493" s="163" t="str">
        <f>IF(ISBLANK('C5'!Z83),"",'C5'!Z83)</f>
        <v/>
      </c>
      <c r="M493" s="72" t="str">
        <f t="shared" si="9"/>
        <v>OK</v>
      </c>
      <c r="N493" s="73"/>
    </row>
    <row r="494" spans="1:14" hidden="1">
      <c r="A494" s="74" t="s">
        <v>2597</v>
      </c>
      <c r="B494" s="161" t="s">
        <v>1510</v>
      </c>
      <c r="C494" s="162" t="s">
        <v>110</v>
      </c>
      <c r="D494" s="164" t="s">
        <v>1511</v>
      </c>
      <c r="E494" s="162" t="s">
        <v>383</v>
      </c>
      <c r="F494" s="162" t="s">
        <v>110</v>
      </c>
      <c r="G494" s="164" t="s">
        <v>647</v>
      </c>
      <c r="H494" s="163" t="str">
        <f>IF(OR(AND('C5'!Y24="",'C5'!Z24=""),AND('C5'!Y54="",'C5'!Z54=""),AND('C5'!Z24="X",'C5'!Z54="X"),OR('C5'!Z24="M",'C5'!Z54="M")),"",SUM('C5'!Y24,'C5'!Y54))</f>
        <v/>
      </c>
      <c r="I494" s="163" t="str">
        <f>IF(AND(AND('C5'!Z24="X",'C5'!Z54="X"),SUM('C5'!Y24,'C5'!Y54)=0,ISNUMBER('C5'!Y84)),"",IF(OR('C5'!Z24="M",'C5'!Z54="M"),"M",IF(AND('C5'!Z24='C5'!Z54,OR('C5'!Z24="X",'C5'!Z24="W",'C5'!Z24="Z")),UPPER('C5'!Z24),"")))</f>
        <v/>
      </c>
      <c r="J494" s="75" t="s">
        <v>383</v>
      </c>
      <c r="K494" s="163" t="str">
        <f>IF(AND(ISBLANK('C5'!Y84),$L$494&lt;&gt;"Z"),"",'C5'!Y84)</f>
        <v/>
      </c>
      <c r="L494" s="163" t="str">
        <f>IF(ISBLANK('C5'!Z84),"",'C5'!Z84)</f>
        <v/>
      </c>
      <c r="M494" s="72" t="str">
        <f t="shared" si="9"/>
        <v>OK</v>
      </c>
      <c r="N494" s="73"/>
    </row>
    <row r="495" spans="1:14" hidden="1">
      <c r="A495" s="74" t="s">
        <v>2597</v>
      </c>
      <c r="B495" s="161" t="s">
        <v>1512</v>
      </c>
      <c r="C495" s="162" t="s">
        <v>110</v>
      </c>
      <c r="D495" s="164" t="s">
        <v>1513</v>
      </c>
      <c r="E495" s="162" t="s">
        <v>383</v>
      </c>
      <c r="F495" s="162" t="s">
        <v>110</v>
      </c>
      <c r="G495" s="164" t="s">
        <v>650</v>
      </c>
      <c r="H495" s="163" t="str">
        <f>IF(OR(AND('C5'!Y25="",'C5'!Z25=""),AND('C5'!Y55="",'C5'!Z55=""),AND('C5'!Z25="X",'C5'!Z55="X"),OR('C5'!Z25="M",'C5'!Z55="M")),"",SUM('C5'!Y25,'C5'!Y55))</f>
        <v/>
      </c>
      <c r="I495" s="163" t="str">
        <f>IF(AND(AND('C5'!Z25="X",'C5'!Z55="X"),SUM('C5'!Y25,'C5'!Y55)=0,ISNUMBER('C5'!Y85)),"",IF(OR('C5'!Z25="M",'C5'!Z55="M"),"M",IF(AND('C5'!Z25='C5'!Z55,OR('C5'!Z25="X",'C5'!Z25="W",'C5'!Z25="Z")),UPPER('C5'!Z25),"")))</f>
        <v/>
      </c>
      <c r="J495" s="75" t="s">
        <v>383</v>
      </c>
      <c r="K495" s="163" t="str">
        <f>IF(AND(ISBLANK('C5'!Y85),$L$495&lt;&gt;"Z"),"",'C5'!Y85)</f>
        <v/>
      </c>
      <c r="L495" s="163" t="str">
        <f>IF(ISBLANK('C5'!Z85),"",'C5'!Z85)</f>
        <v/>
      </c>
      <c r="M495" s="72" t="str">
        <f t="shared" si="9"/>
        <v>OK</v>
      </c>
      <c r="N495" s="73"/>
    </row>
    <row r="496" spans="1:14" hidden="1">
      <c r="A496" s="74" t="s">
        <v>2597</v>
      </c>
      <c r="B496" s="161" t="s">
        <v>1514</v>
      </c>
      <c r="C496" s="162" t="s">
        <v>110</v>
      </c>
      <c r="D496" s="164" t="s">
        <v>1515</v>
      </c>
      <c r="E496" s="162" t="s">
        <v>383</v>
      </c>
      <c r="F496" s="162" t="s">
        <v>110</v>
      </c>
      <c r="G496" s="164" t="s">
        <v>653</v>
      </c>
      <c r="H496" s="163" t="str">
        <f>IF(OR(AND('C5'!Y26="",'C5'!Z26=""),AND('C5'!Y56="",'C5'!Z56=""),AND('C5'!Z26="X",'C5'!Z56="X"),OR('C5'!Z26="M",'C5'!Z56="M")),"",SUM('C5'!Y26,'C5'!Y56))</f>
        <v/>
      </c>
      <c r="I496" s="163" t="str">
        <f>IF(AND(AND('C5'!Z26="X",'C5'!Z56="X"),SUM('C5'!Y26,'C5'!Y56)=0,ISNUMBER('C5'!Y86)),"",IF(OR('C5'!Z26="M",'C5'!Z56="M"),"M",IF(AND('C5'!Z26='C5'!Z56,OR('C5'!Z26="X",'C5'!Z26="W",'C5'!Z26="Z")),UPPER('C5'!Z26),"")))</f>
        <v/>
      </c>
      <c r="J496" s="75" t="s">
        <v>383</v>
      </c>
      <c r="K496" s="163" t="str">
        <f>IF(AND(ISBLANK('C5'!Y86),$L$496&lt;&gt;"Z"),"",'C5'!Y86)</f>
        <v/>
      </c>
      <c r="L496" s="163" t="str">
        <f>IF(ISBLANK('C5'!Z86),"",'C5'!Z86)</f>
        <v/>
      </c>
      <c r="M496" s="72" t="str">
        <f t="shared" si="9"/>
        <v>OK</v>
      </c>
      <c r="N496" s="73"/>
    </row>
    <row r="497" spans="1:14" hidden="1">
      <c r="A497" s="74" t="s">
        <v>2597</v>
      </c>
      <c r="B497" s="161" t="s">
        <v>1516</v>
      </c>
      <c r="C497" s="162" t="s">
        <v>110</v>
      </c>
      <c r="D497" s="164" t="s">
        <v>1517</v>
      </c>
      <c r="E497" s="162" t="s">
        <v>383</v>
      </c>
      <c r="F497" s="162" t="s">
        <v>110</v>
      </c>
      <c r="G497" s="164" t="s">
        <v>656</v>
      </c>
      <c r="H497" s="163" t="str">
        <f>IF(OR(AND('C5'!Y27="",'C5'!Z27=""),AND('C5'!Y57="",'C5'!Z57=""),AND('C5'!Z27="X",'C5'!Z57="X"),OR('C5'!Z27="M",'C5'!Z57="M")),"",SUM('C5'!Y27,'C5'!Y57))</f>
        <v/>
      </c>
      <c r="I497" s="163" t="str">
        <f>IF(AND(AND('C5'!Z27="X",'C5'!Z57="X"),SUM('C5'!Y27,'C5'!Y57)=0,ISNUMBER('C5'!Y87)),"",IF(OR('C5'!Z27="M",'C5'!Z57="M"),"M",IF(AND('C5'!Z27='C5'!Z57,OR('C5'!Z27="X",'C5'!Z27="W",'C5'!Z27="Z")),UPPER('C5'!Z27),"")))</f>
        <v/>
      </c>
      <c r="J497" s="75" t="s">
        <v>383</v>
      </c>
      <c r="K497" s="163" t="str">
        <f>IF(AND(ISBLANK('C5'!Y87),$L$497&lt;&gt;"Z"),"",'C5'!Y87)</f>
        <v/>
      </c>
      <c r="L497" s="163" t="str">
        <f>IF(ISBLANK('C5'!Z87),"",'C5'!Z87)</f>
        <v/>
      </c>
      <c r="M497" s="72" t="str">
        <f t="shared" si="9"/>
        <v>OK</v>
      </c>
      <c r="N497" s="73"/>
    </row>
    <row r="498" spans="1:14" hidden="1">
      <c r="A498" s="74" t="s">
        <v>2597</v>
      </c>
      <c r="B498" s="161" t="s">
        <v>1518</v>
      </c>
      <c r="C498" s="162" t="s">
        <v>110</v>
      </c>
      <c r="D498" s="164" t="s">
        <v>1519</v>
      </c>
      <c r="E498" s="162" t="s">
        <v>383</v>
      </c>
      <c r="F498" s="162" t="s">
        <v>110</v>
      </c>
      <c r="G498" s="164" t="s">
        <v>659</v>
      </c>
      <c r="H498" s="163" t="str">
        <f>IF(OR(AND('C5'!Y28="",'C5'!Z28=""),AND('C5'!Y58="",'C5'!Z58=""),AND('C5'!Z28="X",'C5'!Z58="X"),OR('C5'!Z28="M",'C5'!Z58="M")),"",SUM('C5'!Y28,'C5'!Y58))</f>
        <v/>
      </c>
      <c r="I498" s="163" t="str">
        <f>IF(AND(AND('C5'!Z28="X",'C5'!Z58="X"),SUM('C5'!Y28,'C5'!Y58)=0,ISNUMBER('C5'!Y88)),"",IF(OR('C5'!Z28="M",'C5'!Z58="M"),"M",IF(AND('C5'!Z28='C5'!Z58,OR('C5'!Z28="X",'C5'!Z28="W",'C5'!Z28="Z")),UPPER('C5'!Z28),"")))</f>
        <v/>
      </c>
      <c r="J498" s="75" t="s">
        <v>383</v>
      </c>
      <c r="K498" s="163" t="str">
        <f>IF(AND(ISBLANK('C5'!Y88),$L$498&lt;&gt;"Z"),"",'C5'!Y88)</f>
        <v/>
      </c>
      <c r="L498" s="163" t="str">
        <f>IF(ISBLANK('C5'!Z88),"",'C5'!Z88)</f>
        <v/>
      </c>
      <c r="M498" s="72" t="str">
        <f t="shared" si="9"/>
        <v>OK</v>
      </c>
      <c r="N498" s="73"/>
    </row>
    <row r="499" spans="1:14" hidden="1">
      <c r="A499" s="74" t="s">
        <v>2597</v>
      </c>
      <c r="B499" s="161" t="s">
        <v>1520</v>
      </c>
      <c r="C499" s="162" t="s">
        <v>110</v>
      </c>
      <c r="D499" s="164" t="s">
        <v>1521</v>
      </c>
      <c r="E499" s="162" t="s">
        <v>383</v>
      </c>
      <c r="F499" s="162" t="s">
        <v>110</v>
      </c>
      <c r="G499" s="164" t="s">
        <v>662</v>
      </c>
      <c r="H499" s="163" t="str">
        <f>IF(OR(AND('C5'!Y29="",'C5'!Z29=""),AND('C5'!Y59="",'C5'!Z59=""),AND('C5'!Z29="X",'C5'!Z59="X"),OR('C5'!Z29="M",'C5'!Z59="M")),"",SUM('C5'!Y29,'C5'!Y59))</f>
        <v/>
      </c>
      <c r="I499" s="163" t="str">
        <f>IF(AND(AND('C5'!Z29="X",'C5'!Z59="X"),SUM('C5'!Y29,'C5'!Y59)=0,ISNUMBER('C5'!Y89)),"",IF(OR('C5'!Z29="M",'C5'!Z59="M"),"M",IF(AND('C5'!Z29='C5'!Z59,OR('C5'!Z29="X",'C5'!Z29="W",'C5'!Z29="Z")),UPPER('C5'!Z29),"")))</f>
        <v/>
      </c>
      <c r="J499" s="75" t="s">
        <v>383</v>
      </c>
      <c r="K499" s="163" t="str">
        <f>IF(AND(ISBLANK('C5'!Y89),$L$499&lt;&gt;"Z"),"",'C5'!Y89)</f>
        <v/>
      </c>
      <c r="L499" s="163" t="str">
        <f>IF(ISBLANK('C5'!Z89),"",'C5'!Z89)</f>
        <v/>
      </c>
      <c r="M499" s="72" t="str">
        <f t="shared" si="9"/>
        <v>OK</v>
      </c>
      <c r="N499" s="73"/>
    </row>
    <row r="500" spans="1:14" hidden="1">
      <c r="A500" s="74" t="s">
        <v>2597</v>
      </c>
      <c r="B500" s="161" t="s">
        <v>1522</v>
      </c>
      <c r="C500" s="162" t="s">
        <v>110</v>
      </c>
      <c r="D500" s="164" t="s">
        <v>1523</v>
      </c>
      <c r="E500" s="162" t="s">
        <v>383</v>
      </c>
      <c r="F500" s="162" t="s">
        <v>110</v>
      </c>
      <c r="G500" s="164" t="s">
        <v>665</v>
      </c>
      <c r="H500" s="163" t="str">
        <f>IF(OR(AND('C5'!Y30="",'C5'!Z30=""),AND('C5'!Y60="",'C5'!Z60=""),AND('C5'!Z30="X",'C5'!Z60="X"),OR('C5'!Z30="M",'C5'!Z60="M")),"",SUM('C5'!Y30,'C5'!Y60))</f>
        <v/>
      </c>
      <c r="I500" s="163" t="str">
        <f>IF(AND(AND('C5'!Z30="X",'C5'!Z60="X"),SUM('C5'!Y30,'C5'!Y60)=0,ISNUMBER('C5'!Y90)),"",IF(OR('C5'!Z30="M",'C5'!Z60="M"),"M",IF(AND('C5'!Z30='C5'!Z60,OR('C5'!Z30="X",'C5'!Z30="W",'C5'!Z30="Z")),UPPER('C5'!Z30),"")))</f>
        <v/>
      </c>
      <c r="J500" s="75" t="s">
        <v>383</v>
      </c>
      <c r="K500" s="163" t="str">
        <f>IF(AND(ISBLANK('C5'!Y90),$L$500&lt;&gt;"Z"),"",'C5'!Y90)</f>
        <v/>
      </c>
      <c r="L500" s="163" t="str">
        <f>IF(ISBLANK('C5'!Z90),"",'C5'!Z90)</f>
        <v/>
      </c>
      <c r="M500" s="72" t="str">
        <f t="shared" si="9"/>
        <v>OK</v>
      </c>
      <c r="N500" s="73"/>
    </row>
    <row r="501" spans="1:14" hidden="1">
      <c r="A501" s="74" t="s">
        <v>2597</v>
      </c>
      <c r="B501" s="161" t="s">
        <v>1524</v>
      </c>
      <c r="C501" s="162" t="s">
        <v>110</v>
      </c>
      <c r="D501" s="164" t="s">
        <v>1525</v>
      </c>
      <c r="E501" s="162" t="s">
        <v>383</v>
      </c>
      <c r="F501" s="162" t="s">
        <v>110</v>
      </c>
      <c r="G501" s="164" t="s">
        <v>668</v>
      </c>
      <c r="H501" s="163" t="str">
        <f>IF(OR(AND('C5'!Y31="",'C5'!Z31=""),AND('C5'!Y61="",'C5'!Z61=""),AND('C5'!Z31="X",'C5'!Z61="X"),OR('C5'!Z31="M",'C5'!Z61="M")),"",SUM('C5'!Y31,'C5'!Y61))</f>
        <v/>
      </c>
      <c r="I501" s="163" t="str">
        <f>IF(AND(AND('C5'!Z31="X",'C5'!Z61="X"),SUM('C5'!Y31,'C5'!Y61)=0,ISNUMBER('C5'!Y91)),"",IF(OR('C5'!Z31="M",'C5'!Z61="M"),"M",IF(AND('C5'!Z31='C5'!Z61,OR('C5'!Z31="X",'C5'!Z31="W",'C5'!Z31="Z")),UPPER('C5'!Z31),"")))</f>
        <v/>
      </c>
      <c r="J501" s="75" t="s">
        <v>383</v>
      </c>
      <c r="K501" s="163" t="str">
        <f>IF(AND(ISBLANK('C5'!Y91),$L$501&lt;&gt;"Z"),"",'C5'!Y91)</f>
        <v/>
      </c>
      <c r="L501" s="163" t="str">
        <f>IF(ISBLANK('C5'!Z91),"",'C5'!Z91)</f>
        <v/>
      </c>
      <c r="M501" s="72" t="str">
        <f t="shared" si="9"/>
        <v>OK</v>
      </c>
      <c r="N501" s="73"/>
    </row>
    <row r="502" spans="1:14" hidden="1">
      <c r="A502" s="74" t="s">
        <v>2597</v>
      </c>
      <c r="B502" s="161" t="s">
        <v>1526</v>
      </c>
      <c r="C502" s="162" t="s">
        <v>110</v>
      </c>
      <c r="D502" s="164" t="s">
        <v>1527</v>
      </c>
      <c r="E502" s="162" t="s">
        <v>383</v>
      </c>
      <c r="F502" s="162" t="s">
        <v>110</v>
      </c>
      <c r="G502" s="164" t="s">
        <v>671</v>
      </c>
      <c r="H502" s="163" t="str">
        <f>IF(OR(AND('C5'!Y32="",'C5'!Z32=""),AND('C5'!Y62="",'C5'!Z62=""),AND('C5'!Z32="X",'C5'!Z62="X"),OR('C5'!Z32="M",'C5'!Z62="M")),"",SUM('C5'!Y32,'C5'!Y62))</f>
        <v/>
      </c>
      <c r="I502" s="163" t="str">
        <f>IF(AND(AND('C5'!Z32="X",'C5'!Z62="X"),SUM('C5'!Y32,'C5'!Y62)=0,ISNUMBER('C5'!Y92)),"",IF(OR('C5'!Z32="M",'C5'!Z62="M"),"M",IF(AND('C5'!Z32='C5'!Z62,OR('C5'!Z32="X",'C5'!Z32="W",'C5'!Z32="Z")),UPPER('C5'!Z32),"")))</f>
        <v/>
      </c>
      <c r="J502" s="75" t="s">
        <v>383</v>
      </c>
      <c r="K502" s="163" t="str">
        <f>IF(AND(ISBLANK('C5'!Y92),$L$502&lt;&gt;"Z"),"",'C5'!Y92)</f>
        <v/>
      </c>
      <c r="L502" s="163" t="str">
        <f>IF(ISBLANK('C5'!Z92),"",'C5'!Z92)</f>
        <v/>
      </c>
      <c r="M502" s="72" t="str">
        <f t="shared" si="9"/>
        <v>OK</v>
      </c>
      <c r="N502" s="73"/>
    </row>
    <row r="503" spans="1:14" hidden="1">
      <c r="A503" s="74" t="s">
        <v>2597</v>
      </c>
      <c r="B503" s="161" t="s">
        <v>1528</v>
      </c>
      <c r="C503" s="162" t="s">
        <v>110</v>
      </c>
      <c r="D503" s="164" t="s">
        <v>1529</v>
      </c>
      <c r="E503" s="162" t="s">
        <v>383</v>
      </c>
      <c r="F503" s="162" t="s">
        <v>110</v>
      </c>
      <c r="G503" s="164" t="s">
        <v>674</v>
      </c>
      <c r="H503" s="163" t="str">
        <f>IF(OR(AND('C5'!Y33="",'C5'!Z33=""),AND('C5'!Y63="",'C5'!Z63=""),AND('C5'!Z33="X",'C5'!Z63="X"),OR('C5'!Z33="M",'C5'!Z63="M")),"",SUM('C5'!Y33,'C5'!Y63))</f>
        <v/>
      </c>
      <c r="I503" s="163" t="str">
        <f>IF(AND(AND('C5'!Z33="X",'C5'!Z63="X"),SUM('C5'!Y33,'C5'!Y63)=0,ISNUMBER('C5'!Y93)),"",IF(OR('C5'!Z33="M",'C5'!Z63="M"),"M",IF(AND('C5'!Z33='C5'!Z63,OR('C5'!Z33="X",'C5'!Z33="W",'C5'!Z33="Z")),UPPER('C5'!Z33),"")))</f>
        <v/>
      </c>
      <c r="J503" s="75" t="s">
        <v>383</v>
      </c>
      <c r="K503" s="163" t="str">
        <f>IF(AND(ISBLANK('C5'!Y93),$L$503&lt;&gt;"Z"),"",'C5'!Y93)</f>
        <v/>
      </c>
      <c r="L503" s="163" t="str">
        <f>IF(ISBLANK('C5'!Z93),"",'C5'!Z93)</f>
        <v/>
      </c>
      <c r="M503" s="72" t="str">
        <f t="shared" si="9"/>
        <v>OK</v>
      </c>
      <c r="N503" s="73"/>
    </row>
    <row r="504" spans="1:14" hidden="1">
      <c r="A504" s="74" t="s">
        <v>2597</v>
      </c>
      <c r="B504" s="161" t="s">
        <v>1530</v>
      </c>
      <c r="C504" s="162" t="s">
        <v>110</v>
      </c>
      <c r="D504" s="164" t="s">
        <v>1531</v>
      </c>
      <c r="E504" s="162" t="s">
        <v>383</v>
      </c>
      <c r="F504" s="162" t="s">
        <v>110</v>
      </c>
      <c r="G504" s="164" t="s">
        <v>677</v>
      </c>
      <c r="H504" s="163" t="str">
        <f>IF(OR(AND('C5'!Y34="",'C5'!Z34=""),AND('C5'!Y64="",'C5'!Z64=""),AND('C5'!Z34="X",'C5'!Z64="X"),OR('C5'!Z34="M",'C5'!Z64="M")),"",SUM('C5'!Y34,'C5'!Y64))</f>
        <v/>
      </c>
      <c r="I504" s="163" t="str">
        <f>IF(AND(AND('C5'!Z34="X",'C5'!Z64="X"),SUM('C5'!Y34,'C5'!Y64)=0,ISNUMBER('C5'!Y94)),"",IF(OR('C5'!Z34="M",'C5'!Z64="M"),"M",IF(AND('C5'!Z34='C5'!Z64,OR('C5'!Z34="X",'C5'!Z34="W",'C5'!Z34="Z")),UPPER('C5'!Z34),"")))</f>
        <v/>
      </c>
      <c r="J504" s="75" t="s">
        <v>383</v>
      </c>
      <c r="K504" s="163" t="str">
        <f>IF(AND(ISBLANK('C5'!Y94),$L$504&lt;&gt;"Z"),"",'C5'!Y94)</f>
        <v/>
      </c>
      <c r="L504" s="163" t="str">
        <f>IF(ISBLANK('C5'!Z94),"",'C5'!Z94)</f>
        <v/>
      </c>
      <c r="M504" s="72" t="str">
        <f t="shared" si="9"/>
        <v>OK</v>
      </c>
      <c r="N504" s="73"/>
    </row>
    <row r="505" spans="1:14" hidden="1">
      <c r="A505" s="74" t="s">
        <v>2597</v>
      </c>
      <c r="B505" s="161" t="s">
        <v>1532</v>
      </c>
      <c r="C505" s="162" t="s">
        <v>110</v>
      </c>
      <c r="D505" s="164" t="s">
        <v>1533</v>
      </c>
      <c r="E505" s="162" t="s">
        <v>383</v>
      </c>
      <c r="F505" s="162" t="s">
        <v>110</v>
      </c>
      <c r="G505" s="164" t="s">
        <v>680</v>
      </c>
      <c r="H505" s="163" t="str">
        <f>IF(OR(AND('C5'!Y35="",'C5'!Z35=""),AND('C5'!Y65="",'C5'!Z65=""),AND('C5'!Z35="X",'C5'!Z65="X"),OR('C5'!Z35="M",'C5'!Z65="M")),"",SUM('C5'!Y35,'C5'!Y65))</f>
        <v/>
      </c>
      <c r="I505" s="163" t="str">
        <f>IF(AND(AND('C5'!Z35="X",'C5'!Z65="X"),SUM('C5'!Y35,'C5'!Y65)=0,ISNUMBER('C5'!Y95)),"",IF(OR('C5'!Z35="M",'C5'!Z65="M"),"M",IF(AND('C5'!Z35='C5'!Z65,OR('C5'!Z35="X",'C5'!Z35="W",'C5'!Z35="Z")),UPPER('C5'!Z35),"")))</f>
        <v/>
      </c>
      <c r="J505" s="75" t="s">
        <v>383</v>
      </c>
      <c r="K505" s="163" t="str">
        <f>IF(AND(ISBLANK('C5'!Y95),$L$505&lt;&gt;"Z"),"",'C5'!Y95)</f>
        <v/>
      </c>
      <c r="L505" s="163" t="str">
        <f>IF(ISBLANK('C5'!Z95),"",'C5'!Z95)</f>
        <v/>
      </c>
      <c r="M505" s="72" t="str">
        <f t="shared" si="9"/>
        <v>OK</v>
      </c>
      <c r="N505" s="73"/>
    </row>
    <row r="506" spans="1:14" hidden="1">
      <c r="A506" s="74" t="s">
        <v>2597</v>
      </c>
      <c r="B506" s="161" t="s">
        <v>1534</v>
      </c>
      <c r="C506" s="162" t="s">
        <v>110</v>
      </c>
      <c r="D506" s="164" t="s">
        <v>1535</v>
      </c>
      <c r="E506" s="162" t="s">
        <v>383</v>
      </c>
      <c r="F506" s="162" t="s">
        <v>110</v>
      </c>
      <c r="G506" s="164" t="s">
        <v>683</v>
      </c>
      <c r="H506" s="163" t="str">
        <f>IF(OR(AND('C5'!Y36="",'C5'!Z36=""),AND('C5'!Y66="",'C5'!Z66=""),AND('C5'!Z36="X",'C5'!Z66="X"),OR('C5'!Z36="M",'C5'!Z66="M")),"",SUM('C5'!Y36,'C5'!Y66))</f>
        <v/>
      </c>
      <c r="I506" s="163" t="str">
        <f>IF(AND(AND('C5'!Z36="X",'C5'!Z66="X"),SUM('C5'!Y36,'C5'!Y66)=0,ISNUMBER('C5'!Y96)),"",IF(OR('C5'!Z36="M",'C5'!Z66="M"),"M",IF(AND('C5'!Z36='C5'!Z66,OR('C5'!Z36="X",'C5'!Z36="W",'C5'!Z36="Z")),UPPER('C5'!Z36),"")))</f>
        <v/>
      </c>
      <c r="J506" s="75" t="s">
        <v>383</v>
      </c>
      <c r="K506" s="163" t="str">
        <f>IF(AND(ISBLANK('C5'!Y96),$L$506&lt;&gt;"Z"),"",'C5'!Y96)</f>
        <v/>
      </c>
      <c r="L506" s="163" t="str">
        <f>IF(ISBLANK('C5'!Z96),"",'C5'!Z96)</f>
        <v/>
      </c>
      <c r="M506" s="72" t="str">
        <f t="shared" si="9"/>
        <v>OK</v>
      </c>
      <c r="N506" s="73"/>
    </row>
    <row r="507" spans="1:14" hidden="1">
      <c r="A507" s="74" t="s">
        <v>2597</v>
      </c>
      <c r="B507" s="161" t="s">
        <v>1536</v>
      </c>
      <c r="C507" s="162" t="s">
        <v>110</v>
      </c>
      <c r="D507" s="164" t="s">
        <v>1537</v>
      </c>
      <c r="E507" s="162" t="s">
        <v>383</v>
      </c>
      <c r="F507" s="162" t="s">
        <v>110</v>
      </c>
      <c r="G507" s="164" t="s">
        <v>686</v>
      </c>
      <c r="H507" s="163" t="str">
        <f>IF(OR(AND('C5'!Y37="",'C5'!Z37=""),AND('C5'!Y67="",'C5'!Z67=""),AND('C5'!Z37="X",'C5'!Z67="X"),OR('C5'!Z37="M",'C5'!Z67="M")),"",SUM('C5'!Y37,'C5'!Y67))</f>
        <v/>
      </c>
      <c r="I507" s="163" t="str">
        <f>IF(AND(AND('C5'!Z37="X",'C5'!Z67="X"),SUM('C5'!Y37,'C5'!Y67)=0,ISNUMBER('C5'!Y97)),"",IF(OR('C5'!Z37="M",'C5'!Z67="M"),"M",IF(AND('C5'!Z37='C5'!Z67,OR('C5'!Z37="X",'C5'!Z37="W",'C5'!Z37="Z")),UPPER('C5'!Z37),"")))</f>
        <v/>
      </c>
      <c r="J507" s="75" t="s">
        <v>383</v>
      </c>
      <c r="K507" s="163" t="str">
        <f>IF(AND(ISBLANK('C5'!Y97),$L$507&lt;&gt;"Z"),"",'C5'!Y97)</f>
        <v/>
      </c>
      <c r="L507" s="163" t="str">
        <f>IF(ISBLANK('C5'!Z97),"",'C5'!Z97)</f>
        <v/>
      </c>
      <c r="M507" s="72" t="str">
        <f t="shared" si="9"/>
        <v>OK</v>
      </c>
      <c r="N507" s="73"/>
    </row>
    <row r="508" spans="1:14" hidden="1">
      <c r="A508" s="74" t="s">
        <v>2597</v>
      </c>
      <c r="B508" s="161" t="s">
        <v>1538</v>
      </c>
      <c r="C508" s="162" t="s">
        <v>110</v>
      </c>
      <c r="D508" s="164" t="s">
        <v>1539</v>
      </c>
      <c r="E508" s="162" t="s">
        <v>383</v>
      </c>
      <c r="F508" s="162" t="s">
        <v>110</v>
      </c>
      <c r="G508" s="164" t="s">
        <v>689</v>
      </c>
      <c r="H508" s="163" t="str">
        <f>IF(OR(AND('C5'!Y38="",'C5'!Z38=""),AND('C5'!Y68="",'C5'!Z68=""),AND('C5'!Z38="X",'C5'!Z68="X"),OR('C5'!Z38="M",'C5'!Z68="M")),"",SUM('C5'!Y38,'C5'!Y68))</f>
        <v/>
      </c>
      <c r="I508" s="163" t="str">
        <f>IF(AND(AND('C5'!Z38="X",'C5'!Z68="X"),SUM('C5'!Y38,'C5'!Y68)=0,ISNUMBER('C5'!Y98)),"",IF(OR('C5'!Z38="M",'C5'!Z68="M"),"M",IF(AND('C5'!Z38='C5'!Z68,OR('C5'!Z38="X",'C5'!Z38="W",'C5'!Z38="Z")),UPPER('C5'!Z38),"")))</f>
        <v/>
      </c>
      <c r="J508" s="75" t="s">
        <v>383</v>
      </c>
      <c r="K508" s="163" t="str">
        <f>IF(AND(ISBLANK('C5'!Y98),$L$508&lt;&gt;"Z"),"",'C5'!Y98)</f>
        <v/>
      </c>
      <c r="L508" s="163" t="str">
        <f>IF(ISBLANK('C5'!Z98),"",'C5'!Z98)</f>
        <v/>
      </c>
      <c r="M508" s="72" t="str">
        <f t="shared" si="9"/>
        <v>OK</v>
      </c>
      <c r="N508" s="73"/>
    </row>
    <row r="509" spans="1:14" hidden="1">
      <c r="A509" s="74" t="s">
        <v>2597</v>
      </c>
      <c r="B509" s="161" t="s">
        <v>1540</v>
      </c>
      <c r="C509" s="162" t="s">
        <v>110</v>
      </c>
      <c r="D509" s="164" t="s">
        <v>1541</v>
      </c>
      <c r="E509" s="162" t="s">
        <v>383</v>
      </c>
      <c r="F509" s="162" t="s">
        <v>110</v>
      </c>
      <c r="G509" s="164" t="s">
        <v>692</v>
      </c>
      <c r="H509" s="163" t="str">
        <f>IF(OR(AND('C5'!Y39="",'C5'!Z39=""),AND('C5'!Y69="",'C5'!Z69=""),AND('C5'!Z39="X",'C5'!Z69="X"),OR('C5'!Z39="M",'C5'!Z69="M")),"",SUM('C5'!Y39,'C5'!Y69))</f>
        <v/>
      </c>
      <c r="I509" s="163" t="str">
        <f>IF(AND(AND('C5'!Z39="X",'C5'!Z69="X"),SUM('C5'!Y39,'C5'!Y69)=0,ISNUMBER('C5'!Y99)),"",IF(OR('C5'!Z39="M",'C5'!Z69="M"),"M",IF(AND('C5'!Z39='C5'!Z69,OR('C5'!Z39="X",'C5'!Z39="W",'C5'!Z39="Z")),UPPER('C5'!Z39),"")))</f>
        <v/>
      </c>
      <c r="J509" s="75" t="s">
        <v>383</v>
      </c>
      <c r="K509" s="163" t="str">
        <f>IF(AND(ISBLANK('C5'!Y99),$L$509&lt;&gt;"Z"),"",'C5'!Y99)</f>
        <v/>
      </c>
      <c r="L509" s="163" t="str">
        <f>IF(ISBLANK('C5'!Z99),"",'C5'!Z99)</f>
        <v/>
      </c>
      <c r="M509" s="72" t="str">
        <f t="shared" si="9"/>
        <v>OK</v>
      </c>
      <c r="N509" s="73"/>
    </row>
    <row r="510" spans="1:14" hidden="1">
      <c r="A510" s="74" t="s">
        <v>2597</v>
      </c>
      <c r="B510" s="161" t="s">
        <v>1542</v>
      </c>
      <c r="C510" s="162" t="s">
        <v>110</v>
      </c>
      <c r="D510" s="164" t="s">
        <v>1543</v>
      </c>
      <c r="E510" s="162" t="s">
        <v>383</v>
      </c>
      <c r="F510" s="162" t="s">
        <v>110</v>
      </c>
      <c r="G510" s="164" t="s">
        <v>695</v>
      </c>
      <c r="H510" s="163" t="str">
        <f>IF(OR(AND('C5'!Y40="",'C5'!Z40=""),AND('C5'!Y70="",'C5'!Z70=""),AND('C5'!Z40="X",'C5'!Z70="X"),OR('C5'!Z40="M",'C5'!Z70="M")),"",SUM('C5'!Y40,'C5'!Y70))</f>
        <v/>
      </c>
      <c r="I510" s="163" t="str">
        <f>IF(AND(AND('C5'!Z40="X",'C5'!Z70="X"),SUM('C5'!Y40,'C5'!Y70)=0,ISNUMBER('C5'!Y100)),"",IF(OR('C5'!Z40="M",'C5'!Z70="M"),"M",IF(AND('C5'!Z40='C5'!Z70,OR('C5'!Z40="X",'C5'!Z40="W",'C5'!Z40="Z")),UPPER('C5'!Z40),"")))</f>
        <v/>
      </c>
      <c r="J510" s="75" t="s">
        <v>383</v>
      </c>
      <c r="K510" s="163" t="str">
        <f>IF(AND(ISBLANK('C5'!Y100),$L$510&lt;&gt;"Z"),"",'C5'!Y100)</f>
        <v/>
      </c>
      <c r="L510" s="163" t="str">
        <f>IF(ISBLANK('C5'!Z100),"",'C5'!Z100)</f>
        <v/>
      </c>
      <c r="M510" s="72" t="str">
        <f t="shared" si="9"/>
        <v>OK</v>
      </c>
      <c r="N510" s="73"/>
    </row>
    <row r="511" spans="1:14" hidden="1">
      <c r="A511" s="74" t="s">
        <v>2597</v>
      </c>
      <c r="B511" s="161" t="s">
        <v>1544</v>
      </c>
      <c r="C511" s="162" t="s">
        <v>110</v>
      </c>
      <c r="D511" s="164" t="s">
        <v>1545</v>
      </c>
      <c r="E511" s="162" t="s">
        <v>383</v>
      </c>
      <c r="F511" s="162" t="s">
        <v>110</v>
      </c>
      <c r="G511" s="164" t="s">
        <v>698</v>
      </c>
      <c r="H511" s="163" t="str">
        <f>IF(OR(AND('C5'!Y41="",'C5'!Z41=""),AND('C5'!Y71="",'C5'!Z71=""),AND('C5'!Z41="X",'C5'!Z71="X"),OR('C5'!Z41="M",'C5'!Z71="M")),"",SUM('C5'!Y41,'C5'!Y71))</f>
        <v/>
      </c>
      <c r="I511" s="163" t="str">
        <f>IF(AND(AND('C5'!Z41="X",'C5'!Z71="X"),SUM('C5'!Y41,'C5'!Y71)=0,ISNUMBER('C5'!Y101)),"",IF(OR('C5'!Z41="M",'C5'!Z71="M"),"M",IF(AND('C5'!Z41='C5'!Z71,OR('C5'!Z41="X",'C5'!Z41="W",'C5'!Z41="Z")),UPPER('C5'!Z41),"")))</f>
        <v/>
      </c>
      <c r="J511" s="75" t="s">
        <v>383</v>
      </c>
      <c r="K511" s="163" t="str">
        <f>IF(AND(ISBLANK('C5'!Y101),$L$511&lt;&gt;"Z"),"",'C5'!Y101)</f>
        <v/>
      </c>
      <c r="L511" s="163" t="str">
        <f>IF(ISBLANK('C5'!Z101),"",'C5'!Z101)</f>
        <v/>
      </c>
      <c r="M511" s="72" t="str">
        <f t="shared" si="9"/>
        <v>OK</v>
      </c>
      <c r="N511" s="73"/>
    </row>
    <row r="512" spans="1:14" hidden="1">
      <c r="A512" s="74" t="s">
        <v>2597</v>
      </c>
      <c r="B512" s="161" t="s">
        <v>1546</v>
      </c>
      <c r="C512" s="162" t="s">
        <v>110</v>
      </c>
      <c r="D512" s="164" t="s">
        <v>1547</v>
      </c>
      <c r="E512" s="162" t="s">
        <v>383</v>
      </c>
      <c r="F512" s="162" t="s">
        <v>110</v>
      </c>
      <c r="G512" s="164" t="s">
        <v>701</v>
      </c>
      <c r="H512" s="163" t="str">
        <f>IF(OR(AND('C5'!Y42="",'C5'!Z42=""),AND('C5'!Y72="",'C5'!Z72=""),AND('C5'!Z42="X",'C5'!Z72="X"),OR('C5'!Z42="M",'C5'!Z72="M")),"",SUM('C5'!Y42,'C5'!Y72))</f>
        <v/>
      </c>
      <c r="I512" s="163" t="str">
        <f>IF(AND(AND('C5'!Z42="X",'C5'!Z72="X"),SUM('C5'!Y42,'C5'!Y72)=0,ISNUMBER('C5'!Y102)),"",IF(OR('C5'!Z42="M",'C5'!Z72="M"),"M",IF(AND('C5'!Z42='C5'!Z72,OR('C5'!Z42="X",'C5'!Z42="W",'C5'!Z42="Z")),UPPER('C5'!Z42),"")))</f>
        <v/>
      </c>
      <c r="J512" s="75" t="s">
        <v>383</v>
      </c>
      <c r="K512" s="163" t="str">
        <f>IF(AND(ISBLANK('C5'!Y102),$L$512&lt;&gt;"Z"),"",'C5'!Y102)</f>
        <v/>
      </c>
      <c r="L512" s="163" t="str">
        <f>IF(ISBLANK('C5'!Z102),"",'C5'!Z102)</f>
        <v/>
      </c>
      <c r="M512" s="72" t="str">
        <f t="shared" si="9"/>
        <v>OK</v>
      </c>
      <c r="N512" s="73"/>
    </row>
    <row r="513" spans="1:14" hidden="1">
      <c r="A513" s="74" t="s">
        <v>2597</v>
      </c>
      <c r="B513" s="161" t="s">
        <v>2693</v>
      </c>
      <c r="C513" s="162" t="s">
        <v>110</v>
      </c>
      <c r="D513" s="164" t="s">
        <v>2694</v>
      </c>
      <c r="E513" s="162" t="s">
        <v>383</v>
      </c>
      <c r="F513" s="162" t="s">
        <v>110</v>
      </c>
      <c r="G513" s="164" t="s">
        <v>841</v>
      </c>
      <c r="H513" s="163" t="str">
        <f>IF(OR(SUMPRODUCT(--('C5'!AB14:'C5'!AB41=""),--('C5'!AC14:'C5'!AC41=""))&gt;0,COUNTIF('C5'!AC14:'C5'!AC41,"M")&gt;0,COUNTIF('C5'!AC14:'C5'!AC41,"X")=28),"",SUM('C5'!AB14:'C5'!AB41))</f>
        <v/>
      </c>
      <c r="I513" s="163" t="str">
        <f>IF(AND(COUNTIF('C5'!AC14:'C5'!AC41,"X")=28,SUM('C5'!AB14:'C5'!AB41)=0,ISNUMBER('C5'!AB42)),"",IF(COUNTIF('C5'!AC14:'C5'!AC41,"M")&gt;0,"M",IF(AND(COUNTIF('C5'!AC14:'C5'!AC41,'C5'!AC14)=28,OR('C5'!AC14="X",'C5'!AC14="W",'C5'!AC14="Z")),UPPER('C5'!AC14),"")))</f>
        <v/>
      </c>
      <c r="J513" s="75" t="s">
        <v>383</v>
      </c>
      <c r="K513" s="163" t="str">
        <f>IF(AND(ISBLANK('C5'!AB42),$L$513&lt;&gt;"Z"),"",'C5'!AB42)</f>
        <v/>
      </c>
      <c r="L513" s="163" t="str">
        <f>IF(ISBLANK('C5'!AC42),"",'C5'!AC42)</f>
        <v/>
      </c>
      <c r="M513" s="72" t="str">
        <f t="shared" si="9"/>
        <v>OK</v>
      </c>
      <c r="N513" s="73"/>
    </row>
    <row r="514" spans="1:14" hidden="1">
      <c r="A514" s="74" t="s">
        <v>2597</v>
      </c>
      <c r="B514" s="161" t="s">
        <v>2695</v>
      </c>
      <c r="C514" s="162" t="s">
        <v>110</v>
      </c>
      <c r="D514" s="164" t="s">
        <v>2696</v>
      </c>
      <c r="E514" s="162" t="s">
        <v>383</v>
      </c>
      <c r="F514" s="162" t="s">
        <v>110</v>
      </c>
      <c r="G514" s="164" t="s">
        <v>2662</v>
      </c>
      <c r="H514" s="163" t="str">
        <f>IF(OR(SUMPRODUCT(--('C5'!AB44:'C5'!AB71=""),--('C5'!AC44:'C5'!AC71=""))&gt;0,COUNTIF('C5'!AC44:'C5'!AC71,"M")&gt;0,COUNTIF('C5'!AC44:'C5'!AC71,"X")=28),"",SUM('C5'!AB44:'C5'!AB71))</f>
        <v/>
      </c>
      <c r="I514" s="163" t="str">
        <f>IF(AND(COUNTIF('C5'!AC44:'C5'!AC71,"X")=28,SUM('C5'!AB44:'C5'!AB71)=0,ISNUMBER('C5'!AB72)),"",IF(COUNTIF('C5'!AC44:'C5'!AC71,"M")&gt;0,"M",IF(AND(COUNTIF('C5'!AC44:'C5'!AC71,'C5'!AC44)=28,OR('C5'!AC44="X",'C5'!AC44="W",'C5'!AC44="Z")),UPPER('C5'!AC44),"")))</f>
        <v/>
      </c>
      <c r="J514" s="75" t="s">
        <v>383</v>
      </c>
      <c r="K514" s="163" t="str">
        <f>IF(AND(ISBLANK('C5'!AB72),$L$514&lt;&gt;"Z"),"",'C5'!AB72)</f>
        <v/>
      </c>
      <c r="L514" s="163" t="str">
        <f>IF(ISBLANK('C5'!AC72),"",'C5'!AC72)</f>
        <v/>
      </c>
      <c r="M514" s="72" t="str">
        <f t="shared" si="9"/>
        <v>OK</v>
      </c>
      <c r="N514" s="73"/>
    </row>
    <row r="515" spans="1:14" hidden="1">
      <c r="A515" s="74" t="s">
        <v>2597</v>
      </c>
      <c r="B515" s="161" t="s">
        <v>2697</v>
      </c>
      <c r="C515" s="162" t="s">
        <v>110</v>
      </c>
      <c r="D515" s="164" t="s">
        <v>2698</v>
      </c>
      <c r="E515" s="162" t="s">
        <v>383</v>
      </c>
      <c r="F515" s="162" t="s">
        <v>110</v>
      </c>
      <c r="G515" s="164" t="s">
        <v>2699</v>
      </c>
      <c r="H515" s="163" t="str">
        <f>IF(OR(AND('C5'!AB14="",'C5'!AC14=""),AND('C5'!AB44="",'C5'!AC44=""),AND('C5'!AC14="X",'C5'!AC44="X"),OR('C5'!AC14="M",'C5'!AC44="M")),"",SUM('C5'!AB14,'C5'!AB44))</f>
        <v/>
      </c>
      <c r="I515" s="163" t="str">
        <f>IF(AND(AND('C5'!AC14="X",'C5'!AC44="X"),SUM('C5'!AB14,'C5'!AB44)=0,ISNUMBER('C5'!AB74)),"",IF(OR('C5'!AC14="M",'C5'!AC44="M"),"M",IF(AND('C5'!AC14='C5'!AC44,OR('C5'!AC14="X",'C5'!AC14="W",'C5'!AC14="Z")),UPPER('C5'!AC14),"")))</f>
        <v/>
      </c>
      <c r="J515" s="75" t="s">
        <v>383</v>
      </c>
      <c r="K515" s="163" t="str">
        <f>IF(AND(ISBLANK('C5'!AB74),$L$515&lt;&gt;"Z"),"",'C5'!AB74)</f>
        <v/>
      </c>
      <c r="L515" s="163" t="str">
        <f>IF(ISBLANK('C5'!AC74),"",'C5'!AC74)</f>
        <v/>
      </c>
      <c r="M515" s="72" t="str">
        <f t="shared" si="9"/>
        <v>OK</v>
      </c>
      <c r="N515" s="73"/>
    </row>
    <row r="516" spans="1:14" hidden="1">
      <c r="A516" s="74" t="s">
        <v>2597</v>
      </c>
      <c r="B516" s="161" t="s">
        <v>2700</v>
      </c>
      <c r="C516" s="162" t="s">
        <v>110</v>
      </c>
      <c r="D516" s="164" t="s">
        <v>2701</v>
      </c>
      <c r="E516" s="162" t="s">
        <v>383</v>
      </c>
      <c r="F516" s="162" t="s">
        <v>110</v>
      </c>
      <c r="G516" s="164" t="s">
        <v>2702</v>
      </c>
      <c r="H516" s="163" t="str">
        <f>IF(OR(AND('C5'!AB15="",'C5'!AC15=""),AND('C5'!AB45="",'C5'!AC45=""),AND('C5'!AC15="X",'C5'!AC45="X"),OR('C5'!AC15="M",'C5'!AC45="M")),"",SUM('C5'!AB15,'C5'!AB45))</f>
        <v/>
      </c>
      <c r="I516" s="163" t="str">
        <f>IF(AND(AND('C5'!AC15="X",'C5'!AC45="X"),SUM('C5'!AB15,'C5'!AB45)=0,ISNUMBER('C5'!AB75)),"",IF(OR('C5'!AC15="M",'C5'!AC45="M"),"M",IF(AND('C5'!AC15='C5'!AC45,OR('C5'!AC15="X",'C5'!AC15="W",'C5'!AC15="Z")),UPPER('C5'!AC15),"")))</f>
        <v/>
      </c>
      <c r="J516" s="75" t="s">
        <v>383</v>
      </c>
      <c r="K516" s="163" t="str">
        <f>IF(AND(ISBLANK('C5'!AB75),$L$516&lt;&gt;"Z"),"",'C5'!AB75)</f>
        <v/>
      </c>
      <c r="L516" s="163" t="str">
        <f>IF(ISBLANK('C5'!AC75),"",'C5'!AC75)</f>
        <v/>
      </c>
      <c r="M516" s="72" t="str">
        <f t="shared" si="9"/>
        <v>OK</v>
      </c>
      <c r="N516" s="73"/>
    </row>
    <row r="517" spans="1:14" hidden="1">
      <c r="A517" s="74" t="s">
        <v>2597</v>
      </c>
      <c r="B517" s="161" t="s">
        <v>2703</v>
      </c>
      <c r="C517" s="162" t="s">
        <v>110</v>
      </c>
      <c r="D517" s="164" t="s">
        <v>2704</v>
      </c>
      <c r="E517" s="162" t="s">
        <v>383</v>
      </c>
      <c r="F517" s="162" t="s">
        <v>110</v>
      </c>
      <c r="G517" s="164" t="s">
        <v>2705</v>
      </c>
      <c r="H517" s="163" t="str">
        <f>IF(OR(AND('C5'!AB16="",'C5'!AC16=""),AND('C5'!AB46="",'C5'!AC46=""),AND('C5'!AC16="X",'C5'!AC46="X"),OR('C5'!AC16="M",'C5'!AC46="M")),"",SUM('C5'!AB16,'C5'!AB46))</f>
        <v/>
      </c>
      <c r="I517" s="163" t="str">
        <f>IF(AND(AND('C5'!AC16="X",'C5'!AC46="X"),SUM('C5'!AB16,'C5'!AB46)=0,ISNUMBER('C5'!AB76)),"",IF(OR('C5'!AC16="M",'C5'!AC46="M"),"M",IF(AND('C5'!AC16='C5'!AC46,OR('C5'!AC16="X",'C5'!AC16="W",'C5'!AC16="Z")),UPPER('C5'!AC16),"")))</f>
        <v/>
      </c>
      <c r="J517" s="75" t="s">
        <v>383</v>
      </c>
      <c r="K517" s="163" t="str">
        <f>IF(AND(ISBLANK('C5'!AB76),$L$517&lt;&gt;"Z"),"",'C5'!AB76)</f>
        <v/>
      </c>
      <c r="L517" s="163" t="str">
        <f>IF(ISBLANK('C5'!AC76),"",'C5'!AC76)</f>
        <v/>
      </c>
      <c r="M517" s="72" t="str">
        <f t="shared" si="9"/>
        <v>OK</v>
      </c>
      <c r="N517" s="73"/>
    </row>
    <row r="518" spans="1:14" hidden="1">
      <c r="A518" s="74" t="s">
        <v>2597</v>
      </c>
      <c r="B518" s="161" t="s">
        <v>2706</v>
      </c>
      <c r="C518" s="162" t="s">
        <v>110</v>
      </c>
      <c r="D518" s="164" t="s">
        <v>2707</v>
      </c>
      <c r="E518" s="162" t="s">
        <v>383</v>
      </c>
      <c r="F518" s="162" t="s">
        <v>110</v>
      </c>
      <c r="G518" s="164" t="s">
        <v>2708</v>
      </c>
      <c r="H518" s="163" t="str">
        <f>IF(OR(AND('C5'!AB17="",'C5'!AC17=""),AND('C5'!AB47="",'C5'!AC47=""),AND('C5'!AC17="X",'C5'!AC47="X"),OR('C5'!AC17="M",'C5'!AC47="M")),"",SUM('C5'!AB17,'C5'!AB47))</f>
        <v/>
      </c>
      <c r="I518" s="163" t="str">
        <f>IF(AND(AND('C5'!AC17="X",'C5'!AC47="X"),SUM('C5'!AB17,'C5'!AB47)=0,ISNUMBER('C5'!AB77)),"",IF(OR('C5'!AC17="M",'C5'!AC47="M"),"M",IF(AND('C5'!AC17='C5'!AC47,OR('C5'!AC17="X",'C5'!AC17="W",'C5'!AC17="Z")),UPPER('C5'!AC17),"")))</f>
        <v/>
      </c>
      <c r="J518" s="75" t="s">
        <v>383</v>
      </c>
      <c r="K518" s="163" t="str">
        <f>IF(AND(ISBLANK('C5'!AB77),$L$518&lt;&gt;"Z"),"",'C5'!AB77)</f>
        <v/>
      </c>
      <c r="L518" s="163" t="str">
        <f>IF(ISBLANK('C5'!AC77),"",'C5'!AC77)</f>
        <v/>
      </c>
      <c r="M518" s="72" t="str">
        <f t="shared" si="9"/>
        <v>OK</v>
      </c>
      <c r="N518" s="73"/>
    </row>
    <row r="519" spans="1:14" hidden="1">
      <c r="A519" s="74" t="s">
        <v>2597</v>
      </c>
      <c r="B519" s="161" t="s">
        <v>2709</v>
      </c>
      <c r="C519" s="162" t="s">
        <v>110</v>
      </c>
      <c r="D519" s="164" t="s">
        <v>2710</v>
      </c>
      <c r="E519" s="162" t="s">
        <v>383</v>
      </c>
      <c r="F519" s="162" t="s">
        <v>110</v>
      </c>
      <c r="G519" s="164" t="s">
        <v>2711</v>
      </c>
      <c r="H519" s="163" t="str">
        <f>IF(OR(AND('C5'!AB18="",'C5'!AC18=""),AND('C5'!AB48="",'C5'!AC48=""),AND('C5'!AC18="X",'C5'!AC48="X"),OR('C5'!AC18="M",'C5'!AC48="M")),"",SUM('C5'!AB18,'C5'!AB48))</f>
        <v/>
      </c>
      <c r="I519" s="163" t="str">
        <f>IF(AND(AND('C5'!AC18="X",'C5'!AC48="X"),SUM('C5'!AB18,'C5'!AB48)=0,ISNUMBER('C5'!AB78)),"",IF(OR('C5'!AC18="M",'C5'!AC48="M"),"M",IF(AND('C5'!AC18='C5'!AC48,OR('C5'!AC18="X",'C5'!AC18="W",'C5'!AC18="Z")),UPPER('C5'!AC18),"")))</f>
        <v/>
      </c>
      <c r="J519" s="75" t="s">
        <v>383</v>
      </c>
      <c r="K519" s="163" t="str">
        <f>IF(AND(ISBLANK('C5'!AB78),$L$519&lt;&gt;"Z"),"",'C5'!AB78)</f>
        <v/>
      </c>
      <c r="L519" s="163" t="str">
        <f>IF(ISBLANK('C5'!AC78),"",'C5'!AC78)</f>
        <v/>
      </c>
      <c r="M519" s="72" t="str">
        <f t="shared" si="9"/>
        <v>OK</v>
      </c>
      <c r="N519" s="73"/>
    </row>
    <row r="520" spans="1:14" hidden="1">
      <c r="A520" s="74" t="s">
        <v>2597</v>
      </c>
      <c r="B520" s="161" t="s">
        <v>2712</v>
      </c>
      <c r="C520" s="162" t="s">
        <v>110</v>
      </c>
      <c r="D520" s="164" t="s">
        <v>2713</v>
      </c>
      <c r="E520" s="162" t="s">
        <v>383</v>
      </c>
      <c r="F520" s="162" t="s">
        <v>110</v>
      </c>
      <c r="G520" s="164" t="s">
        <v>2714</v>
      </c>
      <c r="H520" s="163" t="str">
        <f>IF(OR(AND('C5'!AB19="",'C5'!AC19=""),AND('C5'!AB49="",'C5'!AC49=""),AND('C5'!AC19="X",'C5'!AC49="X"),OR('C5'!AC19="M",'C5'!AC49="M")),"",SUM('C5'!AB19,'C5'!AB49))</f>
        <v/>
      </c>
      <c r="I520" s="163" t="str">
        <f>IF(AND(AND('C5'!AC19="X",'C5'!AC49="X"),SUM('C5'!AB19,'C5'!AB49)=0,ISNUMBER('C5'!AB79)),"",IF(OR('C5'!AC19="M",'C5'!AC49="M"),"M",IF(AND('C5'!AC19='C5'!AC49,OR('C5'!AC19="X",'C5'!AC19="W",'C5'!AC19="Z")),UPPER('C5'!AC19),"")))</f>
        <v/>
      </c>
      <c r="J520" s="75" t="s">
        <v>383</v>
      </c>
      <c r="K520" s="163" t="str">
        <f>IF(AND(ISBLANK('C5'!AB79),$L$520&lt;&gt;"Z"),"",'C5'!AB79)</f>
        <v/>
      </c>
      <c r="L520" s="163" t="str">
        <f>IF(ISBLANK('C5'!AC79),"",'C5'!AC79)</f>
        <v/>
      </c>
      <c r="M520" s="72" t="str">
        <f t="shared" si="9"/>
        <v>OK</v>
      </c>
      <c r="N520" s="73"/>
    </row>
    <row r="521" spans="1:14" hidden="1">
      <c r="A521" s="74" t="s">
        <v>2597</v>
      </c>
      <c r="B521" s="161" t="s">
        <v>2715</v>
      </c>
      <c r="C521" s="162" t="s">
        <v>110</v>
      </c>
      <c r="D521" s="164" t="s">
        <v>2716</v>
      </c>
      <c r="E521" s="162" t="s">
        <v>383</v>
      </c>
      <c r="F521" s="162" t="s">
        <v>110</v>
      </c>
      <c r="G521" s="164" t="s">
        <v>2717</v>
      </c>
      <c r="H521" s="163" t="str">
        <f>IF(OR(AND('C5'!AB20="",'C5'!AC20=""),AND('C5'!AB50="",'C5'!AC50=""),AND('C5'!AC20="X",'C5'!AC50="X"),OR('C5'!AC20="M",'C5'!AC50="M")),"",SUM('C5'!AB20,'C5'!AB50))</f>
        <v/>
      </c>
      <c r="I521" s="163" t="str">
        <f>IF(AND(AND('C5'!AC20="X",'C5'!AC50="X"),SUM('C5'!AB20,'C5'!AB50)=0,ISNUMBER('C5'!AB80)),"",IF(OR('C5'!AC20="M",'C5'!AC50="M"),"M",IF(AND('C5'!AC20='C5'!AC50,OR('C5'!AC20="X",'C5'!AC20="W",'C5'!AC20="Z")),UPPER('C5'!AC20),"")))</f>
        <v/>
      </c>
      <c r="J521" s="75" t="s">
        <v>383</v>
      </c>
      <c r="K521" s="163" t="str">
        <f>IF(AND(ISBLANK('C5'!AB80),$L$521&lt;&gt;"Z"),"",'C5'!AB80)</f>
        <v/>
      </c>
      <c r="L521" s="163" t="str">
        <f>IF(ISBLANK('C5'!AC80),"",'C5'!AC80)</f>
        <v/>
      </c>
      <c r="M521" s="72" t="str">
        <f t="shared" si="9"/>
        <v>OK</v>
      </c>
      <c r="N521" s="73"/>
    </row>
    <row r="522" spans="1:14" hidden="1">
      <c r="A522" s="74" t="s">
        <v>2597</v>
      </c>
      <c r="B522" s="161" t="s">
        <v>2718</v>
      </c>
      <c r="C522" s="162" t="s">
        <v>110</v>
      </c>
      <c r="D522" s="164" t="s">
        <v>2719</v>
      </c>
      <c r="E522" s="162" t="s">
        <v>383</v>
      </c>
      <c r="F522" s="162" t="s">
        <v>110</v>
      </c>
      <c r="G522" s="164" t="s">
        <v>2720</v>
      </c>
      <c r="H522" s="163" t="str">
        <f>IF(OR(AND('C5'!AB21="",'C5'!AC21=""),AND('C5'!AB51="",'C5'!AC51=""),AND('C5'!AC21="X",'C5'!AC51="X"),OR('C5'!AC21="M",'C5'!AC51="M")),"",SUM('C5'!AB21,'C5'!AB51))</f>
        <v/>
      </c>
      <c r="I522" s="163" t="str">
        <f>IF(AND(AND('C5'!AC21="X",'C5'!AC51="X"),SUM('C5'!AB21,'C5'!AB51)=0,ISNUMBER('C5'!AB81)),"",IF(OR('C5'!AC21="M",'C5'!AC51="M"),"M",IF(AND('C5'!AC21='C5'!AC51,OR('C5'!AC21="X",'C5'!AC21="W",'C5'!AC21="Z")),UPPER('C5'!AC21),"")))</f>
        <v/>
      </c>
      <c r="J522" s="75" t="s">
        <v>383</v>
      </c>
      <c r="K522" s="163" t="str">
        <f>IF(AND(ISBLANK('C5'!AB81),$L$522&lt;&gt;"Z"),"",'C5'!AB81)</f>
        <v/>
      </c>
      <c r="L522" s="163" t="str">
        <f>IF(ISBLANK('C5'!AC81),"",'C5'!AC81)</f>
        <v/>
      </c>
      <c r="M522" s="72" t="str">
        <f t="shared" si="9"/>
        <v>OK</v>
      </c>
      <c r="N522" s="73"/>
    </row>
    <row r="523" spans="1:14" hidden="1">
      <c r="A523" s="74" t="s">
        <v>2597</v>
      </c>
      <c r="B523" s="161" t="s">
        <v>2721</v>
      </c>
      <c r="C523" s="162" t="s">
        <v>110</v>
      </c>
      <c r="D523" s="164" t="s">
        <v>2722</v>
      </c>
      <c r="E523" s="162" t="s">
        <v>383</v>
      </c>
      <c r="F523" s="162" t="s">
        <v>110</v>
      </c>
      <c r="G523" s="164" t="s">
        <v>2723</v>
      </c>
      <c r="H523" s="163" t="str">
        <f>IF(OR(AND('C5'!AB22="",'C5'!AC22=""),AND('C5'!AB52="",'C5'!AC52=""),AND('C5'!AC22="X",'C5'!AC52="X"),OR('C5'!AC22="M",'C5'!AC52="M")),"",SUM('C5'!AB22,'C5'!AB52))</f>
        <v/>
      </c>
      <c r="I523" s="163" t="str">
        <f>IF(AND(AND('C5'!AC22="X",'C5'!AC52="X"),SUM('C5'!AB22,'C5'!AB52)=0,ISNUMBER('C5'!AB82)),"",IF(OR('C5'!AC22="M",'C5'!AC52="M"),"M",IF(AND('C5'!AC22='C5'!AC52,OR('C5'!AC22="X",'C5'!AC22="W",'C5'!AC22="Z")),UPPER('C5'!AC22),"")))</f>
        <v/>
      </c>
      <c r="J523" s="75" t="s">
        <v>383</v>
      </c>
      <c r="K523" s="163" t="str">
        <f>IF(AND(ISBLANK('C5'!AB82),$L$523&lt;&gt;"Z"),"",'C5'!AB82)</f>
        <v/>
      </c>
      <c r="L523" s="163" t="str">
        <f>IF(ISBLANK('C5'!AC82),"",'C5'!AC82)</f>
        <v/>
      </c>
      <c r="M523" s="72" t="str">
        <f t="shared" si="9"/>
        <v>OK</v>
      </c>
      <c r="N523" s="73"/>
    </row>
    <row r="524" spans="1:14" hidden="1">
      <c r="A524" s="74" t="s">
        <v>2597</v>
      </c>
      <c r="B524" s="161" t="s">
        <v>2724</v>
      </c>
      <c r="C524" s="162" t="s">
        <v>110</v>
      </c>
      <c r="D524" s="164" t="s">
        <v>2725</v>
      </c>
      <c r="E524" s="162" t="s">
        <v>383</v>
      </c>
      <c r="F524" s="162" t="s">
        <v>110</v>
      </c>
      <c r="G524" s="164" t="s">
        <v>2726</v>
      </c>
      <c r="H524" s="163" t="str">
        <f>IF(OR(AND('C5'!AB23="",'C5'!AC23=""),AND('C5'!AB53="",'C5'!AC53=""),AND('C5'!AC23="X",'C5'!AC53="X"),OR('C5'!AC23="M",'C5'!AC53="M")),"",SUM('C5'!AB23,'C5'!AB53))</f>
        <v/>
      </c>
      <c r="I524" s="163" t="str">
        <f>IF(AND(AND('C5'!AC23="X",'C5'!AC53="X"),SUM('C5'!AB23,'C5'!AB53)=0,ISNUMBER('C5'!AB83)),"",IF(OR('C5'!AC23="M",'C5'!AC53="M"),"M",IF(AND('C5'!AC23='C5'!AC53,OR('C5'!AC23="X",'C5'!AC23="W",'C5'!AC23="Z")),UPPER('C5'!AC23),"")))</f>
        <v/>
      </c>
      <c r="J524" s="75" t="s">
        <v>383</v>
      </c>
      <c r="K524" s="163" t="str">
        <f>IF(AND(ISBLANK('C5'!AB83),$L$524&lt;&gt;"Z"),"",'C5'!AB83)</f>
        <v/>
      </c>
      <c r="L524" s="163" t="str">
        <f>IF(ISBLANK('C5'!AC83),"",'C5'!AC83)</f>
        <v/>
      </c>
      <c r="M524" s="72" t="str">
        <f t="shared" si="9"/>
        <v>OK</v>
      </c>
      <c r="N524" s="73"/>
    </row>
    <row r="525" spans="1:14" hidden="1">
      <c r="A525" s="74" t="s">
        <v>2597</v>
      </c>
      <c r="B525" s="161" t="s">
        <v>2727</v>
      </c>
      <c r="C525" s="162" t="s">
        <v>110</v>
      </c>
      <c r="D525" s="164" t="s">
        <v>2728</v>
      </c>
      <c r="E525" s="162" t="s">
        <v>383</v>
      </c>
      <c r="F525" s="162" t="s">
        <v>110</v>
      </c>
      <c r="G525" s="164" t="s">
        <v>2729</v>
      </c>
      <c r="H525" s="163" t="str">
        <f>IF(OR(AND('C5'!AB24="",'C5'!AC24=""),AND('C5'!AB54="",'C5'!AC54=""),AND('C5'!AC24="X",'C5'!AC54="X"),OR('C5'!AC24="M",'C5'!AC54="M")),"",SUM('C5'!AB24,'C5'!AB54))</f>
        <v/>
      </c>
      <c r="I525" s="163" t="str">
        <f>IF(AND(AND('C5'!AC24="X",'C5'!AC54="X"),SUM('C5'!AB24,'C5'!AB54)=0,ISNUMBER('C5'!AB84)),"",IF(OR('C5'!AC24="M",'C5'!AC54="M"),"M",IF(AND('C5'!AC24='C5'!AC54,OR('C5'!AC24="X",'C5'!AC24="W",'C5'!AC24="Z")),UPPER('C5'!AC24),"")))</f>
        <v/>
      </c>
      <c r="J525" s="75" t="s">
        <v>383</v>
      </c>
      <c r="K525" s="163" t="str">
        <f>IF(AND(ISBLANK('C5'!AB84),$L$525&lt;&gt;"Z"),"",'C5'!AB84)</f>
        <v/>
      </c>
      <c r="L525" s="163" t="str">
        <f>IF(ISBLANK('C5'!AC84),"",'C5'!AC84)</f>
        <v/>
      </c>
      <c r="M525" s="72" t="str">
        <f t="shared" si="9"/>
        <v>OK</v>
      </c>
      <c r="N525" s="73"/>
    </row>
    <row r="526" spans="1:14" hidden="1">
      <c r="A526" s="74" t="s">
        <v>2597</v>
      </c>
      <c r="B526" s="161" t="s">
        <v>2730</v>
      </c>
      <c r="C526" s="162" t="s">
        <v>110</v>
      </c>
      <c r="D526" s="164" t="s">
        <v>2731</v>
      </c>
      <c r="E526" s="162" t="s">
        <v>383</v>
      </c>
      <c r="F526" s="162" t="s">
        <v>110</v>
      </c>
      <c r="G526" s="164" t="s">
        <v>2732</v>
      </c>
      <c r="H526" s="163" t="str">
        <f>IF(OR(AND('C5'!AB25="",'C5'!AC25=""),AND('C5'!AB55="",'C5'!AC55=""),AND('C5'!AC25="X",'C5'!AC55="X"),OR('C5'!AC25="M",'C5'!AC55="M")),"",SUM('C5'!AB25,'C5'!AB55))</f>
        <v/>
      </c>
      <c r="I526" s="163" t="str">
        <f>IF(AND(AND('C5'!AC25="X",'C5'!AC55="X"),SUM('C5'!AB25,'C5'!AB55)=0,ISNUMBER('C5'!AB85)),"",IF(OR('C5'!AC25="M",'C5'!AC55="M"),"M",IF(AND('C5'!AC25='C5'!AC55,OR('C5'!AC25="X",'C5'!AC25="W",'C5'!AC25="Z")),UPPER('C5'!AC25),"")))</f>
        <v/>
      </c>
      <c r="J526" s="75" t="s">
        <v>383</v>
      </c>
      <c r="K526" s="163" t="str">
        <f>IF(AND(ISBLANK('C5'!AB85),$L$526&lt;&gt;"Z"),"",'C5'!AB85)</f>
        <v/>
      </c>
      <c r="L526" s="163" t="str">
        <f>IF(ISBLANK('C5'!AC85),"",'C5'!AC85)</f>
        <v/>
      </c>
      <c r="M526" s="72" t="str">
        <f t="shared" si="9"/>
        <v>OK</v>
      </c>
      <c r="N526" s="73"/>
    </row>
    <row r="527" spans="1:14" hidden="1">
      <c r="A527" s="74" t="s">
        <v>2597</v>
      </c>
      <c r="B527" s="161" t="s">
        <v>2733</v>
      </c>
      <c r="C527" s="162" t="s">
        <v>110</v>
      </c>
      <c r="D527" s="164" t="s">
        <v>2734</v>
      </c>
      <c r="E527" s="162" t="s">
        <v>383</v>
      </c>
      <c r="F527" s="162" t="s">
        <v>110</v>
      </c>
      <c r="G527" s="164" t="s">
        <v>2735</v>
      </c>
      <c r="H527" s="163" t="str">
        <f>IF(OR(AND('C5'!AB26="",'C5'!AC26=""),AND('C5'!AB56="",'C5'!AC56=""),AND('C5'!AC26="X",'C5'!AC56="X"),OR('C5'!AC26="M",'C5'!AC56="M")),"",SUM('C5'!AB26,'C5'!AB56))</f>
        <v/>
      </c>
      <c r="I527" s="163" t="str">
        <f>IF(AND(AND('C5'!AC26="X",'C5'!AC56="X"),SUM('C5'!AB26,'C5'!AB56)=0,ISNUMBER('C5'!AB86)),"",IF(OR('C5'!AC26="M",'C5'!AC56="M"),"M",IF(AND('C5'!AC26='C5'!AC56,OR('C5'!AC26="X",'C5'!AC26="W",'C5'!AC26="Z")),UPPER('C5'!AC26),"")))</f>
        <v/>
      </c>
      <c r="J527" s="75" t="s">
        <v>383</v>
      </c>
      <c r="K527" s="163" t="str">
        <f>IF(AND(ISBLANK('C5'!AB86),$L$527&lt;&gt;"Z"),"",'C5'!AB86)</f>
        <v/>
      </c>
      <c r="L527" s="163" t="str">
        <f>IF(ISBLANK('C5'!AC86),"",'C5'!AC86)</f>
        <v/>
      </c>
      <c r="M527" s="72" t="str">
        <f t="shared" si="9"/>
        <v>OK</v>
      </c>
      <c r="N527" s="73"/>
    </row>
    <row r="528" spans="1:14" hidden="1">
      <c r="A528" s="74" t="s">
        <v>2597</v>
      </c>
      <c r="B528" s="161" t="s">
        <v>2736</v>
      </c>
      <c r="C528" s="162" t="s">
        <v>110</v>
      </c>
      <c r="D528" s="164" t="s">
        <v>2737</v>
      </c>
      <c r="E528" s="162" t="s">
        <v>383</v>
      </c>
      <c r="F528" s="162" t="s">
        <v>110</v>
      </c>
      <c r="G528" s="164" t="s">
        <v>2738</v>
      </c>
      <c r="H528" s="163" t="str">
        <f>IF(OR(AND('C5'!AB27="",'C5'!AC27=""),AND('C5'!AB57="",'C5'!AC57=""),AND('C5'!AC27="X",'C5'!AC57="X"),OR('C5'!AC27="M",'C5'!AC57="M")),"",SUM('C5'!AB27,'C5'!AB57))</f>
        <v/>
      </c>
      <c r="I528" s="163" t="str">
        <f>IF(AND(AND('C5'!AC27="X",'C5'!AC57="X"),SUM('C5'!AB27,'C5'!AB57)=0,ISNUMBER('C5'!AB87)),"",IF(OR('C5'!AC27="M",'C5'!AC57="M"),"M",IF(AND('C5'!AC27='C5'!AC57,OR('C5'!AC27="X",'C5'!AC27="W",'C5'!AC27="Z")),UPPER('C5'!AC27),"")))</f>
        <v/>
      </c>
      <c r="J528" s="75" t="s">
        <v>383</v>
      </c>
      <c r="K528" s="163" t="str">
        <f>IF(AND(ISBLANK('C5'!AB87),$L$528&lt;&gt;"Z"),"",'C5'!AB87)</f>
        <v/>
      </c>
      <c r="L528" s="163" t="str">
        <f>IF(ISBLANK('C5'!AC87),"",'C5'!AC87)</f>
        <v/>
      </c>
      <c r="M528" s="72" t="str">
        <f t="shared" si="9"/>
        <v>OK</v>
      </c>
      <c r="N528" s="73"/>
    </row>
    <row r="529" spans="1:14" hidden="1">
      <c r="A529" s="74" t="s">
        <v>2597</v>
      </c>
      <c r="B529" s="161" t="s">
        <v>2739</v>
      </c>
      <c r="C529" s="162" t="s">
        <v>110</v>
      </c>
      <c r="D529" s="164" t="s">
        <v>2740</v>
      </c>
      <c r="E529" s="162" t="s">
        <v>383</v>
      </c>
      <c r="F529" s="162" t="s">
        <v>110</v>
      </c>
      <c r="G529" s="164" t="s">
        <v>2741</v>
      </c>
      <c r="H529" s="163" t="str">
        <f>IF(OR(AND('C5'!AB28="",'C5'!AC28=""),AND('C5'!AB58="",'C5'!AC58=""),AND('C5'!AC28="X",'C5'!AC58="X"),OR('C5'!AC28="M",'C5'!AC58="M")),"",SUM('C5'!AB28,'C5'!AB58))</f>
        <v/>
      </c>
      <c r="I529" s="163" t="str">
        <f>IF(AND(AND('C5'!AC28="X",'C5'!AC58="X"),SUM('C5'!AB28,'C5'!AB58)=0,ISNUMBER('C5'!AB88)),"",IF(OR('C5'!AC28="M",'C5'!AC58="M"),"M",IF(AND('C5'!AC28='C5'!AC58,OR('C5'!AC28="X",'C5'!AC28="W",'C5'!AC28="Z")),UPPER('C5'!AC28),"")))</f>
        <v/>
      </c>
      <c r="J529" s="75" t="s">
        <v>383</v>
      </c>
      <c r="K529" s="163" t="str">
        <f>IF(AND(ISBLANK('C5'!AB88),$L$529&lt;&gt;"Z"),"",'C5'!AB88)</f>
        <v/>
      </c>
      <c r="L529" s="163" t="str">
        <f>IF(ISBLANK('C5'!AC88),"",'C5'!AC88)</f>
        <v/>
      </c>
      <c r="M529" s="72" t="str">
        <f t="shared" si="9"/>
        <v>OK</v>
      </c>
      <c r="N529" s="73"/>
    </row>
    <row r="530" spans="1:14" hidden="1">
      <c r="A530" s="74" t="s">
        <v>2597</v>
      </c>
      <c r="B530" s="161" t="s">
        <v>2742</v>
      </c>
      <c r="C530" s="162" t="s">
        <v>110</v>
      </c>
      <c r="D530" s="164" t="s">
        <v>2743</v>
      </c>
      <c r="E530" s="162" t="s">
        <v>383</v>
      </c>
      <c r="F530" s="162" t="s">
        <v>110</v>
      </c>
      <c r="G530" s="164" t="s">
        <v>2744</v>
      </c>
      <c r="H530" s="163" t="str">
        <f>IF(OR(AND('C5'!AB29="",'C5'!AC29=""),AND('C5'!AB59="",'C5'!AC59=""),AND('C5'!AC29="X",'C5'!AC59="X"),OR('C5'!AC29="M",'C5'!AC59="M")),"",SUM('C5'!AB29,'C5'!AB59))</f>
        <v/>
      </c>
      <c r="I530" s="163" t="str">
        <f>IF(AND(AND('C5'!AC29="X",'C5'!AC59="X"),SUM('C5'!AB29,'C5'!AB59)=0,ISNUMBER('C5'!AB89)),"",IF(OR('C5'!AC29="M",'C5'!AC59="M"),"M",IF(AND('C5'!AC29='C5'!AC59,OR('C5'!AC29="X",'C5'!AC29="W",'C5'!AC29="Z")),UPPER('C5'!AC29),"")))</f>
        <v/>
      </c>
      <c r="J530" s="75" t="s">
        <v>383</v>
      </c>
      <c r="K530" s="163" t="str">
        <f>IF(AND(ISBLANK('C5'!AB89),$L$530&lt;&gt;"Z"),"",'C5'!AB89)</f>
        <v/>
      </c>
      <c r="L530" s="163" t="str">
        <f>IF(ISBLANK('C5'!AC89),"",'C5'!AC89)</f>
        <v/>
      </c>
      <c r="M530" s="72" t="str">
        <f t="shared" si="9"/>
        <v>OK</v>
      </c>
      <c r="N530" s="73"/>
    </row>
    <row r="531" spans="1:14" hidden="1">
      <c r="A531" s="74" t="s">
        <v>2597</v>
      </c>
      <c r="B531" s="161" t="s">
        <v>2745</v>
      </c>
      <c r="C531" s="162" t="s">
        <v>110</v>
      </c>
      <c r="D531" s="164" t="s">
        <v>2746</v>
      </c>
      <c r="E531" s="162" t="s">
        <v>383</v>
      </c>
      <c r="F531" s="162" t="s">
        <v>110</v>
      </c>
      <c r="G531" s="164" t="s">
        <v>2747</v>
      </c>
      <c r="H531" s="163" t="str">
        <f>IF(OR(AND('C5'!AB30="",'C5'!AC30=""),AND('C5'!AB60="",'C5'!AC60=""),AND('C5'!AC30="X",'C5'!AC60="X"),OR('C5'!AC30="M",'C5'!AC60="M")),"",SUM('C5'!AB30,'C5'!AB60))</f>
        <v/>
      </c>
      <c r="I531" s="163" t="str">
        <f>IF(AND(AND('C5'!AC30="X",'C5'!AC60="X"),SUM('C5'!AB30,'C5'!AB60)=0,ISNUMBER('C5'!AB90)),"",IF(OR('C5'!AC30="M",'C5'!AC60="M"),"M",IF(AND('C5'!AC30='C5'!AC60,OR('C5'!AC30="X",'C5'!AC30="W",'C5'!AC30="Z")),UPPER('C5'!AC30),"")))</f>
        <v/>
      </c>
      <c r="J531" s="75" t="s">
        <v>383</v>
      </c>
      <c r="K531" s="163" t="str">
        <f>IF(AND(ISBLANK('C5'!AB90),$L$531&lt;&gt;"Z"),"",'C5'!AB90)</f>
        <v/>
      </c>
      <c r="L531" s="163" t="str">
        <f>IF(ISBLANK('C5'!AC90),"",'C5'!AC90)</f>
        <v/>
      </c>
      <c r="M531" s="72" t="str">
        <f t="shared" si="9"/>
        <v>OK</v>
      </c>
      <c r="N531" s="73"/>
    </row>
    <row r="532" spans="1:14" hidden="1">
      <c r="A532" s="74" t="s">
        <v>2597</v>
      </c>
      <c r="B532" s="161" t="s">
        <v>2748</v>
      </c>
      <c r="C532" s="162" t="s">
        <v>110</v>
      </c>
      <c r="D532" s="164" t="s">
        <v>2749</v>
      </c>
      <c r="E532" s="162" t="s">
        <v>383</v>
      </c>
      <c r="F532" s="162" t="s">
        <v>110</v>
      </c>
      <c r="G532" s="164" t="s">
        <v>2750</v>
      </c>
      <c r="H532" s="163" t="str">
        <f>IF(OR(AND('C5'!AB31="",'C5'!AC31=""),AND('C5'!AB61="",'C5'!AC61=""),AND('C5'!AC31="X",'C5'!AC61="X"),OR('C5'!AC31="M",'C5'!AC61="M")),"",SUM('C5'!AB31,'C5'!AB61))</f>
        <v/>
      </c>
      <c r="I532" s="163" t="str">
        <f>IF(AND(AND('C5'!AC31="X",'C5'!AC61="X"),SUM('C5'!AB31,'C5'!AB61)=0,ISNUMBER('C5'!AB91)),"",IF(OR('C5'!AC31="M",'C5'!AC61="M"),"M",IF(AND('C5'!AC31='C5'!AC61,OR('C5'!AC31="X",'C5'!AC31="W",'C5'!AC31="Z")),UPPER('C5'!AC31),"")))</f>
        <v/>
      </c>
      <c r="J532" s="75" t="s">
        <v>383</v>
      </c>
      <c r="K532" s="163" t="str">
        <f>IF(AND(ISBLANK('C5'!AB91),$L$532&lt;&gt;"Z"),"",'C5'!AB91)</f>
        <v/>
      </c>
      <c r="L532" s="163" t="str">
        <f>IF(ISBLANK('C5'!AC91),"",'C5'!AC91)</f>
        <v/>
      </c>
      <c r="M532" s="72" t="str">
        <f t="shared" si="9"/>
        <v>OK</v>
      </c>
      <c r="N532" s="73"/>
    </row>
    <row r="533" spans="1:14" hidden="1">
      <c r="A533" s="74" t="s">
        <v>2597</v>
      </c>
      <c r="B533" s="161" t="s">
        <v>2751</v>
      </c>
      <c r="C533" s="162" t="s">
        <v>110</v>
      </c>
      <c r="D533" s="164" t="s">
        <v>2752</v>
      </c>
      <c r="E533" s="162" t="s">
        <v>383</v>
      </c>
      <c r="F533" s="162" t="s">
        <v>110</v>
      </c>
      <c r="G533" s="164" t="s">
        <v>2753</v>
      </c>
      <c r="H533" s="163" t="str">
        <f>IF(OR(AND('C5'!AB32="",'C5'!AC32=""),AND('C5'!AB62="",'C5'!AC62=""),AND('C5'!AC32="X",'C5'!AC62="X"),OR('C5'!AC32="M",'C5'!AC62="M")),"",SUM('C5'!AB32,'C5'!AB62))</f>
        <v/>
      </c>
      <c r="I533" s="163" t="str">
        <f>IF(AND(AND('C5'!AC32="X",'C5'!AC62="X"),SUM('C5'!AB32,'C5'!AB62)=0,ISNUMBER('C5'!AB92)),"",IF(OR('C5'!AC32="M",'C5'!AC62="M"),"M",IF(AND('C5'!AC32='C5'!AC62,OR('C5'!AC32="X",'C5'!AC32="W",'C5'!AC32="Z")),UPPER('C5'!AC32),"")))</f>
        <v/>
      </c>
      <c r="J533" s="75" t="s">
        <v>383</v>
      </c>
      <c r="K533" s="163" t="str">
        <f>IF(AND(ISBLANK('C5'!AB92),$L$533&lt;&gt;"Z"),"",'C5'!AB92)</f>
        <v/>
      </c>
      <c r="L533" s="163" t="str">
        <f>IF(ISBLANK('C5'!AC92),"",'C5'!AC92)</f>
        <v/>
      </c>
      <c r="M533" s="72" t="str">
        <f t="shared" si="9"/>
        <v>OK</v>
      </c>
      <c r="N533" s="73"/>
    </row>
    <row r="534" spans="1:14" hidden="1">
      <c r="A534" s="74" t="s">
        <v>2597</v>
      </c>
      <c r="B534" s="161" t="s">
        <v>2754</v>
      </c>
      <c r="C534" s="162" t="s">
        <v>110</v>
      </c>
      <c r="D534" s="164" t="s">
        <v>2755</v>
      </c>
      <c r="E534" s="162" t="s">
        <v>383</v>
      </c>
      <c r="F534" s="162" t="s">
        <v>110</v>
      </c>
      <c r="G534" s="164" t="s">
        <v>2756</v>
      </c>
      <c r="H534" s="163" t="str">
        <f>IF(OR(AND('C5'!AB33="",'C5'!AC33=""),AND('C5'!AB63="",'C5'!AC63=""),AND('C5'!AC33="X",'C5'!AC63="X"),OR('C5'!AC33="M",'C5'!AC63="M")),"",SUM('C5'!AB33,'C5'!AB63))</f>
        <v/>
      </c>
      <c r="I534" s="163" t="str">
        <f>IF(AND(AND('C5'!AC33="X",'C5'!AC63="X"),SUM('C5'!AB33,'C5'!AB63)=0,ISNUMBER('C5'!AB93)),"",IF(OR('C5'!AC33="M",'C5'!AC63="M"),"M",IF(AND('C5'!AC33='C5'!AC63,OR('C5'!AC33="X",'C5'!AC33="W",'C5'!AC33="Z")),UPPER('C5'!AC33),"")))</f>
        <v/>
      </c>
      <c r="J534" s="75" t="s">
        <v>383</v>
      </c>
      <c r="K534" s="163" t="str">
        <f>IF(AND(ISBLANK('C5'!AB93),$L$534&lt;&gt;"Z"),"",'C5'!AB93)</f>
        <v/>
      </c>
      <c r="L534" s="163" t="str">
        <f>IF(ISBLANK('C5'!AC93),"",'C5'!AC93)</f>
        <v/>
      </c>
      <c r="M534" s="72" t="str">
        <f t="shared" si="9"/>
        <v>OK</v>
      </c>
      <c r="N534" s="73"/>
    </row>
    <row r="535" spans="1:14" hidden="1">
      <c r="A535" s="74" t="s">
        <v>2597</v>
      </c>
      <c r="B535" s="161" t="s">
        <v>2757</v>
      </c>
      <c r="C535" s="162" t="s">
        <v>110</v>
      </c>
      <c r="D535" s="164" t="s">
        <v>2758</v>
      </c>
      <c r="E535" s="162" t="s">
        <v>383</v>
      </c>
      <c r="F535" s="162" t="s">
        <v>110</v>
      </c>
      <c r="G535" s="164" t="s">
        <v>2759</v>
      </c>
      <c r="H535" s="163" t="str">
        <f>IF(OR(AND('C5'!AB34="",'C5'!AC34=""),AND('C5'!AB64="",'C5'!AC64=""),AND('C5'!AC34="X",'C5'!AC64="X"),OR('C5'!AC34="M",'C5'!AC64="M")),"",SUM('C5'!AB34,'C5'!AB64))</f>
        <v/>
      </c>
      <c r="I535" s="163" t="str">
        <f>IF(AND(AND('C5'!AC34="X",'C5'!AC64="X"),SUM('C5'!AB34,'C5'!AB64)=0,ISNUMBER('C5'!AB94)),"",IF(OR('C5'!AC34="M",'C5'!AC64="M"),"M",IF(AND('C5'!AC34='C5'!AC64,OR('C5'!AC34="X",'C5'!AC34="W",'C5'!AC34="Z")),UPPER('C5'!AC34),"")))</f>
        <v/>
      </c>
      <c r="J535" s="75" t="s">
        <v>383</v>
      </c>
      <c r="K535" s="163" t="str">
        <f>IF(AND(ISBLANK('C5'!AB94),$L$535&lt;&gt;"Z"),"",'C5'!AB94)</f>
        <v/>
      </c>
      <c r="L535" s="163" t="str">
        <f>IF(ISBLANK('C5'!AC94),"",'C5'!AC94)</f>
        <v/>
      </c>
      <c r="M535" s="72" t="str">
        <f t="shared" si="9"/>
        <v>OK</v>
      </c>
      <c r="N535" s="73"/>
    </row>
    <row r="536" spans="1:14" hidden="1">
      <c r="A536" s="74" t="s">
        <v>2597</v>
      </c>
      <c r="B536" s="161" t="s">
        <v>2760</v>
      </c>
      <c r="C536" s="162" t="s">
        <v>110</v>
      </c>
      <c r="D536" s="164" t="s">
        <v>2761</v>
      </c>
      <c r="E536" s="162" t="s">
        <v>383</v>
      </c>
      <c r="F536" s="162" t="s">
        <v>110</v>
      </c>
      <c r="G536" s="164" t="s">
        <v>2762</v>
      </c>
      <c r="H536" s="163" t="str">
        <f>IF(OR(AND('C5'!AB35="",'C5'!AC35=""),AND('C5'!AB65="",'C5'!AC65=""),AND('C5'!AC35="X",'C5'!AC65="X"),OR('C5'!AC35="M",'C5'!AC65="M")),"",SUM('C5'!AB35,'C5'!AB65))</f>
        <v/>
      </c>
      <c r="I536" s="163" t="str">
        <f>IF(AND(AND('C5'!AC35="X",'C5'!AC65="X"),SUM('C5'!AB35,'C5'!AB65)=0,ISNUMBER('C5'!AB95)),"",IF(OR('C5'!AC35="M",'C5'!AC65="M"),"M",IF(AND('C5'!AC35='C5'!AC65,OR('C5'!AC35="X",'C5'!AC35="W",'C5'!AC35="Z")),UPPER('C5'!AC35),"")))</f>
        <v/>
      </c>
      <c r="J536" s="75" t="s">
        <v>383</v>
      </c>
      <c r="K536" s="163" t="str">
        <f>IF(AND(ISBLANK('C5'!AB95),$L$536&lt;&gt;"Z"),"",'C5'!AB95)</f>
        <v/>
      </c>
      <c r="L536" s="163" t="str">
        <f>IF(ISBLANK('C5'!AC95),"",'C5'!AC95)</f>
        <v/>
      </c>
      <c r="M536" s="72" t="str">
        <f t="shared" si="9"/>
        <v>OK</v>
      </c>
      <c r="N536" s="73"/>
    </row>
    <row r="537" spans="1:14" hidden="1">
      <c r="A537" s="74" t="s">
        <v>2597</v>
      </c>
      <c r="B537" s="161" t="s">
        <v>2763</v>
      </c>
      <c r="C537" s="162" t="s">
        <v>110</v>
      </c>
      <c r="D537" s="164" t="s">
        <v>2764</v>
      </c>
      <c r="E537" s="162" t="s">
        <v>383</v>
      </c>
      <c r="F537" s="162" t="s">
        <v>110</v>
      </c>
      <c r="G537" s="164" t="s">
        <v>2765</v>
      </c>
      <c r="H537" s="163" t="str">
        <f>IF(OR(AND('C5'!AB36="",'C5'!AC36=""),AND('C5'!AB66="",'C5'!AC66=""),AND('C5'!AC36="X",'C5'!AC66="X"),OR('C5'!AC36="M",'C5'!AC66="M")),"",SUM('C5'!AB36,'C5'!AB66))</f>
        <v/>
      </c>
      <c r="I537" s="163" t="str">
        <f>IF(AND(AND('C5'!AC36="X",'C5'!AC66="X"),SUM('C5'!AB36,'C5'!AB66)=0,ISNUMBER('C5'!AB96)),"",IF(OR('C5'!AC36="M",'C5'!AC66="M"),"M",IF(AND('C5'!AC36='C5'!AC66,OR('C5'!AC36="X",'C5'!AC36="W",'C5'!AC36="Z")),UPPER('C5'!AC36),"")))</f>
        <v/>
      </c>
      <c r="J537" s="75" t="s">
        <v>383</v>
      </c>
      <c r="K537" s="163" t="str">
        <f>IF(AND(ISBLANK('C5'!AB96),$L$537&lt;&gt;"Z"),"",'C5'!AB96)</f>
        <v/>
      </c>
      <c r="L537" s="163" t="str">
        <f>IF(ISBLANK('C5'!AC96),"",'C5'!AC96)</f>
        <v/>
      </c>
      <c r="M537" s="72" t="str">
        <f t="shared" si="9"/>
        <v>OK</v>
      </c>
      <c r="N537" s="73"/>
    </row>
    <row r="538" spans="1:14" hidden="1">
      <c r="A538" s="74" t="s">
        <v>2597</v>
      </c>
      <c r="B538" s="161" t="s">
        <v>2766</v>
      </c>
      <c r="C538" s="162" t="s">
        <v>110</v>
      </c>
      <c r="D538" s="164" t="s">
        <v>2767</v>
      </c>
      <c r="E538" s="162" t="s">
        <v>383</v>
      </c>
      <c r="F538" s="162" t="s">
        <v>110</v>
      </c>
      <c r="G538" s="164" t="s">
        <v>2768</v>
      </c>
      <c r="H538" s="163" t="str">
        <f>IF(OR(AND('C5'!AB37="",'C5'!AC37=""),AND('C5'!AB67="",'C5'!AC67=""),AND('C5'!AC37="X",'C5'!AC67="X"),OR('C5'!AC37="M",'C5'!AC67="M")),"",SUM('C5'!AB37,'C5'!AB67))</f>
        <v/>
      </c>
      <c r="I538" s="163" t="str">
        <f>IF(AND(AND('C5'!AC37="X",'C5'!AC67="X"),SUM('C5'!AB37,'C5'!AB67)=0,ISNUMBER('C5'!AB97)),"",IF(OR('C5'!AC37="M",'C5'!AC67="M"),"M",IF(AND('C5'!AC37='C5'!AC67,OR('C5'!AC37="X",'C5'!AC37="W",'C5'!AC37="Z")),UPPER('C5'!AC37),"")))</f>
        <v/>
      </c>
      <c r="J538" s="75" t="s">
        <v>383</v>
      </c>
      <c r="K538" s="163" t="str">
        <f>IF(AND(ISBLANK('C5'!AB97),$L$538&lt;&gt;"Z"),"",'C5'!AB97)</f>
        <v/>
      </c>
      <c r="L538" s="163" t="str">
        <f>IF(ISBLANK('C5'!AC97),"",'C5'!AC97)</f>
        <v/>
      </c>
      <c r="M538" s="72" t="str">
        <f t="shared" si="9"/>
        <v>OK</v>
      </c>
      <c r="N538" s="73"/>
    </row>
    <row r="539" spans="1:14" hidden="1">
      <c r="A539" s="74" t="s">
        <v>2597</v>
      </c>
      <c r="B539" s="161" t="s">
        <v>2769</v>
      </c>
      <c r="C539" s="162" t="s">
        <v>110</v>
      </c>
      <c r="D539" s="164" t="s">
        <v>2770</v>
      </c>
      <c r="E539" s="162" t="s">
        <v>383</v>
      </c>
      <c r="F539" s="162" t="s">
        <v>110</v>
      </c>
      <c r="G539" s="164" t="s">
        <v>2771</v>
      </c>
      <c r="H539" s="163" t="str">
        <f>IF(OR(AND('C5'!AB38="",'C5'!AC38=""),AND('C5'!AB68="",'C5'!AC68=""),AND('C5'!AC38="X",'C5'!AC68="X"),OR('C5'!AC38="M",'C5'!AC68="M")),"",SUM('C5'!AB38,'C5'!AB68))</f>
        <v/>
      </c>
      <c r="I539" s="163" t="str">
        <f>IF(AND(AND('C5'!AC38="X",'C5'!AC68="X"),SUM('C5'!AB38,'C5'!AB68)=0,ISNUMBER('C5'!AB98)),"",IF(OR('C5'!AC38="M",'C5'!AC68="M"),"M",IF(AND('C5'!AC38='C5'!AC68,OR('C5'!AC38="X",'C5'!AC38="W",'C5'!AC38="Z")),UPPER('C5'!AC38),"")))</f>
        <v/>
      </c>
      <c r="J539" s="75" t="s">
        <v>383</v>
      </c>
      <c r="K539" s="163" t="str">
        <f>IF(AND(ISBLANK('C5'!AB98),$L$539&lt;&gt;"Z"),"",'C5'!AB98)</f>
        <v/>
      </c>
      <c r="L539" s="163" t="str">
        <f>IF(ISBLANK('C5'!AC98),"",'C5'!AC98)</f>
        <v/>
      </c>
      <c r="M539" s="72" t="str">
        <f t="shared" si="9"/>
        <v>OK</v>
      </c>
      <c r="N539" s="73"/>
    </row>
    <row r="540" spans="1:14" hidden="1">
      <c r="A540" s="74" t="s">
        <v>2597</v>
      </c>
      <c r="B540" s="161" t="s">
        <v>2772</v>
      </c>
      <c r="C540" s="162" t="s">
        <v>110</v>
      </c>
      <c r="D540" s="164" t="s">
        <v>2773</v>
      </c>
      <c r="E540" s="162" t="s">
        <v>383</v>
      </c>
      <c r="F540" s="162" t="s">
        <v>110</v>
      </c>
      <c r="G540" s="164" t="s">
        <v>2774</v>
      </c>
      <c r="H540" s="163" t="str">
        <f>IF(OR(AND('C5'!AB39="",'C5'!AC39=""),AND('C5'!AB69="",'C5'!AC69=""),AND('C5'!AC39="X",'C5'!AC69="X"),OR('C5'!AC39="M",'C5'!AC69="M")),"",SUM('C5'!AB39,'C5'!AB69))</f>
        <v/>
      </c>
      <c r="I540" s="163" t="str">
        <f>IF(AND(AND('C5'!AC39="X",'C5'!AC69="X"),SUM('C5'!AB39,'C5'!AB69)=0,ISNUMBER('C5'!AB99)),"",IF(OR('C5'!AC39="M",'C5'!AC69="M"),"M",IF(AND('C5'!AC39='C5'!AC69,OR('C5'!AC39="X",'C5'!AC39="W",'C5'!AC39="Z")),UPPER('C5'!AC39),"")))</f>
        <v/>
      </c>
      <c r="J540" s="75" t="s">
        <v>383</v>
      </c>
      <c r="K540" s="163" t="str">
        <f>IF(AND(ISBLANK('C5'!AB99),$L$540&lt;&gt;"Z"),"",'C5'!AB99)</f>
        <v/>
      </c>
      <c r="L540" s="163" t="str">
        <f>IF(ISBLANK('C5'!AC99),"",'C5'!AC99)</f>
        <v/>
      </c>
      <c r="M540" s="72" t="str">
        <f t="shared" si="9"/>
        <v>OK</v>
      </c>
      <c r="N540" s="73"/>
    </row>
    <row r="541" spans="1:14" hidden="1">
      <c r="A541" s="74" t="s">
        <v>2597</v>
      </c>
      <c r="B541" s="161" t="s">
        <v>2775</v>
      </c>
      <c r="C541" s="162" t="s">
        <v>110</v>
      </c>
      <c r="D541" s="164" t="s">
        <v>2776</v>
      </c>
      <c r="E541" s="162" t="s">
        <v>383</v>
      </c>
      <c r="F541" s="162" t="s">
        <v>110</v>
      </c>
      <c r="G541" s="164" t="s">
        <v>2777</v>
      </c>
      <c r="H541" s="163" t="str">
        <f>IF(OR(AND('C5'!AB40="",'C5'!AC40=""),AND('C5'!AB70="",'C5'!AC70=""),AND('C5'!AC40="X",'C5'!AC70="X"),OR('C5'!AC40="M",'C5'!AC70="M")),"",SUM('C5'!AB40,'C5'!AB70))</f>
        <v/>
      </c>
      <c r="I541" s="163" t="str">
        <f>IF(AND(AND('C5'!AC40="X",'C5'!AC70="X"),SUM('C5'!AB40,'C5'!AB70)=0,ISNUMBER('C5'!AB100)),"",IF(OR('C5'!AC40="M",'C5'!AC70="M"),"M",IF(AND('C5'!AC40='C5'!AC70,OR('C5'!AC40="X",'C5'!AC40="W",'C5'!AC40="Z")),UPPER('C5'!AC40),"")))</f>
        <v/>
      </c>
      <c r="J541" s="75" t="s">
        <v>383</v>
      </c>
      <c r="K541" s="163" t="str">
        <f>IF(AND(ISBLANK('C5'!AB100),$L$541&lt;&gt;"Z"),"",'C5'!AB100)</f>
        <v/>
      </c>
      <c r="L541" s="163" t="str">
        <f>IF(ISBLANK('C5'!AC100),"",'C5'!AC100)</f>
        <v/>
      </c>
      <c r="M541" s="72" t="str">
        <f t="shared" si="9"/>
        <v>OK</v>
      </c>
      <c r="N541" s="73"/>
    </row>
    <row r="542" spans="1:14" hidden="1">
      <c r="A542" s="74" t="s">
        <v>2597</v>
      </c>
      <c r="B542" s="161" t="s">
        <v>2778</v>
      </c>
      <c r="C542" s="162" t="s">
        <v>110</v>
      </c>
      <c r="D542" s="164" t="s">
        <v>2779</v>
      </c>
      <c r="E542" s="162" t="s">
        <v>383</v>
      </c>
      <c r="F542" s="162" t="s">
        <v>110</v>
      </c>
      <c r="G542" s="164" t="s">
        <v>2780</v>
      </c>
      <c r="H542" s="163" t="str">
        <f>IF(OR(AND('C5'!AB41="",'C5'!AC41=""),AND('C5'!AB71="",'C5'!AC71=""),AND('C5'!AC41="X",'C5'!AC71="X"),OR('C5'!AC41="M",'C5'!AC71="M")),"",SUM('C5'!AB41,'C5'!AB71))</f>
        <v/>
      </c>
      <c r="I542" s="163" t="str">
        <f>IF(AND(AND('C5'!AC41="X",'C5'!AC71="X"),SUM('C5'!AB41,'C5'!AB71)=0,ISNUMBER('C5'!AB101)),"",IF(OR('C5'!AC41="M",'C5'!AC71="M"),"M",IF(AND('C5'!AC41='C5'!AC71,OR('C5'!AC41="X",'C5'!AC41="W",'C5'!AC41="Z")),UPPER('C5'!AC41),"")))</f>
        <v/>
      </c>
      <c r="J542" s="75" t="s">
        <v>383</v>
      </c>
      <c r="K542" s="163" t="str">
        <f>IF(AND(ISBLANK('C5'!AB101),$L$542&lt;&gt;"Z"),"",'C5'!AB101)</f>
        <v/>
      </c>
      <c r="L542" s="163" t="str">
        <f>IF(ISBLANK('C5'!AC101),"",'C5'!AC101)</f>
        <v/>
      </c>
      <c r="M542" s="72" t="str">
        <f t="shared" si="9"/>
        <v>OK</v>
      </c>
      <c r="N542" s="73"/>
    </row>
    <row r="543" spans="1:14" hidden="1">
      <c r="A543" s="74" t="s">
        <v>2597</v>
      </c>
      <c r="B543" s="161" t="s">
        <v>2781</v>
      </c>
      <c r="C543" s="162" t="s">
        <v>110</v>
      </c>
      <c r="D543" s="164" t="s">
        <v>2782</v>
      </c>
      <c r="E543" s="162" t="s">
        <v>383</v>
      </c>
      <c r="F543" s="162" t="s">
        <v>110</v>
      </c>
      <c r="G543" s="164" t="s">
        <v>2615</v>
      </c>
      <c r="H543" s="163" t="str">
        <f>IF(OR(AND('C5'!AB42="",'C5'!AC42=""),AND('C5'!AB72="",'C5'!AC72=""),AND('C5'!AC42="X",'C5'!AC72="X"),OR('C5'!AC42="M",'C5'!AC72="M")),"",SUM('C5'!AB42,'C5'!AB72))</f>
        <v/>
      </c>
      <c r="I543" s="163" t="str">
        <f>IF(AND(AND('C5'!AC42="X",'C5'!AC72="X"),SUM('C5'!AB42,'C5'!AB72)=0,ISNUMBER('C5'!AB102)),"",IF(OR('C5'!AC42="M",'C5'!AC72="M"),"M",IF(AND('C5'!AC42='C5'!AC72,OR('C5'!AC42="X",'C5'!AC42="W",'C5'!AC42="Z")),UPPER('C5'!AC42),"")))</f>
        <v/>
      </c>
      <c r="J543" s="75" t="s">
        <v>383</v>
      </c>
      <c r="K543" s="163" t="str">
        <f>IF(AND(ISBLANK('C5'!AB102),$L$543&lt;&gt;"Z"),"",'C5'!AB102)</f>
        <v/>
      </c>
      <c r="L543" s="163" t="str">
        <f>IF(ISBLANK('C5'!AC102),"",'C5'!AC102)</f>
        <v/>
      </c>
      <c r="M543" s="72" t="str">
        <f t="shared" si="9"/>
        <v>OK</v>
      </c>
      <c r="N543" s="73"/>
    </row>
    <row r="544" spans="1:14" hidden="1">
      <c r="A544" s="74" t="s">
        <v>2597</v>
      </c>
      <c r="B544" s="161" t="s">
        <v>1548</v>
      </c>
      <c r="C544" s="162" t="s">
        <v>363</v>
      </c>
      <c r="D544" s="164" t="s">
        <v>1549</v>
      </c>
      <c r="E544" s="162" t="s">
        <v>383</v>
      </c>
      <c r="F544" s="162" t="s">
        <v>363</v>
      </c>
      <c r="G544" s="164" t="s">
        <v>607</v>
      </c>
      <c r="H544" s="163" t="str">
        <f>IF(OR(SUMPRODUCT(--('C6'!V14:'C6'!V68=""),--('C6'!W14:'C6'!W68=""))&gt;0,COUNTIF('C6'!W14:'C6'!W68,"M")&gt;0,COUNTIF('C6'!W14:'C6'!W68,"X")=55),"",SUM('C6'!V14:'C6'!V68))</f>
        <v/>
      </c>
      <c r="I544" s="163" t="str">
        <f>IF(AND(COUNTIF('C6'!W14:'C6'!W68,"X")=55,SUM('C6'!V14:'C6'!V68)=0,ISNUMBER('C6'!V69)),"",IF(COUNTIF('C6'!W14:'C6'!W68,"M")&gt;0,"M",IF(AND(COUNTIF('C6'!W14:'C6'!W68,'C6'!W14)=55,OR('C6'!W14="X",'C6'!W14="W",'C6'!W14="Z")),UPPER('C6'!W14),"")))</f>
        <v/>
      </c>
      <c r="J544" s="75" t="s">
        <v>383</v>
      </c>
      <c r="K544" s="163" t="str">
        <f>IF(AND(ISBLANK('C6'!V69),$L$544&lt;&gt;"Z"),"",'C6'!V69)</f>
        <v/>
      </c>
      <c r="L544" s="163" t="str">
        <f>IF(ISBLANK('C6'!W69),"",'C6'!W69)</f>
        <v/>
      </c>
      <c r="M544" s="72" t="str">
        <f t="shared" si="9"/>
        <v>OK</v>
      </c>
      <c r="N544" s="73"/>
    </row>
    <row r="545" spans="1:14" hidden="1">
      <c r="A545" s="74" t="s">
        <v>2597</v>
      </c>
      <c r="B545" s="161" t="s">
        <v>1550</v>
      </c>
      <c r="C545" s="162" t="s">
        <v>363</v>
      </c>
      <c r="D545" s="164" t="s">
        <v>1551</v>
      </c>
      <c r="E545" s="162" t="s">
        <v>383</v>
      </c>
      <c r="F545" s="162" t="s">
        <v>363</v>
      </c>
      <c r="G545" s="164" t="s">
        <v>618</v>
      </c>
      <c r="H545" s="163" t="str">
        <f>IF(OR(SUMPRODUCT(--('C6'!V70:'C6'!V73=""),--('C6'!W70:'C6'!W73=""))&gt;0,COUNTIF('C6'!W70:'C6'!W73,"M")&gt;0,COUNTIF('C6'!W70:'C6'!W73,"X")=4),"",SUM('C6'!V70:'C6'!V73))</f>
        <v/>
      </c>
      <c r="I545" s="163" t="str">
        <f>IF(AND(COUNTIF('C6'!W70:'C6'!W73,"X")=4,SUM('C6'!V70:'C6'!V73)=0,ISNUMBER('C6'!V74)),"",IF(COUNTIF('C6'!W70:'C6'!W73,"M")&gt;0,"M",IF(AND(COUNTIF('C6'!W70:'C6'!W73,'C6'!W70)=4,OR('C6'!W70="X",'C6'!W70="W",'C6'!W70="Z")),UPPER('C6'!W70),"")))</f>
        <v/>
      </c>
      <c r="J545" s="75" t="s">
        <v>383</v>
      </c>
      <c r="K545" s="163" t="str">
        <f>IF(AND(ISBLANK('C6'!V74),$L$545&lt;&gt;"Z"),"",'C6'!V74)</f>
        <v/>
      </c>
      <c r="L545" s="163" t="str">
        <f>IF(ISBLANK('C6'!W74),"",'C6'!W74)</f>
        <v/>
      </c>
      <c r="M545" s="72" t="str">
        <f t="shared" si="9"/>
        <v>OK</v>
      </c>
      <c r="N545" s="73"/>
    </row>
    <row r="546" spans="1:14" hidden="1">
      <c r="A546" s="74" t="s">
        <v>2597</v>
      </c>
      <c r="B546" s="161" t="s">
        <v>1552</v>
      </c>
      <c r="C546" s="162" t="s">
        <v>363</v>
      </c>
      <c r="D546" s="164" t="s">
        <v>1553</v>
      </c>
      <c r="E546" s="162" t="s">
        <v>383</v>
      </c>
      <c r="F546" s="162" t="s">
        <v>363</v>
      </c>
      <c r="G546" s="164" t="s">
        <v>941</v>
      </c>
      <c r="H546" s="163" t="str">
        <f>IF(OR(SUMPRODUCT(--('C6'!V75:'C6'!V117=""),--('C6'!W75:'C6'!W117=""))&gt;0,COUNTIF('C6'!W75:'C6'!W117,"M")&gt;0,COUNTIF('C6'!W75:'C6'!W117,"X")=43),"",SUM('C6'!V75:'C6'!V117))</f>
        <v/>
      </c>
      <c r="I546" s="163" t="str">
        <f>IF(AND(COUNTIF('C6'!W75:'C6'!W117,"X")=43,SUM('C6'!V75:'C6'!V117)=0,ISNUMBER('C6'!V118)),"",IF(COUNTIF('C6'!W75:'C6'!W117,"M")&gt;0,"M",IF(AND(COUNTIF('C6'!W75:'C6'!W117,'C6'!W75)=43,OR('C6'!W75="X",'C6'!W75="W",'C6'!W75="Z")),UPPER('C6'!W75),"")))</f>
        <v/>
      </c>
      <c r="J546" s="75" t="s">
        <v>383</v>
      </c>
      <c r="K546" s="163" t="str">
        <f>IF(AND(ISBLANK('C6'!V118),$L$546&lt;&gt;"Z"),"",'C6'!V118)</f>
        <v/>
      </c>
      <c r="L546" s="163" t="str">
        <f>IF(ISBLANK('C6'!W118),"",'C6'!W118)</f>
        <v/>
      </c>
      <c r="M546" s="72" t="str">
        <f t="shared" si="9"/>
        <v>OK</v>
      </c>
      <c r="N546" s="73"/>
    </row>
    <row r="547" spans="1:14" hidden="1">
      <c r="A547" s="74" t="s">
        <v>2597</v>
      </c>
      <c r="B547" s="161" t="s">
        <v>1554</v>
      </c>
      <c r="C547" s="162" t="s">
        <v>363</v>
      </c>
      <c r="D547" s="164" t="s">
        <v>1555</v>
      </c>
      <c r="E547" s="162" t="s">
        <v>383</v>
      </c>
      <c r="F547" s="162" t="s">
        <v>363</v>
      </c>
      <c r="G547" s="164" t="s">
        <v>942</v>
      </c>
      <c r="H547" s="163" t="str">
        <f>IF(OR(SUMPRODUCT(--('C6'!V119:'C6'!V169=""),--('C6'!W119:'C6'!W169=""))&gt;0,COUNTIF('C6'!W119:'C6'!W169,"M")&gt;0,COUNTIF('C6'!W119:'C6'!W169,"X")=51),"",SUM('C6'!V119:'C6'!V169))</f>
        <v/>
      </c>
      <c r="I547" s="163" t="str">
        <f>IF(AND(COUNTIF('C6'!W119:'C6'!W169,"X")=51,SUM('C6'!V119:'C6'!V169)=0,ISNUMBER('C6'!V170)),"",IF(COUNTIF('C6'!W119:'C6'!W169,"M")&gt;0,"M",IF(AND(COUNTIF('C6'!W119:'C6'!W169,'C6'!W119)=51,OR('C6'!W119="X",'C6'!W119="W",'C6'!W119="Z")),UPPER('C6'!W119),"")))</f>
        <v/>
      </c>
      <c r="J547" s="75" t="s">
        <v>383</v>
      </c>
      <c r="K547" s="163" t="str">
        <f>IF(AND(ISBLANK('C6'!V170),$L$547&lt;&gt;"Z"),"",'C6'!V170)</f>
        <v/>
      </c>
      <c r="L547" s="163" t="str">
        <f>IF(ISBLANK('C6'!W170),"",'C6'!W170)</f>
        <v/>
      </c>
      <c r="M547" s="72" t="str">
        <f t="shared" si="9"/>
        <v>OK</v>
      </c>
      <c r="N547" s="73"/>
    </row>
    <row r="548" spans="1:14" hidden="1">
      <c r="A548" s="74" t="s">
        <v>2597</v>
      </c>
      <c r="B548" s="161" t="s">
        <v>1556</v>
      </c>
      <c r="C548" s="162" t="s">
        <v>363</v>
      </c>
      <c r="D548" s="164" t="s">
        <v>1557</v>
      </c>
      <c r="E548" s="162" t="s">
        <v>383</v>
      </c>
      <c r="F548" s="162" t="s">
        <v>363</v>
      </c>
      <c r="G548" s="164" t="s">
        <v>943</v>
      </c>
      <c r="H548" s="163" t="str">
        <f>IF(OR(SUMPRODUCT(--('C6'!V171:'C6'!V216=""),--('C6'!W171:'C6'!W216=""))&gt;0,COUNTIF('C6'!W171:'C6'!W216,"M")&gt;0,COUNTIF('C6'!W171:'C6'!W216,"X")=46),"",SUM('C6'!V171:'C6'!V216))</f>
        <v/>
      </c>
      <c r="I548" s="163" t="str">
        <f>IF(AND(COUNTIF('C6'!W171:'C6'!W216,"X")=46,SUM('C6'!V171:'C6'!V216)=0,ISNUMBER('C6'!V217)),"",IF(COUNTIF('C6'!W171:'C6'!W216,"M")&gt;0,"M",IF(AND(COUNTIF('C6'!W171:'C6'!W216,'C6'!W171)=46,OR('C6'!W171="X",'C6'!W171="W",'C6'!W171="Z")),UPPER('C6'!W171),"")))</f>
        <v/>
      </c>
      <c r="J548" s="75" t="s">
        <v>383</v>
      </c>
      <c r="K548" s="163" t="str">
        <f>IF(AND(ISBLANK('C6'!V217),$L$548&lt;&gt;"Z"),"",'C6'!V217)</f>
        <v/>
      </c>
      <c r="L548" s="163" t="str">
        <f>IF(ISBLANK('C6'!W217),"",'C6'!W217)</f>
        <v/>
      </c>
      <c r="M548" s="72" t="str">
        <f t="shared" si="9"/>
        <v>OK</v>
      </c>
      <c r="N548" s="73"/>
    </row>
    <row r="549" spans="1:14" hidden="1">
      <c r="A549" s="74" t="s">
        <v>2597</v>
      </c>
      <c r="B549" s="161" t="s">
        <v>1558</v>
      </c>
      <c r="C549" s="162" t="s">
        <v>363</v>
      </c>
      <c r="D549" s="164" t="s">
        <v>1559</v>
      </c>
      <c r="E549" s="162" t="s">
        <v>383</v>
      </c>
      <c r="F549" s="162" t="s">
        <v>363</v>
      </c>
      <c r="G549" s="164" t="s">
        <v>944</v>
      </c>
      <c r="H549" s="163" t="str">
        <f>IF(OR(SUMPRODUCT(--('C6'!V218:'C6'!V235=""),--('C6'!W218:'C6'!W235=""))&gt;0,COUNTIF('C6'!W218:'C6'!W235,"M")&gt;0,COUNTIF('C6'!W218:'C6'!W235,"X")=18),"",SUM('C6'!V218:'C6'!V235))</f>
        <v/>
      </c>
      <c r="I549" s="163" t="str">
        <f>IF(AND(COUNTIF('C6'!W218:'C6'!W235,"X")=18,SUM('C6'!V218:'C6'!V235)=0,ISNUMBER('C6'!V236)),"",IF(COUNTIF('C6'!W218:'C6'!W235,"M")&gt;0,"M",IF(AND(COUNTIF('C6'!W218:'C6'!W235,'C6'!W218)=18,OR('C6'!W218="X",'C6'!W218="W",'C6'!W218="Z")),UPPER('C6'!W218),"")))</f>
        <v/>
      </c>
      <c r="J549" s="75" t="s">
        <v>383</v>
      </c>
      <c r="K549" s="163" t="str">
        <f>IF(AND(ISBLANK('C6'!V236),$L$549&lt;&gt;"Z"),"",'C6'!V236)</f>
        <v/>
      </c>
      <c r="L549" s="163" t="str">
        <f>IF(ISBLANK('C6'!W236),"",'C6'!W236)</f>
        <v/>
      </c>
      <c r="M549" s="72" t="str">
        <f t="shared" si="9"/>
        <v>OK</v>
      </c>
      <c r="N549" s="73"/>
    </row>
    <row r="550" spans="1:14" hidden="1">
      <c r="A550" s="74" t="s">
        <v>2597</v>
      </c>
      <c r="B550" s="161" t="s">
        <v>1560</v>
      </c>
      <c r="C550" s="162" t="s">
        <v>363</v>
      </c>
      <c r="D550" s="164" t="s">
        <v>1561</v>
      </c>
      <c r="E550" s="162" t="s">
        <v>383</v>
      </c>
      <c r="F550" s="162" t="s">
        <v>363</v>
      </c>
      <c r="G550" s="164" t="s">
        <v>702</v>
      </c>
      <c r="H550" s="163" t="str">
        <f>IF(OR(AND('C6'!V69="",'C6'!W69=""),AND('C6'!V74="",'C6'!W74=""),,AND('C6'!V118="",'C6'!W118=""),AND('C6'!V170="",'C6'!W170=""),AND('C6'!V217="",'C6'!W217=""),AND('C6'!V236="",'C6'!W236=""),AND('C6'!V237="",'C6'!W237=""),AND('C6'!W69="X",'C6'!W74="X",'C6'!W118="X",'C6'!W170="X",'C6'!W217="X",'C6'!W236="X",'C6'!W237="X"),OR('C6'!W69="M",'C6'!W74="M",'C6'!W118="M",'C6'!W170="M",'C6'!W217="M",'C6'!W236="M",'C6'!W237="M")),"",SUM('C6'!V69,'C6'!V74,'C6'!V118,'C6'!V170,'C6'!V217,'C6'!V236,'C6'!V237))</f>
        <v/>
      </c>
      <c r="I550" s="163" t="str">
        <f>IF(AND(AND('C6'!W69="X",'C6'!W74="X",'C6'!W118="X",'C6'!W170="X",'C6'!W217="X",'C6'!W236="X",'C6'!W237="X"),SUM('C6'!V69,'C6'!V74,'C6'!V118,'C6'!V170,'C6'!V217,'C6'!V236,'C6'!V237)=0,ISNUMBER('C6'!V238)),"",IF(OR('C6'!W69="M",'C6'!W74="M",'C6'!W118="M",'C6'!W170="M",'C6'!W217="M",'C6'!W236="M",'C6'!W237="M"),"M",IF(AND('C6'!W69='C6'!W74, 'C6'!W69='C6'!W118, 'C6'!W69='C6'!W170, 'C6'!W69='C6'!W217, 'C6'!W69='C6'!W236, 'C6'!W69='C6'!W237,OR('C6'!W69="X", 'C6'!W69="W", 'C6'!W69="Z")),UPPER('C6'!W69),"")))</f>
        <v/>
      </c>
      <c r="J550" s="75" t="s">
        <v>383</v>
      </c>
      <c r="K550" s="163" t="str">
        <f>IF(AND(ISBLANK('C6'!V238),$L$550&lt;&gt;"Z"),"",'C6'!V238)</f>
        <v/>
      </c>
      <c r="L550" s="163" t="str">
        <f>IF(ISBLANK('C6'!W238),"",'C6'!W238)</f>
        <v/>
      </c>
      <c r="M550" s="72" t="str">
        <f t="shared" si="9"/>
        <v>OK</v>
      </c>
      <c r="N550" s="73"/>
    </row>
    <row r="551" spans="1:14" hidden="1">
      <c r="A551" s="74" t="s">
        <v>2597</v>
      </c>
      <c r="B551" s="161" t="s">
        <v>1562</v>
      </c>
      <c r="C551" s="162" t="s">
        <v>363</v>
      </c>
      <c r="D551" s="164" t="s">
        <v>1563</v>
      </c>
      <c r="E551" s="162" t="s">
        <v>383</v>
      </c>
      <c r="F551" s="162" t="s">
        <v>363</v>
      </c>
      <c r="G551" s="164" t="s">
        <v>945</v>
      </c>
      <c r="H551" s="163" t="str">
        <f>IF(OR(SUMPRODUCT(--('C6'!V240:'C6'!V294=""),--('C6'!W240:'C6'!W294=""))&gt;0,COUNTIF('C6'!W240:'C6'!W294,"M")&gt;0,COUNTIF('C6'!W240:'C6'!W294,"X")=55),"",SUM('C6'!V240:'C6'!V294))</f>
        <v/>
      </c>
      <c r="I551" s="163" t="str">
        <f>IF(AND(COUNTIF('C6'!W240:'C6'!W294,"X")=55,SUM('C6'!V240:'C6'!V294)=0,ISNUMBER('C6'!V295)),"",IF(COUNTIF('C6'!W240:'C6'!W294,"M")&gt;0,"M",IF(AND(COUNTIF('C6'!W240:'C6'!W294,'C6'!W240)=55,OR('C6'!W240="X",'C6'!W240="W",'C6'!W240="Z")),UPPER('C6'!W240),"")))</f>
        <v/>
      </c>
      <c r="J551" s="75" t="s">
        <v>383</v>
      </c>
      <c r="K551" s="163" t="str">
        <f>IF(AND(ISBLANK('C6'!V295),$L$551&lt;&gt;"Z"),"",'C6'!V295)</f>
        <v/>
      </c>
      <c r="L551" s="163" t="str">
        <f>IF(ISBLANK('C6'!W295),"",'C6'!W295)</f>
        <v/>
      </c>
      <c r="M551" s="72" t="str">
        <f t="shared" si="9"/>
        <v>OK</v>
      </c>
      <c r="N551" s="73"/>
    </row>
    <row r="552" spans="1:14" hidden="1">
      <c r="A552" s="74" t="s">
        <v>2597</v>
      </c>
      <c r="B552" s="161" t="s">
        <v>1564</v>
      </c>
      <c r="C552" s="162" t="s">
        <v>363</v>
      </c>
      <c r="D552" s="164" t="s">
        <v>1565</v>
      </c>
      <c r="E552" s="162" t="s">
        <v>383</v>
      </c>
      <c r="F552" s="162" t="s">
        <v>363</v>
      </c>
      <c r="G552" s="164" t="s">
        <v>946</v>
      </c>
      <c r="H552" s="163" t="str">
        <f>IF(OR(SUMPRODUCT(--('C6'!V296:'C6'!V299=""),--('C6'!W296:'C6'!W299=""))&gt;0,COUNTIF('C6'!W296:'C6'!W299,"M")&gt;0,COUNTIF('C6'!W296:'C6'!W299,"X")=4),"",SUM('C6'!V296:'C6'!V299))</f>
        <v/>
      </c>
      <c r="I552" s="163" t="str">
        <f>IF(AND(COUNTIF('C6'!W296:'C6'!W299,"X")=4,SUM('C6'!V296:'C6'!V299)=0,ISNUMBER('C6'!V300)),"",IF(COUNTIF('C6'!W296:'C6'!W299,"M")&gt;0,"M",IF(AND(COUNTIF('C6'!W296:'C6'!W299,'C6'!W296)=4,OR('C6'!W296="X",'C6'!W296="W",'C6'!W296="Z")),UPPER('C6'!W296),"")))</f>
        <v/>
      </c>
      <c r="J552" s="75" t="s">
        <v>383</v>
      </c>
      <c r="K552" s="163" t="str">
        <f>IF(AND(ISBLANK('C6'!V300),$L$552&lt;&gt;"Z"),"",'C6'!V300)</f>
        <v/>
      </c>
      <c r="L552" s="163" t="str">
        <f>IF(ISBLANK('C6'!W300),"",'C6'!W300)</f>
        <v/>
      </c>
      <c r="M552" s="72" t="str">
        <f t="shared" si="9"/>
        <v>OK</v>
      </c>
      <c r="N552" s="73"/>
    </row>
    <row r="553" spans="1:14" hidden="1">
      <c r="A553" s="74" t="s">
        <v>2597</v>
      </c>
      <c r="B553" s="161" t="s">
        <v>1566</v>
      </c>
      <c r="C553" s="162" t="s">
        <v>363</v>
      </c>
      <c r="D553" s="164" t="s">
        <v>1567</v>
      </c>
      <c r="E553" s="162" t="s">
        <v>383</v>
      </c>
      <c r="F553" s="162" t="s">
        <v>363</v>
      </c>
      <c r="G553" s="164" t="s">
        <v>947</v>
      </c>
      <c r="H553" s="163" t="str">
        <f>IF(OR(SUMPRODUCT(--('C6'!V301:'C6'!V343=""),--('C6'!W301:'C6'!W343=""))&gt;0,COUNTIF('C6'!W301:'C6'!W343,"M")&gt;0,COUNTIF('C6'!W301:'C6'!W343,"X")=43),"",SUM('C6'!V301:'C6'!V343))</f>
        <v/>
      </c>
      <c r="I553" s="163" t="str">
        <f>IF(AND(COUNTIF('C6'!W301:'C6'!W343,"X")=43,SUM('C6'!V301:'C6'!V343)=0,ISNUMBER('C6'!V344)),"",IF(COUNTIF('C6'!W301:'C6'!W343,"M")&gt;0,"M",IF(AND(COUNTIF('C6'!W301:'C6'!W343,'C6'!W301)=43,OR('C6'!W301="X",'C6'!W301="W",'C6'!W301="Z")),UPPER('C6'!W301),"")))</f>
        <v/>
      </c>
      <c r="J553" s="75" t="s">
        <v>383</v>
      </c>
      <c r="K553" s="163" t="str">
        <f>IF(AND(ISBLANK('C6'!V344),$L$553&lt;&gt;"Z"),"",'C6'!V344)</f>
        <v/>
      </c>
      <c r="L553" s="163" t="str">
        <f>IF(ISBLANK('C6'!W344),"",'C6'!W344)</f>
        <v/>
      </c>
      <c r="M553" s="72" t="str">
        <f t="shared" si="9"/>
        <v>OK</v>
      </c>
      <c r="N553" s="73"/>
    </row>
    <row r="554" spans="1:14" hidden="1">
      <c r="A554" s="74" t="s">
        <v>2597</v>
      </c>
      <c r="B554" s="161" t="s">
        <v>1568</v>
      </c>
      <c r="C554" s="162" t="s">
        <v>363</v>
      </c>
      <c r="D554" s="164" t="s">
        <v>1569</v>
      </c>
      <c r="E554" s="162" t="s">
        <v>383</v>
      </c>
      <c r="F554" s="162" t="s">
        <v>363</v>
      </c>
      <c r="G554" s="164" t="s">
        <v>948</v>
      </c>
      <c r="H554" s="163" t="str">
        <f>IF(OR(SUMPRODUCT(--('C6'!V345:'C6'!V395=""),--('C6'!W345:'C6'!W395=""))&gt;0,COUNTIF('C6'!W345:'C6'!W395,"M")&gt;0,COUNTIF('C6'!W345:'C6'!W395,"X")=51),"",SUM('C6'!V345:'C6'!V395))</f>
        <v/>
      </c>
      <c r="I554" s="163" t="str">
        <f>IF(AND(COUNTIF('C6'!W345:'C6'!W395,"X")=51,SUM('C6'!V345:'C6'!V395)=0,ISNUMBER('C6'!V396)),"",IF(COUNTIF('C6'!W345:'C6'!W395,"M")&gt;0,"M",IF(AND(COUNTIF('C6'!W345:'C6'!W395,'C6'!W345)=51,OR('C6'!W345="X",'C6'!W345="W",'C6'!W345="Z")),UPPER('C6'!W345),"")))</f>
        <v/>
      </c>
      <c r="J554" s="75" t="s">
        <v>383</v>
      </c>
      <c r="K554" s="163" t="str">
        <f>IF(AND(ISBLANK('C6'!V396),$L$554&lt;&gt;"Z"),"",'C6'!V396)</f>
        <v/>
      </c>
      <c r="L554" s="163" t="str">
        <f>IF(ISBLANK('C6'!W396),"",'C6'!W396)</f>
        <v/>
      </c>
      <c r="M554" s="72" t="str">
        <f t="shared" si="9"/>
        <v>OK</v>
      </c>
      <c r="N554" s="73"/>
    </row>
    <row r="555" spans="1:14" hidden="1">
      <c r="A555" s="74" t="s">
        <v>2597</v>
      </c>
      <c r="B555" s="161" t="s">
        <v>1570</v>
      </c>
      <c r="C555" s="162" t="s">
        <v>363</v>
      </c>
      <c r="D555" s="164" t="s">
        <v>1571</v>
      </c>
      <c r="E555" s="162" t="s">
        <v>383</v>
      </c>
      <c r="F555" s="162" t="s">
        <v>363</v>
      </c>
      <c r="G555" s="164" t="s">
        <v>949</v>
      </c>
      <c r="H555" s="163" t="str">
        <f>IF(OR(SUMPRODUCT(--('C6'!V397:'C6'!V442=""),--('C6'!W397:'C6'!W442=""))&gt;0,COUNTIF('C6'!W397:'C6'!W442,"M")&gt;0,COUNTIF('C6'!W397:'C6'!W442,"X")=46),"",SUM('C6'!V397:'C6'!V442))</f>
        <v/>
      </c>
      <c r="I555" s="163" t="str">
        <f>IF(AND(COUNTIF('C6'!W397:'C6'!W442,"X")=46,SUM('C6'!V397:'C6'!V442)=0,ISNUMBER('C6'!V443)),"",IF(COUNTIF('C6'!W397:'C6'!W442,"M")&gt;0,"M",IF(AND(COUNTIF('C6'!W397:'C6'!W442,'C6'!W397)=46,OR('C6'!W397="X",'C6'!W397="W",'C6'!W397="Z")),UPPER('C6'!W397),"")))</f>
        <v/>
      </c>
      <c r="J555" s="75" t="s">
        <v>383</v>
      </c>
      <c r="K555" s="163" t="str">
        <f>IF(AND(ISBLANK('C6'!V443),$L$555&lt;&gt;"Z"),"",'C6'!V443)</f>
        <v/>
      </c>
      <c r="L555" s="163" t="str">
        <f>IF(ISBLANK('C6'!W443),"",'C6'!W443)</f>
        <v/>
      </c>
      <c r="M555" s="72" t="str">
        <f t="shared" si="9"/>
        <v>OK</v>
      </c>
      <c r="N555" s="73"/>
    </row>
    <row r="556" spans="1:14" hidden="1">
      <c r="A556" s="74" t="s">
        <v>2597</v>
      </c>
      <c r="B556" s="161" t="s">
        <v>1572</v>
      </c>
      <c r="C556" s="162" t="s">
        <v>363</v>
      </c>
      <c r="D556" s="164" t="s">
        <v>1573</v>
      </c>
      <c r="E556" s="162" t="s">
        <v>383</v>
      </c>
      <c r="F556" s="162" t="s">
        <v>363</v>
      </c>
      <c r="G556" s="164" t="s">
        <v>950</v>
      </c>
      <c r="H556" s="163" t="str">
        <f>IF(OR(SUMPRODUCT(--('C6'!V444:'C6'!V461=""),--('C6'!W444:'C6'!W461=""))&gt;0,COUNTIF('C6'!W444:'C6'!W461,"M")&gt;0,COUNTIF('C6'!W444:'C6'!W461,"X")=18),"",SUM('C6'!V444:'C6'!V461))</f>
        <v/>
      </c>
      <c r="I556" s="163" t="str">
        <f>IF(AND(COUNTIF('C6'!W444:'C6'!W461,"X")=18,SUM('C6'!V444:'C6'!V461)=0,ISNUMBER('C6'!V462)),"",IF(COUNTIF('C6'!W444:'C6'!W461,"M")&gt;0,"M",IF(AND(COUNTIF('C6'!W444:'C6'!W461,'C6'!W444)=18,OR('C6'!W444="X",'C6'!W444="W",'C6'!W444="Z")),UPPER('C6'!W444),"")))</f>
        <v/>
      </c>
      <c r="J556" s="75" t="s">
        <v>383</v>
      </c>
      <c r="K556" s="163" t="str">
        <f>IF(AND(ISBLANK('C6'!V462),$L$556&lt;&gt;"Z"),"",'C6'!V462)</f>
        <v/>
      </c>
      <c r="L556" s="163" t="str">
        <f>IF(ISBLANK('C6'!W462),"",'C6'!W462)</f>
        <v/>
      </c>
      <c r="M556" s="72" t="str">
        <f t="shared" si="9"/>
        <v>OK</v>
      </c>
      <c r="N556" s="73"/>
    </row>
    <row r="557" spans="1:14" hidden="1">
      <c r="A557" s="74" t="s">
        <v>2597</v>
      </c>
      <c r="B557" s="161" t="s">
        <v>1574</v>
      </c>
      <c r="C557" s="162" t="s">
        <v>363</v>
      </c>
      <c r="D557" s="164" t="s">
        <v>1575</v>
      </c>
      <c r="E557" s="162" t="s">
        <v>383</v>
      </c>
      <c r="F557" s="162" t="s">
        <v>363</v>
      </c>
      <c r="G557" s="164" t="s">
        <v>703</v>
      </c>
      <c r="H557" s="163" t="str">
        <f>IF(OR(AND('C6'!V295="",'C6'!W295=""),AND('C6'!V300="",'C6'!W300=""),,AND('C6'!V344="",'C6'!W344=""),AND('C6'!V396="",'C6'!W396=""),AND('C6'!V443="",'C6'!W443=""),AND('C6'!V462="",'C6'!W462=""),AND('C6'!V463="",'C6'!W463=""),AND('C6'!W295="X",'C6'!W300="X",'C6'!W344="X",'C6'!W396="X",'C6'!W443="X",'C6'!W462="X",'C6'!W463="X"),OR('C6'!W295="M",'C6'!W300="M",'C6'!W344="M",'C6'!W396="M",'C6'!W443="M",'C6'!W462="M",'C6'!W463="M")),"",SUM('C6'!V295,'C6'!V300,'C6'!V344,'C6'!V396,'C6'!V443,'C6'!V462,'C6'!V463))</f>
        <v/>
      </c>
      <c r="I557" s="163" t="str">
        <f>IF(AND(AND('C6'!W295="X",'C6'!W300="X",'C6'!W344="X",'C6'!W396="X",'C6'!W443="X",'C6'!W462="X",'C6'!W463="X"),SUM('C6'!V295,'C6'!V300,'C6'!V344,'C6'!V396,'C6'!V443,'C6'!V462,'C6'!V463)=0,ISNUMBER('C6'!V464)),"",IF(OR('C6'!W295="M",'C6'!W300="M",'C6'!W344="M",'C6'!W396="M",'C6'!W443="M",'C6'!W462="M",'C6'!W463="M"),"M",IF(AND('C6'!W295='C6'!W300, 'C6'!W295='C6'!W344, 'C6'!W295='C6'!W396, 'C6'!W295='C6'!W443, 'C6'!W295='C6'!W462, 'C6'!W295='C6'!W463,OR('C6'!W295="X", 'C6'!W295="W", 'C6'!W295="Z")),UPPER('C6'!W295),"")))</f>
        <v/>
      </c>
      <c r="J557" s="75" t="s">
        <v>383</v>
      </c>
      <c r="K557" s="163" t="str">
        <f>IF(AND(ISBLANK('C6'!V464),$L$557&lt;&gt;"Z"),"",'C6'!V464)</f>
        <v/>
      </c>
      <c r="L557" s="163" t="str">
        <f>IF(ISBLANK('C6'!W464),"",'C6'!W464)</f>
        <v/>
      </c>
      <c r="M557" s="72" t="str">
        <f t="shared" si="9"/>
        <v>OK</v>
      </c>
      <c r="N557" s="73"/>
    </row>
    <row r="558" spans="1:14" hidden="1">
      <c r="A558" s="74" t="s">
        <v>2597</v>
      </c>
      <c r="B558" s="161" t="s">
        <v>1576</v>
      </c>
      <c r="C558" s="162" t="s">
        <v>363</v>
      </c>
      <c r="D558" s="164" t="s">
        <v>1577</v>
      </c>
      <c r="E558" s="162" t="s">
        <v>383</v>
      </c>
      <c r="F558" s="162" t="s">
        <v>363</v>
      </c>
      <c r="G558" s="164" t="s">
        <v>951</v>
      </c>
      <c r="H558" s="163" t="str">
        <f>IF(OR(AND('C6'!V14="",'C6'!W14=""),AND('C6'!V240="",'C6'!W240=""),AND('C6'!W14="X",'C6'!W240="X"),OR('C6'!W14="M",'C6'!W240="M")),"",SUM('C6'!V14,'C6'!V240))</f>
        <v/>
      </c>
      <c r="I558" s="163" t="str">
        <f>IF(AND(AND('C6'!W14="X",'C6'!W240="X"),SUM('C6'!V14,'C6'!V240)=0,ISNUMBER('C6'!V466)),"",IF(OR('C6'!W14="M",'C6'!W240="M"),"M",IF(AND('C6'!W14='C6'!W240,OR('C6'!W14="X",'C6'!W14="W",'C6'!W14="Z")),UPPER('C6'!W14),"")))</f>
        <v/>
      </c>
      <c r="J558" s="75" t="s">
        <v>383</v>
      </c>
      <c r="K558" s="163" t="str">
        <f>IF(AND(ISBLANK('C6'!V466),$L$558&lt;&gt;"Z"),"",'C6'!V466)</f>
        <v/>
      </c>
      <c r="L558" s="163" t="str">
        <f>IF(ISBLANK('C6'!W466),"",'C6'!W466)</f>
        <v/>
      </c>
      <c r="M558" s="72" t="str">
        <f t="shared" si="9"/>
        <v>OK</v>
      </c>
      <c r="N558" s="73"/>
    </row>
    <row r="559" spans="1:14" hidden="1">
      <c r="A559" s="74" t="s">
        <v>2597</v>
      </c>
      <c r="B559" s="161" t="s">
        <v>1578</v>
      </c>
      <c r="C559" s="162" t="s">
        <v>363</v>
      </c>
      <c r="D559" s="164" t="s">
        <v>1579</v>
      </c>
      <c r="E559" s="162" t="s">
        <v>383</v>
      </c>
      <c r="F559" s="162" t="s">
        <v>363</v>
      </c>
      <c r="G559" s="164" t="s">
        <v>952</v>
      </c>
      <c r="H559" s="163" t="str">
        <f>IF(OR(AND('C6'!V15="",'C6'!W15=""),AND('C6'!V241="",'C6'!W241=""),AND('C6'!W15="X",'C6'!W241="X"),OR('C6'!W15="M",'C6'!W241="M")),"",SUM('C6'!V15,'C6'!V241))</f>
        <v/>
      </c>
      <c r="I559" s="163" t="str">
        <f>IF(AND(AND('C6'!W15="X",'C6'!W241="X"),SUM('C6'!V15,'C6'!V241)=0,ISNUMBER('C6'!V467)),"",IF(OR('C6'!W15="M",'C6'!W241="M"),"M",IF(AND('C6'!W15='C6'!W241,OR('C6'!W15="X",'C6'!W15="W",'C6'!W15="Z")),UPPER('C6'!W15),"")))</f>
        <v/>
      </c>
      <c r="J559" s="75" t="s">
        <v>383</v>
      </c>
      <c r="K559" s="163" t="str">
        <f>IF(AND(ISBLANK('C6'!V467),$L$559&lt;&gt;"Z"),"",'C6'!V467)</f>
        <v/>
      </c>
      <c r="L559" s="163" t="str">
        <f>IF(ISBLANK('C6'!W467),"",'C6'!W467)</f>
        <v/>
      </c>
      <c r="M559" s="72" t="str">
        <f t="shared" si="9"/>
        <v>OK</v>
      </c>
      <c r="N559" s="73"/>
    </row>
    <row r="560" spans="1:14" hidden="1">
      <c r="A560" s="74" t="s">
        <v>2597</v>
      </c>
      <c r="B560" s="161" t="s">
        <v>1580</v>
      </c>
      <c r="C560" s="162" t="s">
        <v>363</v>
      </c>
      <c r="D560" s="164" t="s">
        <v>1581</v>
      </c>
      <c r="E560" s="162" t="s">
        <v>383</v>
      </c>
      <c r="F560" s="162" t="s">
        <v>363</v>
      </c>
      <c r="G560" s="164" t="s">
        <v>953</v>
      </c>
      <c r="H560" s="163" t="str">
        <f>IF(OR(AND('C6'!V16="",'C6'!W16=""),AND('C6'!V242="",'C6'!W242=""),AND('C6'!W16="X",'C6'!W242="X"),OR('C6'!W16="M",'C6'!W242="M")),"",SUM('C6'!V16,'C6'!V242))</f>
        <v/>
      </c>
      <c r="I560" s="163" t="str">
        <f>IF(AND(AND('C6'!W16="X",'C6'!W242="X"),SUM('C6'!V16,'C6'!V242)=0,ISNUMBER('C6'!V468)),"",IF(OR('C6'!W16="M",'C6'!W242="M"),"M",IF(AND('C6'!W16='C6'!W242,OR('C6'!W16="X",'C6'!W16="W",'C6'!W16="Z")),UPPER('C6'!W16),"")))</f>
        <v/>
      </c>
      <c r="J560" s="75" t="s">
        <v>383</v>
      </c>
      <c r="K560" s="163" t="str">
        <f>IF(AND(ISBLANK('C6'!V468),$L$560&lt;&gt;"Z"),"",'C6'!V468)</f>
        <v/>
      </c>
      <c r="L560" s="163" t="str">
        <f>IF(ISBLANK('C6'!W468),"",'C6'!W468)</f>
        <v/>
      </c>
      <c r="M560" s="72" t="str">
        <f t="shared" si="9"/>
        <v>OK</v>
      </c>
      <c r="N560" s="73"/>
    </row>
    <row r="561" spans="1:14" hidden="1">
      <c r="A561" s="74" t="s">
        <v>2597</v>
      </c>
      <c r="B561" s="161" t="s">
        <v>1582</v>
      </c>
      <c r="C561" s="162" t="s">
        <v>363</v>
      </c>
      <c r="D561" s="164" t="s">
        <v>1583</v>
      </c>
      <c r="E561" s="162" t="s">
        <v>383</v>
      </c>
      <c r="F561" s="162" t="s">
        <v>363</v>
      </c>
      <c r="G561" s="164" t="s">
        <v>954</v>
      </c>
      <c r="H561" s="163" t="str">
        <f>IF(OR(AND('C6'!V17="",'C6'!W17=""),AND('C6'!V243="",'C6'!W243=""),AND('C6'!W17="X",'C6'!W243="X"),OR('C6'!W17="M",'C6'!W243="M")),"",SUM('C6'!V17,'C6'!V243))</f>
        <v/>
      </c>
      <c r="I561" s="163" t="str">
        <f>IF(AND(AND('C6'!W17="X",'C6'!W243="X"),SUM('C6'!V17,'C6'!V243)=0,ISNUMBER('C6'!V469)),"",IF(OR('C6'!W17="M",'C6'!W243="M"),"M",IF(AND('C6'!W17='C6'!W243,OR('C6'!W17="X",'C6'!W17="W",'C6'!W17="Z")),UPPER('C6'!W17),"")))</f>
        <v/>
      </c>
      <c r="J561" s="75" t="s">
        <v>383</v>
      </c>
      <c r="K561" s="163" t="str">
        <f>IF(AND(ISBLANK('C6'!V469),$L$561&lt;&gt;"Z"),"",'C6'!V469)</f>
        <v/>
      </c>
      <c r="L561" s="163" t="str">
        <f>IF(ISBLANK('C6'!W469),"",'C6'!W469)</f>
        <v/>
      </c>
      <c r="M561" s="72" t="str">
        <f t="shared" ref="M561:M624" si="10">IF(AND(ISNUMBER(H561),ISNUMBER(K561)),IF(OR(ROUND(H561,0)&lt;&gt;ROUND(K561,0),I561&lt;&gt;L561),"Check","OK"),IF(OR(AND(H561&lt;&gt;K561,I561&lt;&gt;"Z",L561&lt;&gt;"Z"),I561&lt;&gt;L561),"Check","OK"))</f>
        <v>OK</v>
      </c>
      <c r="N561" s="73"/>
    </row>
    <row r="562" spans="1:14" hidden="1">
      <c r="A562" s="74" t="s">
        <v>2597</v>
      </c>
      <c r="B562" s="161" t="s">
        <v>1584</v>
      </c>
      <c r="C562" s="162" t="s">
        <v>363</v>
      </c>
      <c r="D562" s="164" t="s">
        <v>1585</v>
      </c>
      <c r="E562" s="162" t="s">
        <v>383</v>
      </c>
      <c r="F562" s="162" t="s">
        <v>363</v>
      </c>
      <c r="G562" s="164" t="s">
        <v>955</v>
      </c>
      <c r="H562" s="163" t="str">
        <f>IF(OR(AND('C6'!V18="",'C6'!W18=""),AND('C6'!V244="",'C6'!W244=""),AND('C6'!W18="X",'C6'!W244="X"),OR('C6'!W18="M",'C6'!W244="M")),"",SUM('C6'!V18,'C6'!V244))</f>
        <v/>
      </c>
      <c r="I562" s="163" t="str">
        <f>IF(AND(AND('C6'!W18="X",'C6'!W244="X"),SUM('C6'!V18,'C6'!V244)=0,ISNUMBER('C6'!V470)),"",IF(OR('C6'!W18="M",'C6'!W244="M"),"M",IF(AND('C6'!W18='C6'!W244,OR('C6'!W18="X",'C6'!W18="W",'C6'!W18="Z")),UPPER('C6'!W18),"")))</f>
        <v/>
      </c>
      <c r="J562" s="75" t="s">
        <v>383</v>
      </c>
      <c r="K562" s="163" t="str">
        <f>IF(AND(ISBLANK('C6'!V470),$L$562&lt;&gt;"Z"),"",'C6'!V470)</f>
        <v/>
      </c>
      <c r="L562" s="163" t="str">
        <f>IF(ISBLANK('C6'!W470),"",'C6'!W470)</f>
        <v/>
      </c>
      <c r="M562" s="72" t="str">
        <f t="shared" si="10"/>
        <v>OK</v>
      </c>
      <c r="N562" s="73"/>
    </row>
    <row r="563" spans="1:14" hidden="1">
      <c r="A563" s="74" t="s">
        <v>2597</v>
      </c>
      <c r="B563" s="161" t="s">
        <v>1586</v>
      </c>
      <c r="C563" s="162" t="s">
        <v>363</v>
      </c>
      <c r="D563" s="164" t="s">
        <v>1587</v>
      </c>
      <c r="E563" s="162" t="s">
        <v>383</v>
      </c>
      <c r="F563" s="162" t="s">
        <v>363</v>
      </c>
      <c r="G563" s="164" t="s">
        <v>956</v>
      </c>
      <c r="H563" s="163" t="str">
        <f>IF(OR(AND('C6'!V19="",'C6'!W19=""),AND('C6'!V245="",'C6'!W245=""),AND('C6'!W19="X",'C6'!W245="X"),OR('C6'!W19="M",'C6'!W245="M")),"",SUM('C6'!V19,'C6'!V245))</f>
        <v/>
      </c>
      <c r="I563" s="163" t="str">
        <f>IF(AND(AND('C6'!W19="X",'C6'!W245="X"),SUM('C6'!V19,'C6'!V245)=0,ISNUMBER('C6'!V471)),"",IF(OR('C6'!W19="M",'C6'!W245="M"),"M",IF(AND('C6'!W19='C6'!W245,OR('C6'!W19="X",'C6'!W19="W",'C6'!W19="Z")),UPPER('C6'!W19),"")))</f>
        <v/>
      </c>
      <c r="J563" s="75" t="s">
        <v>383</v>
      </c>
      <c r="K563" s="163" t="str">
        <f>IF(AND(ISBLANK('C6'!V471),$L$563&lt;&gt;"Z"),"",'C6'!V471)</f>
        <v/>
      </c>
      <c r="L563" s="163" t="str">
        <f>IF(ISBLANK('C6'!W471),"",'C6'!W471)</f>
        <v/>
      </c>
      <c r="M563" s="72" t="str">
        <f t="shared" si="10"/>
        <v>OK</v>
      </c>
      <c r="N563" s="73"/>
    </row>
    <row r="564" spans="1:14" hidden="1">
      <c r="A564" s="74" t="s">
        <v>2597</v>
      </c>
      <c r="B564" s="161" t="s">
        <v>1588</v>
      </c>
      <c r="C564" s="162" t="s">
        <v>363</v>
      </c>
      <c r="D564" s="164" t="s">
        <v>1589</v>
      </c>
      <c r="E564" s="162" t="s">
        <v>383</v>
      </c>
      <c r="F564" s="162" t="s">
        <v>363</v>
      </c>
      <c r="G564" s="164" t="s">
        <v>957</v>
      </c>
      <c r="H564" s="163" t="str">
        <f>IF(OR(AND('C6'!V20="",'C6'!W20=""),AND('C6'!V246="",'C6'!W246=""),AND('C6'!W20="X",'C6'!W246="X"),OR('C6'!W20="M",'C6'!W246="M")),"",SUM('C6'!V20,'C6'!V246))</f>
        <v/>
      </c>
      <c r="I564" s="163" t="str">
        <f>IF(AND(AND('C6'!W20="X",'C6'!W246="X"),SUM('C6'!V20,'C6'!V246)=0,ISNUMBER('C6'!V472)),"",IF(OR('C6'!W20="M",'C6'!W246="M"),"M",IF(AND('C6'!W20='C6'!W246,OR('C6'!W20="X",'C6'!W20="W",'C6'!W20="Z")),UPPER('C6'!W20),"")))</f>
        <v/>
      </c>
      <c r="J564" s="75" t="s">
        <v>383</v>
      </c>
      <c r="K564" s="163" t="str">
        <f>IF(AND(ISBLANK('C6'!V472),$L$564&lt;&gt;"Z"),"",'C6'!V472)</f>
        <v/>
      </c>
      <c r="L564" s="163" t="str">
        <f>IF(ISBLANK('C6'!W472),"",'C6'!W472)</f>
        <v/>
      </c>
      <c r="M564" s="72" t="str">
        <f t="shared" si="10"/>
        <v>OK</v>
      </c>
      <c r="N564" s="73"/>
    </row>
    <row r="565" spans="1:14" hidden="1">
      <c r="A565" s="74" t="s">
        <v>2597</v>
      </c>
      <c r="B565" s="161" t="s">
        <v>1590</v>
      </c>
      <c r="C565" s="162" t="s">
        <v>363</v>
      </c>
      <c r="D565" s="164" t="s">
        <v>1591</v>
      </c>
      <c r="E565" s="162" t="s">
        <v>383</v>
      </c>
      <c r="F565" s="162" t="s">
        <v>363</v>
      </c>
      <c r="G565" s="164" t="s">
        <v>958</v>
      </c>
      <c r="H565" s="163" t="str">
        <f>IF(OR(AND('C6'!V21="",'C6'!W21=""),AND('C6'!V247="",'C6'!W247=""),AND('C6'!W21="X",'C6'!W247="X"),OR('C6'!W21="M",'C6'!W247="M")),"",SUM('C6'!V21,'C6'!V247))</f>
        <v/>
      </c>
      <c r="I565" s="163" t="str">
        <f>IF(AND(AND('C6'!W21="X",'C6'!W247="X"),SUM('C6'!V21,'C6'!V247)=0,ISNUMBER('C6'!V473)),"",IF(OR('C6'!W21="M",'C6'!W247="M"),"M",IF(AND('C6'!W21='C6'!W247,OR('C6'!W21="X",'C6'!W21="W",'C6'!W21="Z")),UPPER('C6'!W21),"")))</f>
        <v/>
      </c>
      <c r="J565" s="75" t="s">
        <v>383</v>
      </c>
      <c r="K565" s="163" t="str">
        <f>IF(AND(ISBLANK('C6'!V473),$L$565&lt;&gt;"Z"),"",'C6'!V473)</f>
        <v/>
      </c>
      <c r="L565" s="163" t="str">
        <f>IF(ISBLANK('C6'!W473),"",'C6'!W473)</f>
        <v/>
      </c>
      <c r="M565" s="72" t="str">
        <f t="shared" si="10"/>
        <v>OK</v>
      </c>
      <c r="N565" s="73"/>
    </row>
    <row r="566" spans="1:14" hidden="1">
      <c r="A566" s="74" t="s">
        <v>2597</v>
      </c>
      <c r="B566" s="161" t="s">
        <v>1592</v>
      </c>
      <c r="C566" s="162" t="s">
        <v>363</v>
      </c>
      <c r="D566" s="164" t="s">
        <v>1593</v>
      </c>
      <c r="E566" s="162" t="s">
        <v>383</v>
      </c>
      <c r="F566" s="162" t="s">
        <v>363</v>
      </c>
      <c r="G566" s="164" t="s">
        <v>959</v>
      </c>
      <c r="H566" s="163" t="str">
        <f>IF(OR(AND('C6'!V22="",'C6'!W22=""),AND('C6'!V248="",'C6'!W248=""),AND('C6'!W22="X",'C6'!W248="X"),OR('C6'!W22="M",'C6'!W248="M")),"",SUM('C6'!V22,'C6'!V248))</f>
        <v/>
      </c>
      <c r="I566" s="163" t="str">
        <f>IF(AND(AND('C6'!W22="X",'C6'!W248="X"),SUM('C6'!V22,'C6'!V248)=0,ISNUMBER('C6'!V474)),"",IF(OR('C6'!W22="M",'C6'!W248="M"),"M",IF(AND('C6'!W22='C6'!W248,OR('C6'!W22="X",'C6'!W22="W",'C6'!W22="Z")),UPPER('C6'!W22),"")))</f>
        <v/>
      </c>
      <c r="J566" s="75" t="s">
        <v>383</v>
      </c>
      <c r="K566" s="163" t="str">
        <f>IF(AND(ISBLANK('C6'!V474),$L$566&lt;&gt;"Z"),"",'C6'!V474)</f>
        <v/>
      </c>
      <c r="L566" s="163" t="str">
        <f>IF(ISBLANK('C6'!W474),"",'C6'!W474)</f>
        <v/>
      </c>
      <c r="M566" s="72" t="str">
        <f t="shared" si="10"/>
        <v>OK</v>
      </c>
      <c r="N566" s="73"/>
    </row>
    <row r="567" spans="1:14" hidden="1">
      <c r="A567" s="74" t="s">
        <v>2597</v>
      </c>
      <c r="B567" s="161" t="s">
        <v>1594</v>
      </c>
      <c r="C567" s="162" t="s">
        <v>363</v>
      </c>
      <c r="D567" s="164" t="s">
        <v>1595</v>
      </c>
      <c r="E567" s="162" t="s">
        <v>383</v>
      </c>
      <c r="F567" s="162" t="s">
        <v>363</v>
      </c>
      <c r="G567" s="164" t="s">
        <v>960</v>
      </c>
      <c r="H567" s="163" t="str">
        <f>IF(OR(AND('C6'!V23="",'C6'!W23=""),AND('C6'!V249="",'C6'!W249=""),AND('C6'!W23="X",'C6'!W249="X"),OR('C6'!W23="M",'C6'!W249="M")),"",SUM('C6'!V23,'C6'!V249))</f>
        <v/>
      </c>
      <c r="I567" s="163" t="str">
        <f>IF(AND(AND('C6'!W23="X",'C6'!W249="X"),SUM('C6'!V23,'C6'!V249)=0,ISNUMBER('C6'!V475)),"",IF(OR('C6'!W23="M",'C6'!W249="M"),"M",IF(AND('C6'!W23='C6'!W249,OR('C6'!W23="X",'C6'!W23="W",'C6'!W23="Z")),UPPER('C6'!W23),"")))</f>
        <v/>
      </c>
      <c r="J567" s="75" t="s">
        <v>383</v>
      </c>
      <c r="K567" s="163" t="str">
        <f>IF(AND(ISBLANK('C6'!V475),$L$567&lt;&gt;"Z"),"",'C6'!V475)</f>
        <v/>
      </c>
      <c r="L567" s="163" t="str">
        <f>IF(ISBLANK('C6'!W475),"",'C6'!W475)</f>
        <v/>
      </c>
      <c r="M567" s="72" t="str">
        <f t="shared" si="10"/>
        <v>OK</v>
      </c>
      <c r="N567" s="73"/>
    </row>
    <row r="568" spans="1:14" hidden="1">
      <c r="A568" s="74" t="s">
        <v>2597</v>
      </c>
      <c r="B568" s="161" t="s">
        <v>1596</v>
      </c>
      <c r="C568" s="162" t="s">
        <v>363</v>
      </c>
      <c r="D568" s="164" t="s">
        <v>1597</v>
      </c>
      <c r="E568" s="162" t="s">
        <v>383</v>
      </c>
      <c r="F568" s="162" t="s">
        <v>363</v>
      </c>
      <c r="G568" s="164" t="s">
        <v>961</v>
      </c>
      <c r="H568" s="163" t="str">
        <f>IF(OR(AND('C6'!V24="",'C6'!W24=""),AND('C6'!V250="",'C6'!W250=""),AND('C6'!W24="X",'C6'!W250="X"),OR('C6'!W24="M",'C6'!W250="M")),"",SUM('C6'!V24,'C6'!V250))</f>
        <v/>
      </c>
      <c r="I568" s="163" t="str">
        <f>IF(AND(AND('C6'!W24="X",'C6'!W250="X"),SUM('C6'!V24,'C6'!V250)=0,ISNUMBER('C6'!V476)),"",IF(OR('C6'!W24="M",'C6'!W250="M"),"M",IF(AND('C6'!W24='C6'!W250,OR('C6'!W24="X",'C6'!W24="W",'C6'!W24="Z")),UPPER('C6'!W24),"")))</f>
        <v/>
      </c>
      <c r="J568" s="75" t="s">
        <v>383</v>
      </c>
      <c r="K568" s="163" t="str">
        <f>IF(AND(ISBLANK('C6'!V476),$L$568&lt;&gt;"Z"),"",'C6'!V476)</f>
        <v/>
      </c>
      <c r="L568" s="163" t="str">
        <f>IF(ISBLANK('C6'!W476),"",'C6'!W476)</f>
        <v/>
      </c>
      <c r="M568" s="72" t="str">
        <f t="shared" si="10"/>
        <v>OK</v>
      </c>
      <c r="N568" s="73"/>
    </row>
    <row r="569" spans="1:14" hidden="1">
      <c r="A569" s="74" t="s">
        <v>2597</v>
      </c>
      <c r="B569" s="161" t="s">
        <v>1598</v>
      </c>
      <c r="C569" s="162" t="s">
        <v>363</v>
      </c>
      <c r="D569" s="164" t="s">
        <v>1599</v>
      </c>
      <c r="E569" s="162" t="s">
        <v>383</v>
      </c>
      <c r="F569" s="162" t="s">
        <v>363</v>
      </c>
      <c r="G569" s="164" t="s">
        <v>962</v>
      </c>
      <c r="H569" s="163" t="str">
        <f>IF(OR(AND('C6'!V25="",'C6'!W25=""),AND('C6'!V251="",'C6'!W251=""),AND('C6'!W25="X",'C6'!W251="X"),OR('C6'!W25="M",'C6'!W251="M")),"",SUM('C6'!V25,'C6'!V251))</f>
        <v/>
      </c>
      <c r="I569" s="163" t="str">
        <f>IF(AND(AND('C6'!W25="X",'C6'!W251="X"),SUM('C6'!V25,'C6'!V251)=0,ISNUMBER('C6'!V477)),"",IF(OR('C6'!W25="M",'C6'!W251="M"),"M",IF(AND('C6'!W25='C6'!W251,OR('C6'!W25="X",'C6'!W25="W",'C6'!W25="Z")),UPPER('C6'!W25),"")))</f>
        <v/>
      </c>
      <c r="J569" s="75" t="s">
        <v>383</v>
      </c>
      <c r="K569" s="163" t="str">
        <f>IF(AND(ISBLANK('C6'!V477),$L$569&lt;&gt;"Z"),"",'C6'!V477)</f>
        <v/>
      </c>
      <c r="L569" s="163" t="str">
        <f>IF(ISBLANK('C6'!W477),"",'C6'!W477)</f>
        <v/>
      </c>
      <c r="M569" s="72" t="str">
        <f t="shared" si="10"/>
        <v>OK</v>
      </c>
      <c r="N569" s="73"/>
    </row>
    <row r="570" spans="1:14" hidden="1">
      <c r="A570" s="74" t="s">
        <v>2597</v>
      </c>
      <c r="B570" s="161" t="s">
        <v>1600</v>
      </c>
      <c r="C570" s="162" t="s">
        <v>363</v>
      </c>
      <c r="D570" s="164" t="s">
        <v>1601</v>
      </c>
      <c r="E570" s="162" t="s">
        <v>383</v>
      </c>
      <c r="F570" s="162" t="s">
        <v>363</v>
      </c>
      <c r="G570" s="164" t="s">
        <v>963</v>
      </c>
      <c r="H570" s="163" t="str">
        <f>IF(OR(AND('C6'!V26="",'C6'!W26=""),AND('C6'!V252="",'C6'!W252=""),AND('C6'!W26="X",'C6'!W252="X"),OR('C6'!W26="M",'C6'!W252="M")),"",SUM('C6'!V26,'C6'!V252))</f>
        <v/>
      </c>
      <c r="I570" s="163" t="str">
        <f>IF(AND(AND('C6'!W26="X",'C6'!W252="X"),SUM('C6'!V26,'C6'!V252)=0,ISNUMBER('C6'!V478)),"",IF(OR('C6'!W26="M",'C6'!W252="M"),"M",IF(AND('C6'!W26='C6'!W252,OR('C6'!W26="X",'C6'!W26="W",'C6'!W26="Z")),UPPER('C6'!W26),"")))</f>
        <v/>
      </c>
      <c r="J570" s="75" t="s">
        <v>383</v>
      </c>
      <c r="K570" s="163" t="str">
        <f>IF(AND(ISBLANK('C6'!V478),$L$570&lt;&gt;"Z"),"",'C6'!V478)</f>
        <v/>
      </c>
      <c r="L570" s="163" t="str">
        <f>IF(ISBLANK('C6'!W478),"",'C6'!W478)</f>
        <v/>
      </c>
      <c r="M570" s="72" t="str">
        <f t="shared" si="10"/>
        <v>OK</v>
      </c>
      <c r="N570" s="73"/>
    </row>
    <row r="571" spans="1:14" hidden="1">
      <c r="A571" s="74" t="s">
        <v>2597</v>
      </c>
      <c r="B571" s="161" t="s">
        <v>1602</v>
      </c>
      <c r="C571" s="162" t="s">
        <v>363</v>
      </c>
      <c r="D571" s="164" t="s">
        <v>1603</v>
      </c>
      <c r="E571" s="162" t="s">
        <v>383</v>
      </c>
      <c r="F571" s="162" t="s">
        <v>363</v>
      </c>
      <c r="G571" s="164" t="s">
        <v>964</v>
      </c>
      <c r="H571" s="163" t="str">
        <f>IF(OR(AND('C6'!V27="",'C6'!W27=""),AND('C6'!V253="",'C6'!W253=""),AND('C6'!W27="X",'C6'!W253="X"),OR('C6'!W27="M",'C6'!W253="M")),"",SUM('C6'!V27,'C6'!V253))</f>
        <v/>
      </c>
      <c r="I571" s="163" t="str">
        <f>IF(AND(AND('C6'!W27="X",'C6'!W253="X"),SUM('C6'!V27,'C6'!V253)=0,ISNUMBER('C6'!V479)),"",IF(OR('C6'!W27="M",'C6'!W253="M"),"M",IF(AND('C6'!W27='C6'!W253,OR('C6'!W27="X",'C6'!W27="W",'C6'!W27="Z")),UPPER('C6'!W27),"")))</f>
        <v/>
      </c>
      <c r="J571" s="75" t="s">
        <v>383</v>
      </c>
      <c r="K571" s="163" t="str">
        <f>IF(AND(ISBLANK('C6'!V479),$L$571&lt;&gt;"Z"),"",'C6'!V479)</f>
        <v/>
      </c>
      <c r="L571" s="163" t="str">
        <f>IF(ISBLANK('C6'!W479),"",'C6'!W479)</f>
        <v/>
      </c>
      <c r="M571" s="72" t="str">
        <f t="shared" si="10"/>
        <v>OK</v>
      </c>
      <c r="N571" s="73"/>
    </row>
    <row r="572" spans="1:14" hidden="1">
      <c r="A572" s="74" t="s">
        <v>2597</v>
      </c>
      <c r="B572" s="161" t="s">
        <v>1604</v>
      </c>
      <c r="C572" s="162" t="s">
        <v>363</v>
      </c>
      <c r="D572" s="164" t="s">
        <v>1605</v>
      </c>
      <c r="E572" s="162" t="s">
        <v>383</v>
      </c>
      <c r="F572" s="162" t="s">
        <v>363</v>
      </c>
      <c r="G572" s="164" t="s">
        <v>965</v>
      </c>
      <c r="H572" s="163" t="str">
        <f>IF(OR(AND('C6'!V28="",'C6'!W28=""),AND('C6'!V254="",'C6'!W254=""),AND('C6'!W28="X",'C6'!W254="X"),OR('C6'!W28="M",'C6'!W254="M")),"",SUM('C6'!V28,'C6'!V254))</f>
        <v/>
      </c>
      <c r="I572" s="163" t="str">
        <f>IF(AND(AND('C6'!W28="X",'C6'!W254="X"),SUM('C6'!V28,'C6'!V254)=0,ISNUMBER('C6'!V480)),"",IF(OR('C6'!W28="M",'C6'!W254="M"),"M",IF(AND('C6'!W28='C6'!W254,OR('C6'!W28="X",'C6'!W28="W",'C6'!W28="Z")),UPPER('C6'!W28),"")))</f>
        <v/>
      </c>
      <c r="J572" s="75" t="s">
        <v>383</v>
      </c>
      <c r="K572" s="163" t="str">
        <f>IF(AND(ISBLANK('C6'!V480),$L$572&lt;&gt;"Z"),"",'C6'!V480)</f>
        <v/>
      </c>
      <c r="L572" s="163" t="str">
        <f>IF(ISBLANK('C6'!W480),"",'C6'!W480)</f>
        <v/>
      </c>
      <c r="M572" s="72" t="str">
        <f t="shared" si="10"/>
        <v>OK</v>
      </c>
      <c r="N572" s="73"/>
    </row>
    <row r="573" spans="1:14" hidden="1">
      <c r="A573" s="74" t="s">
        <v>2597</v>
      </c>
      <c r="B573" s="161" t="s">
        <v>1606</v>
      </c>
      <c r="C573" s="162" t="s">
        <v>363</v>
      </c>
      <c r="D573" s="164" t="s">
        <v>1607</v>
      </c>
      <c r="E573" s="162" t="s">
        <v>383</v>
      </c>
      <c r="F573" s="162" t="s">
        <v>363</v>
      </c>
      <c r="G573" s="164" t="s">
        <v>966</v>
      </c>
      <c r="H573" s="163" t="str">
        <f>IF(OR(AND('C6'!V29="",'C6'!W29=""),AND('C6'!V255="",'C6'!W255=""),AND('C6'!W29="X",'C6'!W255="X"),OR('C6'!W29="M",'C6'!W255="M")),"",SUM('C6'!V29,'C6'!V255))</f>
        <v/>
      </c>
      <c r="I573" s="163" t="str">
        <f>IF(AND(AND('C6'!W29="X",'C6'!W255="X"),SUM('C6'!V29,'C6'!V255)=0,ISNUMBER('C6'!V481)),"",IF(OR('C6'!W29="M",'C6'!W255="M"),"M",IF(AND('C6'!W29='C6'!W255,OR('C6'!W29="X",'C6'!W29="W",'C6'!W29="Z")),UPPER('C6'!W29),"")))</f>
        <v/>
      </c>
      <c r="J573" s="75" t="s">
        <v>383</v>
      </c>
      <c r="K573" s="163" t="str">
        <f>IF(AND(ISBLANK('C6'!V481),$L$573&lt;&gt;"Z"),"",'C6'!V481)</f>
        <v/>
      </c>
      <c r="L573" s="163" t="str">
        <f>IF(ISBLANK('C6'!W481),"",'C6'!W481)</f>
        <v/>
      </c>
      <c r="M573" s="72" t="str">
        <f t="shared" si="10"/>
        <v>OK</v>
      </c>
      <c r="N573" s="73"/>
    </row>
    <row r="574" spans="1:14" hidden="1">
      <c r="A574" s="74" t="s">
        <v>2597</v>
      </c>
      <c r="B574" s="161" t="s">
        <v>1608</v>
      </c>
      <c r="C574" s="162" t="s">
        <v>363</v>
      </c>
      <c r="D574" s="164" t="s">
        <v>1609</v>
      </c>
      <c r="E574" s="162" t="s">
        <v>383</v>
      </c>
      <c r="F574" s="162" t="s">
        <v>363</v>
      </c>
      <c r="G574" s="164" t="s">
        <v>967</v>
      </c>
      <c r="H574" s="163" t="str">
        <f>IF(OR(AND('C6'!V30="",'C6'!W30=""),AND('C6'!V256="",'C6'!W256=""),AND('C6'!W30="X",'C6'!W256="X"),OR('C6'!W30="M",'C6'!W256="M")),"",SUM('C6'!V30,'C6'!V256))</f>
        <v/>
      </c>
      <c r="I574" s="163" t="str">
        <f>IF(AND(AND('C6'!W30="X",'C6'!W256="X"),SUM('C6'!V30,'C6'!V256)=0,ISNUMBER('C6'!V482)),"",IF(OR('C6'!W30="M",'C6'!W256="M"),"M",IF(AND('C6'!W30='C6'!W256,OR('C6'!W30="X",'C6'!W30="W",'C6'!W30="Z")),UPPER('C6'!W30),"")))</f>
        <v/>
      </c>
      <c r="J574" s="75" t="s">
        <v>383</v>
      </c>
      <c r="K574" s="163" t="str">
        <f>IF(AND(ISBLANK('C6'!V482),$L$574&lt;&gt;"Z"),"",'C6'!V482)</f>
        <v/>
      </c>
      <c r="L574" s="163" t="str">
        <f>IF(ISBLANK('C6'!W482),"",'C6'!W482)</f>
        <v/>
      </c>
      <c r="M574" s="72" t="str">
        <f t="shared" si="10"/>
        <v>OK</v>
      </c>
      <c r="N574" s="73"/>
    </row>
    <row r="575" spans="1:14" hidden="1">
      <c r="A575" s="74" t="s">
        <v>2597</v>
      </c>
      <c r="B575" s="161" t="s">
        <v>1610</v>
      </c>
      <c r="C575" s="162" t="s">
        <v>363</v>
      </c>
      <c r="D575" s="164" t="s">
        <v>1611</v>
      </c>
      <c r="E575" s="162" t="s">
        <v>383</v>
      </c>
      <c r="F575" s="162" t="s">
        <v>363</v>
      </c>
      <c r="G575" s="164" t="s">
        <v>968</v>
      </c>
      <c r="H575" s="163" t="str">
        <f>IF(OR(AND('C6'!V31="",'C6'!W31=""),AND('C6'!V257="",'C6'!W257=""),AND('C6'!W31="X",'C6'!W257="X"),OR('C6'!W31="M",'C6'!W257="M")),"",SUM('C6'!V31,'C6'!V257))</f>
        <v/>
      </c>
      <c r="I575" s="163" t="str">
        <f>IF(AND(AND('C6'!W31="X",'C6'!W257="X"),SUM('C6'!V31,'C6'!V257)=0,ISNUMBER('C6'!V483)),"",IF(OR('C6'!W31="M",'C6'!W257="M"),"M",IF(AND('C6'!W31='C6'!W257,OR('C6'!W31="X",'C6'!W31="W",'C6'!W31="Z")),UPPER('C6'!W31),"")))</f>
        <v/>
      </c>
      <c r="J575" s="75" t="s">
        <v>383</v>
      </c>
      <c r="K575" s="163" t="str">
        <f>IF(AND(ISBLANK('C6'!V483),$L$575&lt;&gt;"Z"),"",'C6'!V483)</f>
        <v/>
      </c>
      <c r="L575" s="163" t="str">
        <f>IF(ISBLANK('C6'!W483),"",'C6'!W483)</f>
        <v/>
      </c>
      <c r="M575" s="72" t="str">
        <f t="shared" si="10"/>
        <v>OK</v>
      </c>
      <c r="N575" s="73"/>
    </row>
    <row r="576" spans="1:14" hidden="1">
      <c r="A576" s="74" t="s">
        <v>2597</v>
      </c>
      <c r="B576" s="161" t="s">
        <v>1612</v>
      </c>
      <c r="C576" s="162" t="s">
        <v>363</v>
      </c>
      <c r="D576" s="164" t="s">
        <v>1613</v>
      </c>
      <c r="E576" s="162" t="s">
        <v>383</v>
      </c>
      <c r="F576" s="162" t="s">
        <v>363</v>
      </c>
      <c r="G576" s="164" t="s">
        <v>969</v>
      </c>
      <c r="H576" s="163" t="str">
        <f>IF(OR(AND('C6'!V32="",'C6'!W32=""),AND('C6'!V258="",'C6'!W258=""),AND('C6'!W32="X",'C6'!W258="X"),OR('C6'!W32="M",'C6'!W258="M")),"",SUM('C6'!V32,'C6'!V258))</f>
        <v/>
      </c>
      <c r="I576" s="163" t="str">
        <f>IF(AND(AND('C6'!W32="X",'C6'!W258="X"),SUM('C6'!V32,'C6'!V258)=0,ISNUMBER('C6'!V484)),"",IF(OR('C6'!W32="M",'C6'!W258="M"),"M",IF(AND('C6'!W32='C6'!W258,OR('C6'!W32="X",'C6'!W32="W",'C6'!W32="Z")),UPPER('C6'!W32),"")))</f>
        <v/>
      </c>
      <c r="J576" s="75" t="s">
        <v>383</v>
      </c>
      <c r="K576" s="163" t="str">
        <f>IF(AND(ISBLANK('C6'!V484),$L$576&lt;&gt;"Z"),"",'C6'!V484)</f>
        <v/>
      </c>
      <c r="L576" s="163" t="str">
        <f>IF(ISBLANK('C6'!W484),"",'C6'!W484)</f>
        <v/>
      </c>
      <c r="M576" s="72" t="str">
        <f t="shared" si="10"/>
        <v>OK</v>
      </c>
      <c r="N576" s="73"/>
    </row>
    <row r="577" spans="1:14" hidden="1">
      <c r="A577" s="74" t="s">
        <v>2597</v>
      </c>
      <c r="B577" s="161" t="s">
        <v>1614</v>
      </c>
      <c r="C577" s="162" t="s">
        <v>363</v>
      </c>
      <c r="D577" s="164" t="s">
        <v>1615</v>
      </c>
      <c r="E577" s="162" t="s">
        <v>383</v>
      </c>
      <c r="F577" s="162" t="s">
        <v>363</v>
      </c>
      <c r="G577" s="164" t="s">
        <v>970</v>
      </c>
      <c r="H577" s="163" t="str">
        <f>IF(OR(AND('C6'!V33="",'C6'!W33=""),AND('C6'!V259="",'C6'!W259=""),AND('C6'!W33="X",'C6'!W259="X"),OR('C6'!W33="M",'C6'!W259="M")),"",SUM('C6'!V33,'C6'!V259))</f>
        <v/>
      </c>
      <c r="I577" s="163" t="str">
        <f>IF(AND(AND('C6'!W33="X",'C6'!W259="X"),SUM('C6'!V33,'C6'!V259)=0,ISNUMBER('C6'!V485)),"",IF(OR('C6'!W33="M",'C6'!W259="M"),"M",IF(AND('C6'!W33='C6'!W259,OR('C6'!W33="X",'C6'!W33="W",'C6'!W33="Z")),UPPER('C6'!W33),"")))</f>
        <v/>
      </c>
      <c r="J577" s="75" t="s">
        <v>383</v>
      </c>
      <c r="K577" s="163" t="str">
        <f>IF(AND(ISBLANK('C6'!V485),$L$577&lt;&gt;"Z"),"",'C6'!V485)</f>
        <v/>
      </c>
      <c r="L577" s="163" t="str">
        <f>IF(ISBLANK('C6'!W485),"",'C6'!W485)</f>
        <v/>
      </c>
      <c r="M577" s="72" t="str">
        <f t="shared" si="10"/>
        <v>OK</v>
      </c>
      <c r="N577" s="73"/>
    </row>
    <row r="578" spans="1:14" hidden="1">
      <c r="A578" s="74" t="s">
        <v>2597</v>
      </c>
      <c r="B578" s="161" t="s">
        <v>1616</v>
      </c>
      <c r="C578" s="162" t="s">
        <v>363</v>
      </c>
      <c r="D578" s="164" t="s">
        <v>1617</v>
      </c>
      <c r="E578" s="162" t="s">
        <v>383</v>
      </c>
      <c r="F578" s="162" t="s">
        <v>363</v>
      </c>
      <c r="G578" s="164" t="s">
        <v>971</v>
      </c>
      <c r="H578" s="163" t="str">
        <f>IF(OR(AND('C6'!V34="",'C6'!W34=""),AND('C6'!V260="",'C6'!W260=""),AND('C6'!W34="X",'C6'!W260="X"),OR('C6'!W34="M",'C6'!W260="M")),"",SUM('C6'!V34,'C6'!V260))</f>
        <v/>
      </c>
      <c r="I578" s="163" t="str">
        <f>IF(AND(AND('C6'!W34="X",'C6'!W260="X"),SUM('C6'!V34,'C6'!V260)=0,ISNUMBER('C6'!V486)),"",IF(OR('C6'!W34="M",'C6'!W260="M"),"M",IF(AND('C6'!W34='C6'!W260,OR('C6'!W34="X",'C6'!W34="W",'C6'!W34="Z")),UPPER('C6'!W34),"")))</f>
        <v/>
      </c>
      <c r="J578" s="75" t="s">
        <v>383</v>
      </c>
      <c r="K578" s="163" t="str">
        <f>IF(AND(ISBLANK('C6'!V486),$L$578&lt;&gt;"Z"),"",'C6'!V486)</f>
        <v/>
      </c>
      <c r="L578" s="163" t="str">
        <f>IF(ISBLANK('C6'!W486),"",'C6'!W486)</f>
        <v/>
      </c>
      <c r="M578" s="72" t="str">
        <f t="shared" si="10"/>
        <v>OK</v>
      </c>
      <c r="N578" s="73"/>
    </row>
    <row r="579" spans="1:14" hidden="1">
      <c r="A579" s="74" t="s">
        <v>2597</v>
      </c>
      <c r="B579" s="161" t="s">
        <v>1618</v>
      </c>
      <c r="C579" s="162" t="s">
        <v>363</v>
      </c>
      <c r="D579" s="164" t="s">
        <v>1619</v>
      </c>
      <c r="E579" s="162" t="s">
        <v>383</v>
      </c>
      <c r="F579" s="162" t="s">
        <v>363</v>
      </c>
      <c r="G579" s="164" t="s">
        <v>972</v>
      </c>
      <c r="H579" s="163" t="str">
        <f>IF(OR(AND('C6'!V35="",'C6'!W35=""),AND('C6'!V261="",'C6'!W261=""),AND('C6'!W35="X",'C6'!W261="X"),OR('C6'!W35="M",'C6'!W261="M")),"",SUM('C6'!V35,'C6'!V261))</f>
        <v/>
      </c>
      <c r="I579" s="163" t="str">
        <f>IF(AND(AND('C6'!W35="X",'C6'!W261="X"),SUM('C6'!V35,'C6'!V261)=0,ISNUMBER('C6'!V487)),"",IF(OR('C6'!W35="M",'C6'!W261="M"),"M",IF(AND('C6'!W35='C6'!W261,OR('C6'!W35="X",'C6'!W35="W",'C6'!W35="Z")),UPPER('C6'!W35),"")))</f>
        <v/>
      </c>
      <c r="J579" s="75" t="s">
        <v>383</v>
      </c>
      <c r="K579" s="163" t="str">
        <f>IF(AND(ISBLANK('C6'!V487),$L$579&lt;&gt;"Z"),"",'C6'!V487)</f>
        <v/>
      </c>
      <c r="L579" s="163" t="str">
        <f>IF(ISBLANK('C6'!W487),"",'C6'!W487)</f>
        <v/>
      </c>
      <c r="M579" s="72" t="str">
        <f t="shared" si="10"/>
        <v>OK</v>
      </c>
      <c r="N579" s="73"/>
    </row>
    <row r="580" spans="1:14" hidden="1">
      <c r="A580" s="74" t="s">
        <v>2597</v>
      </c>
      <c r="B580" s="161" t="s">
        <v>1620</v>
      </c>
      <c r="C580" s="162" t="s">
        <v>363</v>
      </c>
      <c r="D580" s="164" t="s">
        <v>1621</v>
      </c>
      <c r="E580" s="162" t="s">
        <v>383</v>
      </c>
      <c r="F580" s="162" t="s">
        <v>363</v>
      </c>
      <c r="G580" s="164" t="s">
        <v>973</v>
      </c>
      <c r="H580" s="163" t="str">
        <f>IF(OR(AND('C6'!V36="",'C6'!W36=""),AND('C6'!V262="",'C6'!W262=""),AND('C6'!W36="X",'C6'!W262="X"),OR('C6'!W36="M",'C6'!W262="M")),"",SUM('C6'!V36,'C6'!V262))</f>
        <v/>
      </c>
      <c r="I580" s="163" t="str">
        <f>IF(AND(AND('C6'!W36="X",'C6'!W262="X"),SUM('C6'!V36,'C6'!V262)=0,ISNUMBER('C6'!V488)),"",IF(OR('C6'!W36="M",'C6'!W262="M"),"M",IF(AND('C6'!W36='C6'!W262,OR('C6'!W36="X",'C6'!W36="W",'C6'!W36="Z")),UPPER('C6'!W36),"")))</f>
        <v/>
      </c>
      <c r="J580" s="75" t="s">
        <v>383</v>
      </c>
      <c r="K580" s="163" t="str">
        <f>IF(AND(ISBLANK('C6'!V488),$L$580&lt;&gt;"Z"),"",'C6'!V488)</f>
        <v/>
      </c>
      <c r="L580" s="163" t="str">
        <f>IF(ISBLANK('C6'!W488),"",'C6'!W488)</f>
        <v/>
      </c>
      <c r="M580" s="72" t="str">
        <f t="shared" si="10"/>
        <v>OK</v>
      </c>
      <c r="N580" s="73"/>
    </row>
    <row r="581" spans="1:14" hidden="1">
      <c r="A581" s="74" t="s">
        <v>2597</v>
      </c>
      <c r="B581" s="161" t="s">
        <v>1622</v>
      </c>
      <c r="C581" s="162" t="s">
        <v>363</v>
      </c>
      <c r="D581" s="164" t="s">
        <v>1623</v>
      </c>
      <c r="E581" s="162" t="s">
        <v>383</v>
      </c>
      <c r="F581" s="162" t="s">
        <v>363</v>
      </c>
      <c r="G581" s="164" t="s">
        <v>974</v>
      </c>
      <c r="H581" s="163" t="str">
        <f>IF(OR(AND('C6'!V37="",'C6'!W37=""),AND('C6'!V263="",'C6'!W263=""),AND('C6'!W37="X",'C6'!W263="X"),OR('C6'!W37="M",'C6'!W263="M")),"",SUM('C6'!V37,'C6'!V263))</f>
        <v/>
      </c>
      <c r="I581" s="163" t="str">
        <f>IF(AND(AND('C6'!W37="X",'C6'!W263="X"),SUM('C6'!V37,'C6'!V263)=0,ISNUMBER('C6'!V489)),"",IF(OR('C6'!W37="M",'C6'!W263="M"),"M",IF(AND('C6'!W37='C6'!W263,OR('C6'!W37="X",'C6'!W37="W",'C6'!W37="Z")),UPPER('C6'!W37),"")))</f>
        <v/>
      </c>
      <c r="J581" s="75" t="s">
        <v>383</v>
      </c>
      <c r="K581" s="163" t="str">
        <f>IF(AND(ISBLANK('C6'!V489),$L$581&lt;&gt;"Z"),"",'C6'!V489)</f>
        <v/>
      </c>
      <c r="L581" s="163" t="str">
        <f>IF(ISBLANK('C6'!W489),"",'C6'!W489)</f>
        <v/>
      </c>
      <c r="M581" s="72" t="str">
        <f t="shared" si="10"/>
        <v>OK</v>
      </c>
      <c r="N581" s="73"/>
    </row>
    <row r="582" spans="1:14" hidden="1">
      <c r="A582" s="74" t="s">
        <v>2597</v>
      </c>
      <c r="B582" s="161" t="s">
        <v>1624</v>
      </c>
      <c r="C582" s="162" t="s">
        <v>363</v>
      </c>
      <c r="D582" s="164" t="s">
        <v>1625</v>
      </c>
      <c r="E582" s="162" t="s">
        <v>383</v>
      </c>
      <c r="F582" s="162" t="s">
        <v>363</v>
      </c>
      <c r="G582" s="164" t="s">
        <v>975</v>
      </c>
      <c r="H582" s="163" t="str">
        <f>IF(OR(AND('C6'!V38="",'C6'!W38=""),AND('C6'!V264="",'C6'!W264=""),AND('C6'!W38="X",'C6'!W264="X"),OR('C6'!W38="M",'C6'!W264="M")),"",SUM('C6'!V38,'C6'!V264))</f>
        <v/>
      </c>
      <c r="I582" s="163" t="str">
        <f>IF(AND(AND('C6'!W38="X",'C6'!W264="X"),SUM('C6'!V38,'C6'!V264)=0,ISNUMBER('C6'!V490)),"",IF(OR('C6'!W38="M",'C6'!W264="M"),"M",IF(AND('C6'!W38='C6'!W264,OR('C6'!W38="X",'C6'!W38="W",'C6'!W38="Z")),UPPER('C6'!W38),"")))</f>
        <v/>
      </c>
      <c r="J582" s="75" t="s">
        <v>383</v>
      </c>
      <c r="K582" s="163" t="str">
        <f>IF(AND(ISBLANK('C6'!V490),$L$582&lt;&gt;"Z"),"",'C6'!V490)</f>
        <v/>
      </c>
      <c r="L582" s="163" t="str">
        <f>IF(ISBLANK('C6'!W490),"",'C6'!W490)</f>
        <v/>
      </c>
      <c r="M582" s="72" t="str">
        <f t="shared" si="10"/>
        <v>OK</v>
      </c>
      <c r="N582" s="73"/>
    </row>
    <row r="583" spans="1:14" hidden="1">
      <c r="A583" s="74" t="s">
        <v>2597</v>
      </c>
      <c r="B583" s="161" t="s">
        <v>1626</v>
      </c>
      <c r="C583" s="162" t="s">
        <v>363</v>
      </c>
      <c r="D583" s="164" t="s">
        <v>1627</v>
      </c>
      <c r="E583" s="162" t="s">
        <v>383</v>
      </c>
      <c r="F583" s="162" t="s">
        <v>363</v>
      </c>
      <c r="G583" s="164" t="s">
        <v>976</v>
      </c>
      <c r="H583" s="163" t="str">
        <f>IF(OR(AND('C6'!V39="",'C6'!W39=""),AND('C6'!V265="",'C6'!W265=""),AND('C6'!W39="X",'C6'!W265="X"),OR('C6'!W39="M",'C6'!W265="M")),"",SUM('C6'!V39,'C6'!V265))</f>
        <v/>
      </c>
      <c r="I583" s="163" t="str">
        <f>IF(AND(AND('C6'!W39="X",'C6'!W265="X"),SUM('C6'!V39,'C6'!V265)=0,ISNUMBER('C6'!V491)),"",IF(OR('C6'!W39="M",'C6'!W265="M"),"M",IF(AND('C6'!W39='C6'!W265,OR('C6'!W39="X",'C6'!W39="W",'C6'!W39="Z")),UPPER('C6'!W39),"")))</f>
        <v/>
      </c>
      <c r="J583" s="75" t="s">
        <v>383</v>
      </c>
      <c r="K583" s="163" t="str">
        <f>IF(AND(ISBLANK('C6'!V491),$L$583&lt;&gt;"Z"),"",'C6'!V491)</f>
        <v/>
      </c>
      <c r="L583" s="163" t="str">
        <f>IF(ISBLANK('C6'!W491),"",'C6'!W491)</f>
        <v/>
      </c>
      <c r="M583" s="72" t="str">
        <f t="shared" si="10"/>
        <v>OK</v>
      </c>
      <c r="N583" s="73"/>
    </row>
    <row r="584" spans="1:14" hidden="1">
      <c r="A584" s="74" t="s">
        <v>2597</v>
      </c>
      <c r="B584" s="161" t="s">
        <v>1628</v>
      </c>
      <c r="C584" s="162" t="s">
        <v>363</v>
      </c>
      <c r="D584" s="164" t="s">
        <v>1629</v>
      </c>
      <c r="E584" s="162" t="s">
        <v>383</v>
      </c>
      <c r="F584" s="162" t="s">
        <v>363</v>
      </c>
      <c r="G584" s="164" t="s">
        <v>977</v>
      </c>
      <c r="H584" s="163" t="str">
        <f>IF(OR(AND('C6'!V40="",'C6'!W40=""),AND('C6'!V266="",'C6'!W266=""),AND('C6'!W40="X",'C6'!W266="X"),OR('C6'!W40="M",'C6'!W266="M")),"",SUM('C6'!V40,'C6'!V266))</f>
        <v/>
      </c>
      <c r="I584" s="163" t="str">
        <f>IF(AND(AND('C6'!W40="X",'C6'!W266="X"),SUM('C6'!V40,'C6'!V266)=0,ISNUMBER('C6'!V492)),"",IF(OR('C6'!W40="M",'C6'!W266="M"),"M",IF(AND('C6'!W40='C6'!W266,OR('C6'!W40="X",'C6'!W40="W",'C6'!W40="Z")),UPPER('C6'!W40),"")))</f>
        <v/>
      </c>
      <c r="J584" s="75" t="s">
        <v>383</v>
      </c>
      <c r="K584" s="163" t="str">
        <f>IF(AND(ISBLANK('C6'!V492),$L$584&lt;&gt;"Z"),"",'C6'!V492)</f>
        <v/>
      </c>
      <c r="L584" s="163" t="str">
        <f>IF(ISBLANK('C6'!W492),"",'C6'!W492)</f>
        <v/>
      </c>
      <c r="M584" s="72" t="str">
        <f t="shared" si="10"/>
        <v>OK</v>
      </c>
      <c r="N584" s="73"/>
    </row>
    <row r="585" spans="1:14" hidden="1">
      <c r="A585" s="74" t="s">
        <v>2597</v>
      </c>
      <c r="B585" s="161" t="s">
        <v>1630</v>
      </c>
      <c r="C585" s="162" t="s">
        <v>363</v>
      </c>
      <c r="D585" s="164" t="s">
        <v>1631</v>
      </c>
      <c r="E585" s="162" t="s">
        <v>383</v>
      </c>
      <c r="F585" s="162" t="s">
        <v>363</v>
      </c>
      <c r="G585" s="164" t="s">
        <v>978</v>
      </c>
      <c r="H585" s="163" t="str">
        <f>IF(OR(AND('C6'!V41="",'C6'!W41=""),AND('C6'!V267="",'C6'!W267=""),AND('C6'!W41="X",'C6'!W267="X"),OR('C6'!W41="M",'C6'!W267="M")),"",SUM('C6'!V41,'C6'!V267))</f>
        <v/>
      </c>
      <c r="I585" s="163" t="str">
        <f>IF(AND(AND('C6'!W41="X",'C6'!W267="X"),SUM('C6'!V41,'C6'!V267)=0,ISNUMBER('C6'!V493)),"",IF(OR('C6'!W41="M",'C6'!W267="M"),"M",IF(AND('C6'!W41='C6'!W267,OR('C6'!W41="X",'C6'!W41="W",'C6'!W41="Z")),UPPER('C6'!W41),"")))</f>
        <v/>
      </c>
      <c r="J585" s="75" t="s">
        <v>383</v>
      </c>
      <c r="K585" s="163" t="str">
        <f>IF(AND(ISBLANK('C6'!V493),$L$585&lt;&gt;"Z"),"",'C6'!V493)</f>
        <v/>
      </c>
      <c r="L585" s="163" t="str">
        <f>IF(ISBLANK('C6'!W493),"",'C6'!W493)</f>
        <v/>
      </c>
      <c r="M585" s="72" t="str">
        <f t="shared" si="10"/>
        <v>OK</v>
      </c>
      <c r="N585" s="73"/>
    </row>
    <row r="586" spans="1:14" hidden="1">
      <c r="A586" s="74" t="s">
        <v>2597</v>
      </c>
      <c r="B586" s="161" t="s">
        <v>1632</v>
      </c>
      <c r="C586" s="162" t="s">
        <v>363</v>
      </c>
      <c r="D586" s="164" t="s">
        <v>1633</v>
      </c>
      <c r="E586" s="162" t="s">
        <v>383</v>
      </c>
      <c r="F586" s="162" t="s">
        <v>363</v>
      </c>
      <c r="G586" s="164" t="s">
        <v>979</v>
      </c>
      <c r="H586" s="163" t="str">
        <f>IF(OR(AND('C6'!V42="",'C6'!W42=""),AND('C6'!V268="",'C6'!W268=""),AND('C6'!W42="X",'C6'!W268="X"),OR('C6'!W42="M",'C6'!W268="M")),"",SUM('C6'!V42,'C6'!V268))</f>
        <v/>
      </c>
      <c r="I586" s="163" t="str">
        <f>IF(AND(AND('C6'!W42="X",'C6'!W268="X"),SUM('C6'!V42,'C6'!V268)=0,ISNUMBER('C6'!V494)),"",IF(OR('C6'!W42="M",'C6'!W268="M"),"M",IF(AND('C6'!W42='C6'!W268,OR('C6'!W42="X",'C6'!W42="W",'C6'!W42="Z")),UPPER('C6'!W42),"")))</f>
        <v/>
      </c>
      <c r="J586" s="75" t="s">
        <v>383</v>
      </c>
      <c r="K586" s="163" t="str">
        <f>IF(AND(ISBLANK('C6'!V494),$L$586&lt;&gt;"Z"),"",'C6'!V494)</f>
        <v/>
      </c>
      <c r="L586" s="163" t="str">
        <f>IF(ISBLANK('C6'!W494),"",'C6'!W494)</f>
        <v/>
      </c>
      <c r="M586" s="72" t="str">
        <f t="shared" si="10"/>
        <v>OK</v>
      </c>
      <c r="N586" s="73"/>
    </row>
    <row r="587" spans="1:14" hidden="1">
      <c r="A587" s="74" t="s">
        <v>2597</v>
      </c>
      <c r="B587" s="161" t="s">
        <v>1634</v>
      </c>
      <c r="C587" s="162" t="s">
        <v>363</v>
      </c>
      <c r="D587" s="164" t="s">
        <v>1635</v>
      </c>
      <c r="E587" s="162" t="s">
        <v>383</v>
      </c>
      <c r="F587" s="162" t="s">
        <v>363</v>
      </c>
      <c r="G587" s="164" t="s">
        <v>980</v>
      </c>
      <c r="H587" s="163" t="str">
        <f>IF(OR(AND('C6'!V43="",'C6'!W43=""),AND('C6'!V269="",'C6'!W269=""),AND('C6'!W43="X",'C6'!W269="X"),OR('C6'!W43="M",'C6'!W269="M")),"",SUM('C6'!V43,'C6'!V269))</f>
        <v/>
      </c>
      <c r="I587" s="163" t="str">
        <f>IF(AND(AND('C6'!W43="X",'C6'!W269="X"),SUM('C6'!V43,'C6'!V269)=0,ISNUMBER('C6'!V495)),"",IF(OR('C6'!W43="M",'C6'!W269="M"),"M",IF(AND('C6'!W43='C6'!W269,OR('C6'!W43="X",'C6'!W43="W",'C6'!W43="Z")),UPPER('C6'!W43),"")))</f>
        <v/>
      </c>
      <c r="J587" s="75" t="s">
        <v>383</v>
      </c>
      <c r="K587" s="163" t="str">
        <f>IF(AND(ISBLANK('C6'!V495),$L$587&lt;&gt;"Z"),"",'C6'!V495)</f>
        <v/>
      </c>
      <c r="L587" s="163" t="str">
        <f>IF(ISBLANK('C6'!W495),"",'C6'!W495)</f>
        <v/>
      </c>
      <c r="M587" s="72" t="str">
        <f t="shared" si="10"/>
        <v>OK</v>
      </c>
      <c r="N587" s="73"/>
    </row>
    <row r="588" spans="1:14" hidden="1">
      <c r="A588" s="74" t="s">
        <v>2597</v>
      </c>
      <c r="B588" s="161" t="s">
        <v>1636</v>
      </c>
      <c r="C588" s="162" t="s">
        <v>363</v>
      </c>
      <c r="D588" s="164" t="s">
        <v>1637</v>
      </c>
      <c r="E588" s="162" t="s">
        <v>383</v>
      </c>
      <c r="F588" s="162" t="s">
        <v>363</v>
      </c>
      <c r="G588" s="164" t="s">
        <v>981</v>
      </c>
      <c r="H588" s="163" t="str">
        <f>IF(OR(AND('C6'!V44="",'C6'!W44=""),AND('C6'!V270="",'C6'!W270=""),AND('C6'!W44="X",'C6'!W270="X"),OR('C6'!W44="M",'C6'!W270="M")),"",SUM('C6'!V44,'C6'!V270))</f>
        <v/>
      </c>
      <c r="I588" s="163" t="str">
        <f>IF(AND(AND('C6'!W44="X",'C6'!W270="X"),SUM('C6'!V44,'C6'!V270)=0,ISNUMBER('C6'!V496)),"",IF(OR('C6'!W44="M",'C6'!W270="M"),"M",IF(AND('C6'!W44='C6'!W270,OR('C6'!W44="X",'C6'!W44="W",'C6'!W44="Z")),UPPER('C6'!W44),"")))</f>
        <v/>
      </c>
      <c r="J588" s="75" t="s">
        <v>383</v>
      </c>
      <c r="K588" s="163" t="str">
        <f>IF(AND(ISBLANK('C6'!V496),$L$588&lt;&gt;"Z"),"",'C6'!V496)</f>
        <v/>
      </c>
      <c r="L588" s="163" t="str">
        <f>IF(ISBLANK('C6'!W496),"",'C6'!W496)</f>
        <v/>
      </c>
      <c r="M588" s="72" t="str">
        <f t="shared" si="10"/>
        <v>OK</v>
      </c>
      <c r="N588" s="73"/>
    </row>
    <row r="589" spans="1:14" hidden="1">
      <c r="A589" s="74" t="s">
        <v>2597</v>
      </c>
      <c r="B589" s="161" t="s">
        <v>1638</v>
      </c>
      <c r="C589" s="162" t="s">
        <v>363</v>
      </c>
      <c r="D589" s="164" t="s">
        <v>1639</v>
      </c>
      <c r="E589" s="162" t="s">
        <v>383</v>
      </c>
      <c r="F589" s="162" t="s">
        <v>363</v>
      </c>
      <c r="G589" s="164" t="s">
        <v>982</v>
      </c>
      <c r="H589" s="163" t="str">
        <f>IF(OR(AND('C6'!V45="",'C6'!W45=""),AND('C6'!V271="",'C6'!W271=""),AND('C6'!W45="X",'C6'!W271="X"),OR('C6'!W45="M",'C6'!W271="M")),"",SUM('C6'!V45,'C6'!V271))</f>
        <v/>
      </c>
      <c r="I589" s="163" t="str">
        <f>IF(AND(AND('C6'!W45="X",'C6'!W271="X"),SUM('C6'!V45,'C6'!V271)=0,ISNUMBER('C6'!V497)),"",IF(OR('C6'!W45="M",'C6'!W271="M"),"M",IF(AND('C6'!W45='C6'!W271,OR('C6'!W45="X",'C6'!W45="W",'C6'!W45="Z")),UPPER('C6'!W45),"")))</f>
        <v/>
      </c>
      <c r="J589" s="75" t="s">
        <v>383</v>
      </c>
      <c r="K589" s="163" t="str">
        <f>IF(AND(ISBLANK('C6'!V497),$L$589&lt;&gt;"Z"),"",'C6'!V497)</f>
        <v/>
      </c>
      <c r="L589" s="163" t="str">
        <f>IF(ISBLANK('C6'!W497),"",'C6'!W497)</f>
        <v/>
      </c>
      <c r="M589" s="72" t="str">
        <f t="shared" si="10"/>
        <v>OK</v>
      </c>
      <c r="N589" s="73"/>
    </row>
    <row r="590" spans="1:14" hidden="1">
      <c r="A590" s="74" t="s">
        <v>2597</v>
      </c>
      <c r="B590" s="161" t="s">
        <v>1640</v>
      </c>
      <c r="C590" s="162" t="s">
        <v>363</v>
      </c>
      <c r="D590" s="164" t="s">
        <v>1641</v>
      </c>
      <c r="E590" s="162" t="s">
        <v>383</v>
      </c>
      <c r="F590" s="162" t="s">
        <v>363</v>
      </c>
      <c r="G590" s="164" t="s">
        <v>983</v>
      </c>
      <c r="H590" s="163" t="str">
        <f>IF(OR(AND('C6'!V46="",'C6'!W46=""),AND('C6'!V272="",'C6'!W272=""),AND('C6'!W46="X",'C6'!W272="X"),OR('C6'!W46="M",'C6'!W272="M")),"",SUM('C6'!V46,'C6'!V272))</f>
        <v/>
      </c>
      <c r="I590" s="163" t="str">
        <f>IF(AND(AND('C6'!W46="X",'C6'!W272="X"),SUM('C6'!V46,'C6'!V272)=0,ISNUMBER('C6'!V498)),"",IF(OR('C6'!W46="M",'C6'!W272="M"),"M",IF(AND('C6'!W46='C6'!W272,OR('C6'!W46="X",'C6'!W46="W",'C6'!W46="Z")),UPPER('C6'!W46),"")))</f>
        <v/>
      </c>
      <c r="J590" s="75" t="s">
        <v>383</v>
      </c>
      <c r="K590" s="163" t="str">
        <f>IF(AND(ISBLANK('C6'!V498),$L$590&lt;&gt;"Z"),"",'C6'!V498)</f>
        <v/>
      </c>
      <c r="L590" s="163" t="str">
        <f>IF(ISBLANK('C6'!W498),"",'C6'!W498)</f>
        <v/>
      </c>
      <c r="M590" s="72" t="str">
        <f t="shared" si="10"/>
        <v>OK</v>
      </c>
      <c r="N590" s="73"/>
    </row>
    <row r="591" spans="1:14" hidden="1">
      <c r="A591" s="74" t="s">
        <v>2597</v>
      </c>
      <c r="B591" s="161" t="s">
        <v>1642</v>
      </c>
      <c r="C591" s="162" t="s">
        <v>363</v>
      </c>
      <c r="D591" s="164" t="s">
        <v>1643</v>
      </c>
      <c r="E591" s="162" t="s">
        <v>383</v>
      </c>
      <c r="F591" s="162" t="s">
        <v>363</v>
      </c>
      <c r="G591" s="164" t="s">
        <v>984</v>
      </c>
      <c r="H591" s="163" t="str">
        <f>IF(OR(AND('C6'!V47="",'C6'!W47=""),AND('C6'!V273="",'C6'!W273=""),AND('C6'!W47="X",'C6'!W273="X"),OR('C6'!W47="M",'C6'!W273="M")),"",SUM('C6'!V47,'C6'!V273))</f>
        <v/>
      </c>
      <c r="I591" s="163" t="str">
        <f>IF(AND(AND('C6'!W47="X",'C6'!W273="X"),SUM('C6'!V47,'C6'!V273)=0,ISNUMBER('C6'!V499)),"",IF(OR('C6'!W47="M",'C6'!W273="M"),"M",IF(AND('C6'!W47='C6'!W273,OR('C6'!W47="X",'C6'!W47="W",'C6'!W47="Z")),UPPER('C6'!W47),"")))</f>
        <v/>
      </c>
      <c r="J591" s="75" t="s">
        <v>383</v>
      </c>
      <c r="K591" s="163" t="str">
        <f>IF(AND(ISBLANK('C6'!V499),$L$591&lt;&gt;"Z"),"",'C6'!V499)</f>
        <v/>
      </c>
      <c r="L591" s="163" t="str">
        <f>IF(ISBLANK('C6'!W499),"",'C6'!W499)</f>
        <v/>
      </c>
      <c r="M591" s="72" t="str">
        <f t="shared" si="10"/>
        <v>OK</v>
      </c>
      <c r="N591" s="73"/>
    </row>
    <row r="592" spans="1:14" hidden="1">
      <c r="A592" s="74" t="s">
        <v>2597</v>
      </c>
      <c r="B592" s="161" t="s">
        <v>1644</v>
      </c>
      <c r="C592" s="162" t="s">
        <v>363</v>
      </c>
      <c r="D592" s="164" t="s">
        <v>1645</v>
      </c>
      <c r="E592" s="162" t="s">
        <v>383</v>
      </c>
      <c r="F592" s="162" t="s">
        <v>363</v>
      </c>
      <c r="G592" s="164" t="s">
        <v>985</v>
      </c>
      <c r="H592" s="163" t="str">
        <f>IF(OR(AND('C6'!V48="",'C6'!W48=""),AND('C6'!V274="",'C6'!W274=""),AND('C6'!W48="X",'C6'!W274="X"),OR('C6'!W48="M",'C6'!W274="M")),"",SUM('C6'!V48,'C6'!V274))</f>
        <v/>
      </c>
      <c r="I592" s="163" t="str">
        <f>IF(AND(AND('C6'!W48="X",'C6'!W274="X"),SUM('C6'!V48,'C6'!V274)=0,ISNUMBER('C6'!V500)),"",IF(OR('C6'!W48="M",'C6'!W274="M"),"M",IF(AND('C6'!W48='C6'!W274,OR('C6'!W48="X",'C6'!W48="W",'C6'!W48="Z")),UPPER('C6'!W48),"")))</f>
        <v/>
      </c>
      <c r="J592" s="75" t="s">
        <v>383</v>
      </c>
      <c r="K592" s="163" t="str">
        <f>IF(AND(ISBLANK('C6'!V500),$L$592&lt;&gt;"Z"),"",'C6'!V500)</f>
        <v/>
      </c>
      <c r="L592" s="163" t="str">
        <f>IF(ISBLANK('C6'!W500),"",'C6'!W500)</f>
        <v/>
      </c>
      <c r="M592" s="72" t="str">
        <f t="shared" si="10"/>
        <v>OK</v>
      </c>
      <c r="N592" s="73"/>
    </row>
    <row r="593" spans="1:14" hidden="1">
      <c r="A593" s="74" t="s">
        <v>2597</v>
      </c>
      <c r="B593" s="161" t="s">
        <v>1646</v>
      </c>
      <c r="C593" s="162" t="s">
        <v>363</v>
      </c>
      <c r="D593" s="164" t="s">
        <v>1647</v>
      </c>
      <c r="E593" s="162" t="s">
        <v>383</v>
      </c>
      <c r="F593" s="162" t="s">
        <v>363</v>
      </c>
      <c r="G593" s="164" t="s">
        <v>986</v>
      </c>
      <c r="H593" s="163" t="str">
        <f>IF(OR(AND('C6'!V49="",'C6'!W49=""),AND('C6'!V275="",'C6'!W275=""),AND('C6'!W49="X",'C6'!W275="X"),OR('C6'!W49="M",'C6'!W275="M")),"",SUM('C6'!V49,'C6'!V275))</f>
        <v/>
      </c>
      <c r="I593" s="163" t="str">
        <f>IF(AND(AND('C6'!W49="X",'C6'!W275="X"),SUM('C6'!V49,'C6'!V275)=0,ISNUMBER('C6'!V501)),"",IF(OR('C6'!W49="M",'C6'!W275="M"),"M",IF(AND('C6'!W49='C6'!W275,OR('C6'!W49="X",'C6'!W49="W",'C6'!W49="Z")),UPPER('C6'!W49),"")))</f>
        <v/>
      </c>
      <c r="J593" s="75" t="s">
        <v>383</v>
      </c>
      <c r="K593" s="163" t="str">
        <f>IF(AND(ISBLANK('C6'!V501),$L$593&lt;&gt;"Z"),"",'C6'!V501)</f>
        <v/>
      </c>
      <c r="L593" s="163" t="str">
        <f>IF(ISBLANK('C6'!W501),"",'C6'!W501)</f>
        <v/>
      </c>
      <c r="M593" s="72" t="str">
        <f t="shared" si="10"/>
        <v>OK</v>
      </c>
      <c r="N593" s="73"/>
    </row>
    <row r="594" spans="1:14" hidden="1">
      <c r="A594" s="74" t="s">
        <v>2597</v>
      </c>
      <c r="B594" s="161" t="s">
        <v>1648</v>
      </c>
      <c r="C594" s="162" t="s">
        <v>363</v>
      </c>
      <c r="D594" s="164" t="s">
        <v>1649</v>
      </c>
      <c r="E594" s="162" t="s">
        <v>383</v>
      </c>
      <c r="F594" s="162" t="s">
        <v>363</v>
      </c>
      <c r="G594" s="164" t="s">
        <v>987</v>
      </c>
      <c r="H594" s="163" t="str">
        <f>IF(OR(AND('C6'!V50="",'C6'!W50=""),AND('C6'!V276="",'C6'!W276=""),AND('C6'!W50="X",'C6'!W276="X"),OR('C6'!W50="M",'C6'!W276="M")),"",SUM('C6'!V50,'C6'!V276))</f>
        <v/>
      </c>
      <c r="I594" s="163" t="str">
        <f>IF(AND(AND('C6'!W50="X",'C6'!W276="X"),SUM('C6'!V50,'C6'!V276)=0,ISNUMBER('C6'!V502)),"",IF(OR('C6'!W50="M",'C6'!W276="M"),"M",IF(AND('C6'!W50='C6'!W276,OR('C6'!W50="X",'C6'!W50="W",'C6'!W50="Z")),UPPER('C6'!W50),"")))</f>
        <v/>
      </c>
      <c r="J594" s="75" t="s">
        <v>383</v>
      </c>
      <c r="K594" s="163" t="str">
        <f>IF(AND(ISBLANK('C6'!V502),$L$594&lt;&gt;"Z"),"",'C6'!V502)</f>
        <v/>
      </c>
      <c r="L594" s="163" t="str">
        <f>IF(ISBLANK('C6'!W502),"",'C6'!W502)</f>
        <v/>
      </c>
      <c r="M594" s="72" t="str">
        <f t="shared" si="10"/>
        <v>OK</v>
      </c>
      <c r="N594" s="73"/>
    </row>
    <row r="595" spans="1:14" hidden="1">
      <c r="A595" s="74" t="s">
        <v>2597</v>
      </c>
      <c r="B595" s="161" t="s">
        <v>1650</v>
      </c>
      <c r="C595" s="162" t="s">
        <v>363</v>
      </c>
      <c r="D595" s="164" t="s">
        <v>1651</v>
      </c>
      <c r="E595" s="162" t="s">
        <v>383</v>
      </c>
      <c r="F595" s="162" t="s">
        <v>363</v>
      </c>
      <c r="G595" s="164" t="s">
        <v>988</v>
      </c>
      <c r="H595" s="163" t="str">
        <f>IF(OR(AND('C6'!V51="",'C6'!W51=""),AND('C6'!V277="",'C6'!W277=""),AND('C6'!W51="X",'C6'!W277="X"),OR('C6'!W51="M",'C6'!W277="M")),"",SUM('C6'!V51,'C6'!V277))</f>
        <v/>
      </c>
      <c r="I595" s="163" t="str">
        <f>IF(AND(AND('C6'!W51="X",'C6'!W277="X"),SUM('C6'!V51,'C6'!V277)=0,ISNUMBER('C6'!V503)),"",IF(OR('C6'!W51="M",'C6'!W277="M"),"M",IF(AND('C6'!W51='C6'!W277,OR('C6'!W51="X",'C6'!W51="W",'C6'!W51="Z")),UPPER('C6'!W51),"")))</f>
        <v/>
      </c>
      <c r="J595" s="75" t="s">
        <v>383</v>
      </c>
      <c r="K595" s="163" t="str">
        <f>IF(AND(ISBLANK('C6'!V503),$L$595&lt;&gt;"Z"),"",'C6'!V503)</f>
        <v/>
      </c>
      <c r="L595" s="163" t="str">
        <f>IF(ISBLANK('C6'!W503),"",'C6'!W503)</f>
        <v/>
      </c>
      <c r="M595" s="72" t="str">
        <f t="shared" si="10"/>
        <v>OK</v>
      </c>
      <c r="N595" s="73"/>
    </row>
    <row r="596" spans="1:14" hidden="1">
      <c r="A596" s="74" t="s">
        <v>2597</v>
      </c>
      <c r="B596" s="161" t="s">
        <v>1652</v>
      </c>
      <c r="C596" s="162" t="s">
        <v>363</v>
      </c>
      <c r="D596" s="164" t="s">
        <v>1653</v>
      </c>
      <c r="E596" s="162" t="s">
        <v>383</v>
      </c>
      <c r="F596" s="162" t="s">
        <v>363</v>
      </c>
      <c r="G596" s="164" t="s">
        <v>989</v>
      </c>
      <c r="H596" s="163" t="str">
        <f>IF(OR(AND('C6'!V52="",'C6'!W52=""),AND('C6'!V278="",'C6'!W278=""),AND('C6'!W52="X",'C6'!W278="X"),OR('C6'!W52="M",'C6'!W278="M")),"",SUM('C6'!V52,'C6'!V278))</f>
        <v/>
      </c>
      <c r="I596" s="163" t="str">
        <f>IF(AND(AND('C6'!W52="X",'C6'!W278="X"),SUM('C6'!V52,'C6'!V278)=0,ISNUMBER('C6'!V504)),"",IF(OR('C6'!W52="M",'C6'!W278="M"),"M",IF(AND('C6'!W52='C6'!W278,OR('C6'!W52="X",'C6'!W52="W",'C6'!W52="Z")),UPPER('C6'!W52),"")))</f>
        <v/>
      </c>
      <c r="J596" s="75" t="s">
        <v>383</v>
      </c>
      <c r="K596" s="163" t="str">
        <f>IF(AND(ISBLANK('C6'!V504),$L$596&lt;&gt;"Z"),"",'C6'!V504)</f>
        <v/>
      </c>
      <c r="L596" s="163" t="str">
        <f>IF(ISBLANK('C6'!W504),"",'C6'!W504)</f>
        <v/>
      </c>
      <c r="M596" s="72" t="str">
        <f t="shared" si="10"/>
        <v>OK</v>
      </c>
      <c r="N596" s="73"/>
    </row>
    <row r="597" spans="1:14" hidden="1">
      <c r="A597" s="74" t="s">
        <v>2597</v>
      </c>
      <c r="B597" s="161" t="s">
        <v>1654</v>
      </c>
      <c r="C597" s="162" t="s">
        <v>363</v>
      </c>
      <c r="D597" s="164" t="s">
        <v>1655</v>
      </c>
      <c r="E597" s="162" t="s">
        <v>383</v>
      </c>
      <c r="F597" s="162" t="s">
        <v>363</v>
      </c>
      <c r="G597" s="164" t="s">
        <v>990</v>
      </c>
      <c r="H597" s="163" t="str">
        <f>IF(OR(AND('C6'!V53="",'C6'!W53=""),AND('C6'!V279="",'C6'!W279=""),AND('C6'!W53="X",'C6'!W279="X"),OR('C6'!W53="M",'C6'!W279="M")),"",SUM('C6'!V53,'C6'!V279))</f>
        <v/>
      </c>
      <c r="I597" s="163" t="str">
        <f>IF(AND(AND('C6'!W53="X",'C6'!W279="X"),SUM('C6'!V53,'C6'!V279)=0,ISNUMBER('C6'!V505)),"",IF(OR('C6'!W53="M",'C6'!W279="M"),"M",IF(AND('C6'!W53='C6'!W279,OR('C6'!W53="X",'C6'!W53="W",'C6'!W53="Z")),UPPER('C6'!W53),"")))</f>
        <v/>
      </c>
      <c r="J597" s="75" t="s">
        <v>383</v>
      </c>
      <c r="K597" s="163" t="str">
        <f>IF(AND(ISBLANK('C6'!V505),$L$597&lt;&gt;"Z"),"",'C6'!V505)</f>
        <v/>
      </c>
      <c r="L597" s="163" t="str">
        <f>IF(ISBLANK('C6'!W505),"",'C6'!W505)</f>
        <v/>
      </c>
      <c r="M597" s="72" t="str">
        <f t="shared" si="10"/>
        <v>OK</v>
      </c>
      <c r="N597" s="73"/>
    </row>
    <row r="598" spans="1:14" hidden="1">
      <c r="A598" s="74" t="s">
        <v>2597</v>
      </c>
      <c r="B598" s="161" t="s">
        <v>1656</v>
      </c>
      <c r="C598" s="162" t="s">
        <v>363</v>
      </c>
      <c r="D598" s="164" t="s">
        <v>1657</v>
      </c>
      <c r="E598" s="162" t="s">
        <v>383</v>
      </c>
      <c r="F598" s="162" t="s">
        <v>363</v>
      </c>
      <c r="G598" s="164" t="s">
        <v>991</v>
      </c>
      <c r="H598" s="163" t="str">
        <f>IF(OR(AND('C6'!V54="",'C6'!W54=""),AND('C6'!V280="",'C6'!W280=""),AND('C6'!W54="X",'C6'!W280="X"),OR('C6'!W54="M",'C6'!W280="M")),"",SUM('C6'!V54,'C6'!V280))</f>
        <v/>
      </c>
      <c r="I598" s="163" t="str">
        <f>IF(AND(AND('C6'!W54="X",'C6'!W280="X"),SUM('C6'!V54,'C6'!V280)=0,ISNUMBER('C6'!V506)),"",IF(OR('C6'!W54="M",'C6'!W280="M"),"M",IF(AND('C6'!W54='C6'!W280,OR('C6'!W54="X",'C6'!W54="W",'C6'!W54="Z")),UPPER('C6'!W54),"")))</f>
        <v/>
      </c>
      <c r="J598" s="75" t="s">
        <v>383</v>
      </c>
      <c r="K598" s="163" t="str">
        <f>IF(AND(ISBLANK('C6'!V506),$L$598&lt;&gt;"Z"),"",'C6'!V506)</f>
        <v/>
      </c>
      <c r="L598" s="163" t="str">
        <f>IF(ISBLANK('C6'!W506),"",'C6'!W506)</f>
        <v/>
      </c>
      <c r="M598" s="72" t="str">
        <f t="shared" si="10"/>
        <v>OK</v>
      </c>
      <c r="N598" s="73"/>
    </row>
    <row r="599" spans="1:14" hidden="1">
      <c r="A599" s="74" t="s">
        <v>2597</v>
      </c>
      <c r="B599" s="161" t="s">
        <v>1658</v>
      </c>
      <c r="C599" s="162" t="s">
        <v>363</v>
      </c>
      <c r="D599" s="164" t="s">
        <v>1659</v>
      </c>
      <c r="E599" s="162" t="s">
        <v>383</v>
      </c>
      <c r="F599" s="162" t="s">
        <v>363</v>
      </c>
      <c r="G599" s="164" t="s">
        <v>992</v>
      </c>
      <c r="H599" s="163" t="str">
        <f>IF(OR(AND('C6'!V55="",'C6'!W55=""),AND('C6'!V281="",'C6'!W281=""),AND('C6'!W55="X",'C6'!W281="X"),OR('C6'!W55="M",'C6'!W281="M")),"",SUM('C6'!V55,'C6'!V281))</f>
        <v/>
      </c>
      <c r="I599" s="163" t="str">
        <f>IF(AND(AND('C6'!W55="X",'C6'!W281="X"),SUM('C6'!V55,'C6'!V281)=0,ISNUMBER('C6'!V507)),"",IF(OR('C6'!W55="M",'C6'!W281="M"),"M",IF(AND('C6'!W55='C6'!W281,OR('C6'!W55="X",'C6'!W55="W",'C6'!W55="Z")),UPPER('C6'!W55),"")))</f>
        <v/>
      </c>
      <c r="J599" s="75" t="s">
        <v>383</v>
      </c>
      <c r="K599" s="163" t="str">
        <f>IF(AND(ISBLANK('C6'!V507),$L$599&lt;&gt;"Z"),"",'C6'!V507)</f>
        <v/>
      </c>
      <c r="L599" s="163" t="str">
        <f>IF(ISBLANK('C6'!W507),"",'C6'!W507)</f>
        <v/>
      </c>
      <c r="M599" s="72" t="str">
        <f t="shared" si="10"/>
        <v>OK</v>
      </c>
      <c r="N599" s="73"/>
    </row>
    <row r="600" spans="1:14" hidden="1">
      <c r="A600" s="74" t="s">
        <v>2597</v>
      </c>
      <c r="B600" s="161" t="s">
        <v>1660</v>
      </c>
      <c r="C600" s="162" t="s">
        <v>363</v>
      </c>
      <c r="D600" s="164" t="s">
        <v>1661</v>
      </c>
      <c r="E600" s="162" t="s">
        <v>383</v>
      </c>
      <c r="F600" s="162" t="s">
        <v>363</v>
      </c>
      <c r="G600" s="164" t="s">
        <v>993</v>
      </c>
      <c r="H600" s="163" t="str">
        <f>IF(OR(AND('C6'!V56="",'C6'!W56=""),AND('C6'!V282="",'C6'!W282=""),AND('C6'!W56="X",'C6'!W282="X"),OR('C6'!W56="M",'C6'!W282="M")),"",SUM('C6'!V56,'C6'!V282))</f>
        <v/>
      </c>
      <c r="I600" s="163" t="str">
        <f>IF(AND(AND('C6'!W56="X",'C6'!W282="X"),SUM('C6'!V56,'C6'!V282)=0,ISNUMBER('C6'!V508)),"",IF(OR('C6'!W56="M",'C6'!W282="M"),"M",IF(AND('C6'!W56='C6'!W282,OR('C6'!W56="X",'C6'!W56="W",'C6'!W56="Z")),UPPER('C6'!W56),"")))</f>
        <v/>
      </c>
      <c r="J600" s="75" t="s">
        <v>383</v>
      </c>
      <c r="K600" s="163" t="str">
        <f>IF(AND(ISBLANK('C6'!V508),$L$600&lt;&gt;"Z"),"",'C6'!V508)</f>
        <v/>
      </c>
      <c r="L600" s="163" t="str">
        <f>IF(ISBLANK('C6'!W508),"",'C6'!W508)</f>
        <v/>
      </c>
      <c r="M600" s="72" t="str">
        <f t="shared" si="10"/>
        <v>OK</v>
      </c>
      <c r="N600" s="73"/>
    </row>
    <row r="601" spans="1:14" hidden="1">
      <c r="A601" s="74" t="s">
        <v>2597</v>
      </c>
      <c r="B601" s="161" t="s">
        <v>1662</v>
      </c>
      <c r="C601" s="162" t="s">
        <v>363</v>
      </c>
      <c r="D601" s="164" t="s">
        <v>1663</v>
      </c>
      <c r="E601" s="162" t="s">
        <v>383</v>
      </c>
      <c r="F601" s="162" t="s">
        <v>363</v>
      </c>
      <c r="G601" s="164" t="s">
        <v>994</v>
      </c>
      <c r="H601" s="163" t="str">
        <f>IF(OR(AND('C6'!V57="",'C6'!W57=""),AND('C6'!V283="",'C6'!W283=""),AND('C6'!W57="X",'C6'!W283="X"),OR('C6'!W57="M",'C6'!W283="M")),"",SUM('C6'!V57,'C6'!V283))</f>
        <v/>
      </c>
      <c r="I601" s="163" t="str">
        <f>IF(AND(AND('C6'!W57="X",'C6'!W283="X"),SUM('C6'!V57,'C6'!V283)=0,ISNUMBER('C6'!V509)),"",IF(OR('C6'!W57="M",'C6'!W283="M"),"M",IF(AND('C6'!W57='C6'!W283,OR('C6'!W57="X",'C6'!W57="W",'C6'!W57="Z")),UPPER('C6'!W57),"")))</f>
        <v/>
      </c>
      <c r="J601" s="75" t="s">
        <v>383</v>
      </c>
      <c r="K601" s="163" t="str">
        <f>IF(AND(ISBLANK('C6'!V509),$L$601&lt;&gt;"Z"),"",'C6'!V509)</f>
        <v/>
      </c>
      <c r="L601" s="163" t="str">
        <f>IF(ISBLANK('C6'!W509),"",'C6'!W509)</f>
        <v/>
      </c>
      <c r="M601" s="72" t="str">
        <f t="shared" si="10"/>
        <v>OK</v>
      </c>
      <c r="N601" s="73"/>
    </row>
    <row r="602" spans="1:14" hidden="1">
      <c r="A602" s="74" t="s">
        <v>2597</v>
      </c>
      <c r="B602" s="161" t="s">
        <v>1664</v>
      </c>
      <c r="C602" s="162" t="s">
        <v>363</v>
      </c>
      <c r="D602" s="164" t="s">
        <v>1665</v>
      </c>
      <c r="E602" s="162" t="s">
        <v>383</v>
      </c>
      <c r="F602" s="162" t="s">
        <v>363</v>
      </c>
      <c r="G602" s="164" t="s">
        <v>995</v>
      </c>
      <c r="H602" s="163" t="str">
        <f>IF(OR(AND('C6'!V58="",'C6'!W58=""),AND('C6'!V284="",'C6'!W284=""),AND('C6'!W58="X",'C6'!W284="X"),OR('C6'!W58="M",'C6'!W284="M")),"",SUM('C6'!V58,'C6'!V284))</f>
        <v/>
      </c>
      <c r="I602" s="163" t="str">
        <f>IF(AND(AND('C6'!W58="X",'C6'!W284="X"),SUM('C6'!V58,'C6'!V284)=0,ISNUMBER('C6'!V510)),"",IF(OR('C6'!W58="M",'C6'!W284="M"),"M",IF(AND('C6'!W58='C6'!W284,OR('C6'!W58="X",'C6'!W58="W",'C6'!W58="Z")),UPPER('C6'!W58),"")))</f>
        <v/>
      </c>
      <c r="J602" s="75" t="s">
        <v>383</v>
      </c>
      <c r="K602" s="163" t="str">
        <f>IF(AND(ISBLANK('C6'!V510),$L$602&lt;&gt;"Z"),"",'C6'!V510)</f>
        <v/>
      </c>
      <c r="L602" s="163" t="str">
        <f>IF(ISBLANK('C6'!W510),"",'C6'!W510)</f>
        <v/>
      </c>
      <c r="M602" s="72" t="str">
        <f t="shared" si="10"/>
        <v>OK</v>
      </c>
      <c r="N602" s="73"/>
    </row>
    <row r="603" spans="1:14" hidden="1">
      <c r="A603" s="74" t="s">
        <v>2597</v>
      </c>
      <c r="B603" s="161" t="s">
        <v>1666</v>
      </c>
      <c r="C603" s="162" t="s">
        <v>363</v>
      </c>
      <c r="D603" s="164" t="s">
        <v>1667</v>
      </c>
      <c r="E603" s="162" t="s">
        <v>383</v>
      </c>
      <c r="F603" s="162" t="s">
        <v>363</v>
      </c>
      <c r="G603" s="164" t="s">
        <v>996</v>
      </c>
      <c r="H603" s="163" t="str">
        <f>IF(OR(AND('C6'!V59="",'C6'!W59=""),AND('C6'!V285="",'C6'!W285=""),AND('C6'!W59="X",'C6'!W285="X"),OR('C6'!W59="M",'C6'!W285="M")),"",SUM('C6'!V59,'C6'!V285))</f>
        <v/>
      </c>
      <c r="I603" s="163" t="str">
        <f>IF(AND(AND('C6'!W59="X",'C6'!W285="X"),SUM('C6'!V59,'C6'!V285)=0,ISNUMBER('C6'!V511)),"",IF(OR('C6'!W59="M",'C6'!W285="M"),"M",IF(AND('C6'!W59='C6'!W285,OR('C6'!W59="X",'C6'!W59="W",'C6'!W59="Z")),UPPER('C6'!W59),"")))</f>
        <v/>
      </c>
      <c r="J603" s="75" t="s">
        <v>383</v>
      </c>
      <c r="K603" s="163" t="str">
        <f>IF(AND(ISBLANK('C6'!V511),$L$603&lt;&gt;"Z"),"",'C6'!V511)</f>
        <v/>
      </c>
      <c r="L603" s="163" t="str">
        <f>IF(ISBLANK('C6'!W511),"",'C6'!W511)</f>
        <v/>
      </c>
      <c r="M603" s="72" t="str">
        <f t="shared" si="10"/>
        <v>OK</v>
      </c>
      <c r="N603" s="73"/>
    </row>
    <row r="604" spans="1:14" hidden="1">
      <c r="A604" s="74" t="s">
        <v>2597</v>
      </c>
      <c r="B604" s="161" t="s">
        <v>1668</v>
      </c>
      <c r="C604" s="162" t="s">
        <v>363</v>
      </c>
      <c r="D604" s="164" t="s">
        <v>1669</v>
      </c>
      <c r="E604" s="162" t="s">
        <v>383</v>
      </c>
      <c r="F604" s="162" t="s">
        <v>363</v>
      </c>
      <c r="G604" s="164" t="s">
        <v>997</v>
      </c>
      <c r="H604" s="163" t="str">
        <f>IF(OR(AND('C6'!V60="",'C6'!W60=""),AND('C6'!V286="",'C6'!W286=""),AND('C6'!W60="X",'C6'!W286="X"),OR('C6'!W60="M",'C6'!W286="M")),"",SUM('C6'!V60,'C6'!V286))</f>
        <v/>
      </c>
      <c r="I604" s="163" t="str">
        <f>IF(AND(AND('C6'!W60="X",'C6'!W286="X"),SUM('C6'!V60,'C6'!V286)=0,ISNUMBER('C6'!V512)),"",IF(OR('C6'!W60="M",'C6'!W286="M"),"M",IF(AND('C6'!W60='C6'!W286,OR('C6'!W60="X",'C6'!W60="W",'C6'!W60="Z")),UPPER('C6'!W60),"")))</f>
        <v/>
      </c>
      <c r="J604" s="75" t="s">
        <v>383</v>
      </c>
      <c r="K604" s="163" t="str">
        <f>IF(AND(ISBLANK('C6'!V512),$L$604&lt;&gt;"Z"),"",'C6'!V512)</f>
        <v/>
      </c>
      <c r="L604" s="163" t="str">
        <f>IF(ISBLANK('C6'!W512),"",'C6'!W512)</f>
        <v/>
      </c>
      <c r="M604" s="72" t="str">
        <f t="shared" si="10"/>
        <v>OK</v>
      </c>
      <c r="N604" s="73"/>
    </row>
    <row r="605" spans="1:14" hidden="1">
      <c r="A605" s="74" t="s">
        <v>2597</v>
      </c>
      <c r="B605" s="161" t="s">
        <v>1670</v>
      </c>
      <c r="C605" s="162" t="s">
        <v>363</v>
      </c>
      <c r="D605" s="164" t="s">
        <v>1671</v>
      </c>
      <c r="E605" s="162" t="s">
        <v>383</v>
      </c>
      <c r="F605" s="162" t="s">
        <v>363</v>
      </c>
      <c r="G605" s="164" t="s">
        <v>998</v>
      </c>
      <c r="H605" s="163" t="str">
        <f>IF(OR(AND('C6'!V61="",'C6'!W61=""),AND('C6'!V287="",'C6'!W287=""),AND('C6'!W61="X",'C6'!W287="X"),OR('C6'!W61="M",'C6'!W287="M")),"",SUM('C6'!V61,'C6'!V287))</f>
        <v/>
      </c>
      <c r="I605" s="163" t="str">
        <f>IF(AND(AND('C6'!W61="X",'C6'!W287="X"),SUM('C6'!V61,'C6'!V287)=0,ISNUMBER('C6'!V513)),"",IF(OR('C6'!W61="M",'C6'!W287="M"),"M",IF(AND('C6'!W61='C6'!W287,OR('C6'!W61="X",'C6'!W61="W",'C6'!W61="Z")),UPPER('C6'!W61),"")))</f>
        <v/>
      </c>
      <c r="J605" s="75" t="s">
        <v>383</v>
      </c>
      <c r="K605" s="163" t="str">
        <f>IF(AND(ISBLANK('C6'!V513),$L$605&lt;&gt;"Z"),"",'C6'!V513)</f>
        <v/>
      </c>
      <c r="L605" s="163" t="str">
        <f>IF(ISBLANK('C6'!W513),"",'C6'!W513)</f>
        <v/>
      </c>
      <c r="M605" s="72" t="str">
        <f t="shared" si="10"/>
        <v>OK</v>
      </c>
      <c r="N605" s="73"/>
    </row>
    <row r="606" spans="1:14" hidden="1">
      <c r="A606" s="74" t="s">
        <v>2597</v>
      </c>
      <c r="B606" s="161" t="s">
        <v>1672</v>
      </c>
      <c r="C606" s="162" t="s">
        <v>363</v>
      </c>
      <c r="D606" s="164" t="s">
        <v>1673</v>
      </c>
      <c r="E606" s="162" t="s">
        <v>383</v>
      </c>
      <c r="F606" s="162" t="s">
        <v>363</v>
      </c>
      <c r="G606" s="164" t="s">
        <v>999</v>
      </c>
      <c r="H606" s="163" t="str">
        <f>IF(OR(AND('C6'!V62="",'C6'!W62=""),AND('C6'!V288="",'C6'!W288=""),AND('C6'!W62="X",'C6'!W288="X"),OR('C6'!W62="M",'C6'!W288="M")),"",SUM('C6'!V62,'C6'!V288))</f>
        <v/>
      </c>
      <c r="I606" s="163" t="str">
        <f>IF(AND(AND('C6'!W62="X",'C6'!W288="X"),SUM('C6'!V62,'C6'!V288)=0,ISNUMBER('C6'!V514)),"",IF(OR('C6'!W62="M",'C6'!W288="M"),"M",IF(AND('C6'!W62='C6'!W288,OR('C6'!W62="X",'C6'!W62="W",'C6'!W62="Z")),UPPER('C6'!W62),"")))</f>
        <v/>
      </c>
      <c r="J606" s="75" t="s">
        <v>383</v>
      </c>
      <c r="K606" s="163" t="str">
        <f>IF(AND(ISBLANK('C6'!V514),$L$606&lt;&gt;"Z"),"",'C6'!V514)</f>
        <v/>
      </c>
      <c r="L606" s="163" t="str">
        <f>IF(ISBLANK('C6'!W514),"",'C6'!W514)</f>
        <v/>
      </c>
      <c r="M606" s="72" t="str">
        <f t="shared" si="10"/>
        <v>OK</v>
      </c>
      <c r="N606" s="73"/>
    </row>
    <row r="607" spans="1:14" hidden="1">
      <c r="A607" s="74" t="s">
        <v>2597</v>
      </c>
      <c r="B607" s="161" t="s">
        <v>1674</v>
      </c>
      <c r="C607" s="162" t="s">
        <v>363</v>
      </c>
      <c r="D607" s="164" t="s">
        <v>1675</v>
      </c>
      <c r="E607" s="162" t="s">
        <v>383</v>
      </c>
      <c r="F607" s="162" t="s">
        <v>363</v>
      </c>
      <c r="G607" s="164" t="s">
        <v>1000</v>
      </c>
      <c r="H607" s="163" t="str">
        <f>IF(OR(AND('C6'!V63="",'C6'!W63=""),AND('C6'!V289="",'C6'!W289=""),AND('C6'!W63="X",'C6'!W289="X"),OR('C6'!W63="M",'C6'!W289="M")),"",SUM('C6'!V63,'C6'!V289))</f>
        <v/>
      </c>
      <c r="I607" s="163" t="str">
        <f>IF(AND(AND('C6'!W63="X",'C6'!W289="X"),SUM('C6'!V63,'C6'!V289)=0,ISNUMBER('C6'!V515)),"",IF(OR('C6'!W63="M",'C6'!W289="M"),"M",IF(AND('C6'!W63='C6'!W289,OR('C6'!W63="X",'C6'!W63="W",'C6'!W63="Z")),UPPER('C6'!W63),"")))</f>
        <v/>
      </c>
      <c r="J607" s="75" t="s">
        <v>383</v>
      </c>
      <c r="K607" s="163" t="str">
        <f>IF(AND(ISBLANK('C6'!V515),$L$607&lt;&gt;"Z"),"",'C6'!V515)</f>
        <v/>
      </c>
      <c r="L607" s="163" t="str">
        <f>IF(ISBLANK('C6'!W515),"",'C6'!W515)</f>
        <v/>
      </c>
      <c r="M607" s="72" t="str">
        <f t="shared" si="10"/>
        <v>OK</v>
      </c>
      <c r="N607" s="73"/>
    </row>
    <row r="608" spans="1:14" hidden="1">
      <c r="A608" s="74" t="s">
        <v>2597</v>
      </c>
      <c r="B608" s="161" t="s">
        <v>1676</v>
      </c>
      <c r="C608" s="162" t="s">
        <v>363</v>
      </c>
      <c r="D608" s="164" t="s">
        <v>1677</v>
      </c>
      <c r="E608" s="162" t="s">
        <v>383</v>
      </c>
      <c r="F608" s="162" t="s">
        <v>363</v>
      </c>
      <c r="G608" s="164" t="s">
        <v>1001</v>
      </c>
      <c r="H608" s="163" t="str">
        <f>IF(OR(AND('C6'!V64="",'C6'!W64=""),AND('C6'!V290="",'C6'!W290=""),AND('C6'!W64="X",'C6'!W290="X"),OR('C6'!W64="M",'C6'!W290="M")),"",SUM('C6'!V64,'C6'!V290))</f>
        <v/>
      </c>
      <c r="I608" s="163" t="str">
        <f>IF(AND(AND('C6'!W64="X",'C6'!W290="X"),SUM('C6'!V64,'C6'!V290)=0,ISNUMBER('C6'!V516)),"",IF(OR('C6'!W64="M",'C6'!W290="M"),"M",IF(AND('C6'!W64='C6'!W290,OR('C6'!W64="X",'C6'!W64="W",'C6'!W64="Z")),UPPER('C6'!W64),"")))</f>
        <v/>
      </c>
      <c r="J608" s="75" t="s">
        <v>383</v>
      </c>
      <c r="K608" s="163" t="str">
        <f>IF(AND(ISBLANK('C6'!V516),$L$608&lt;&gt;"Z"),"",'C6'!V516)</f>
        <v/>
      </c>
      <c r="L608" s="163" t="str">
        <f>IF(ISBLANK('C6'!W516),"",'C6'!W516)</f>
        <v/>
      </c>
      <c r="M608" s="72" t="str">
        <f t="shared" si="10"/>
        <v>OK</v>
      </c>
      <c r="N608" s="73"/>
    </row>
    <row r="609" spans="1:14" hidden="1">
      <c r="A609" s="74" t="s">
        <v>2597</v>
      </c>
      <c r="B609" s="161" t="s">
        <v>1678</v>
      </c>
      <c r="C609" s="162" t="s">
        <v>363</v>
      </c>
      <c r="D609" s="164" t="s">
        <v>1679</v>
      </c>
      <c r="E609" s="162" t="s">
        <v>383</v>
      </c>
      <c r="F609" s="162" t="s">
        <v>363</v>
      </c>
      <c r="G609" s="164" t="s">
        <v>1002</v>
      </c>
      <c r="H609" s="163" t="str">
        <f>IF(OR(AND('C6'!V65="",'C6'!W65=""),AND('C6'!V291="",'C6'!W291=""),AND('C6'!W65="X",'C6'!W291="X"),OR('C6'!W65="M",'C6'!W291="M")),"",SUM('C6'!V65,'C6'!V291))</f>
        <v/>
      </c>
      <c r="I609" s="163" t="str">
        <f>IF(AND(AND('C6'!W65="X",'C6'!W291="X"),SUM('C6'!V65,'C6'!V291)=0,ISNUMBER('C6'!V517)),"",IF(OR('C6'!W65="M",'C6'!W291="M"),"M",IF(AND('C6'!W65='C6'!W291,OR('C6'!W65="X",'C6'!W65="W",'C6'!W65="Z")),UPPER('C6'!W65),"")))</f>
        <v/>
      </c>
      <c r="J609" s="75" t="s">
        <v>383</v>
      </c>
      <c r="K609" s="163" t="str">
        <f>IF(AND(ISBLANK('C6'!V517),$L$609&lt;&gt;"Z"),"",'C6'!V517)</f>
        <v/>
      </c>
      <c r="L609" s="163" t="str">
        <f>IF(ISBLANK('C6'!W517),"",'C6'!W517)</f>
        <v/>
      </c>
      <c r="M609" s="72" t="str">
        <f t="shared" si="10"/>
        <v>OK</v>
      </c>
      <c r="N609" s="73"/>
    </row>
    <row r="610" spans="1:14" hidden="1">
      <c r="A610" s="74" t="s">
        <v>2597</v>
      </c>
      <c r="B610" s="161" t="s">
        <v>1680</v>
      </c>
      <c r="C610" s="162" t="s">
        <v>363</v>
      </c>
      <c r="D610" s="164" t="s">
        <v>1681</v>
      </c>
      <c r="E610" s="162" t="s">
        <v>383</v>
      </c>
      <c r="F610" s="162" t="s">
        <v>363</v>
      </c>
      <c r="G610" s="164" t="s">
        <v>1003</v>
      </c>
      <c r="H610" s="163" t="str">
        <f>IF(OR(AND('C6'!V66="",'C6'!W66=""),AND('C6'!V292="",'C6'!W292=""),AND('C6'!W66="X",'C6'!W292="X"),OR('C6'!W66="M",'C6'!W292="M")),"",SUM('C6'!V66,'C6'!V292))</f>
        <v/>
      </c>
      <c r="I610" s="163" t="str">
        <f>IF(AND(AND('C6'!W66="X",'C6'!W292="X"),SUM('C6'!V66,'C6'!V292)=0,ISNUMBER('C6'!V518)),"",IF(OR('C6'!W66="M",'C6'!W292="M"),"M",IF(AND('C6'!W66='C6'!W292,OR('C6'!W66="X",'C6'!W66="W",'C6'!W66="Z")),UPPER('C6'!W66),"")))</f>
        <v/>
      </c>
      <c r="J610" s="75" t="s">
        <v>383</v>
      </c>
      <c r="K610" s="163" t="str">
        <f>IF(AND(ISBLANK('C6'!V518),$L$610&lt;&gt;"Z"),"",'C6'!V518)</f>
        <v/>
      </c>
      <c r="L610" s="163" t="str">
        <f>IF(ISBLANK('C6'!W518),"",'C6'!W518)</f>
        <v/>
      </c>
      <c r="M610" s="72" t="str">
        <f t="shared" si="10"/>
        <v>OK</v>
      </c>
      <c r="N610" s="73"/>
    </row>
    <row r="611" spans="1:14" hidden="1">
      <c r="A611" s="74" t="s">
        <v>2597</v>
      </c>
      <c r="B611" s="161" t="s">
        <v>1682</v>
      </c>
      <c r="C611" s="162" t="s">
        <v>363</v>
      </c>
      <c r="D611" s="164" t="s">
        <v>1683</v>
      </c>
      <c r="E611" s="162" t="s">
        <v>383</v>
      </c>
      <c r="F611" s="162" t="s">
        <v>363</v>
      </c>
      <c r="G611" s="164" t="s">
        <v>1004</v>
      </c>
      <c r="H611" s="163" t="str">
        <f>IF(OR(AND('C6'!V67="",'C6'!W67=""),AND('C6'!V293="",'C6'!W293=""),AND('C6'!W67="X",'C6'!W293="X"),OR('C6'!W67="M",'C6'!W293="M")),"",SUM('C6'!V67,'C6'!V293))</f>
        <v/>
      </c>
      <c r="I611" s="163" t="str">
        <f>IF(AND(AND('C6'!W67="X",'C6'!W293="X"),SUM('C6'!V67,'C6'!V293)=0,ISNUMBER('C6'!V519)),"",IF(OR('C6'!W67="M",'C6'!W293="M"),"M",IF(AND('C6'!W67='C6'!W293,OR('C6'!W67="X",'C6'!W67="W",'C6'!W67="Z")),UPPER('C6'!W67),"")))</f>
        <v/>
      </c>
      <c r="J611" s="75" t="s">
        <v>383</v>
      </c>
      <c r="K611" s="163" t="str">
        <f>IF(AND(ISBLANK('C6'!V519),$L$611&lt;&gt;"Z"),"",'C6'!V519)</f>
        <v/>
      </c>
      <c r="L611" s="163" t="str">
        <f>IF(ISBLANK('C6'!W519),"",'C6'!W519)</f>
        <v/>
      </c>
      <c r="M611" s="72" t="str">
        <f t="shared" si="10"/>
        <v>OK</v>
      </c>
      <c r="N611" s="73"/>
    </row>
    <row r="612" spans="1:14" hidden="1">
      <c r="A612" s="74" t="s">
        <v>2597</v>
      </c>
      <c r="B612" s="161" t="s">
        <v>1684</v>
      </c>
      <c r="C612" s="162" t="s">
        <v>363</v>
      </c>
      <c r="D612" s="164" t="s">
        <v>1685</v>
      </c>
      <c r="E612" s="162" t="s">
        <v>383</v>
      </c>
      <c r="F612" s="162" t="s">
        <v>363</v>
      </c>
      <c r="G612" s="164" t="s">
        <v>1005</v>
      </c>
      <c r="H612" s="163" t="str">
        <f>IF(OR(AND('C6'!V68="",'C6'!W68=""),AND('C6'!V294="",'C6'!W294=""),AND('C6'!W68="X",'C6'!W294="X"),OR('C6'!W68="M",'C6'!W294="M")),"",SUM('C6'!V68,'C6'!V294))</f>
        <v/>
      </c>
      <c r="I612" s="163" t="str">
        <f>IF(AND(AND('C6'!W68="X",'C6'!W294="X"),SUM('C6'!V68,'C6'!V294)=0,ISNUMBER('C6'!V520)),"",IF(OR('C6'!W68="M",'C6'!W294="M"),"M",IF(AND('C6'!W68='C6'!W294,OR('C6'!W68="X",'C6'!W68="W",'C6'!W68="Z")),UPPER('C6'!W68),"")))</f>
        <v/>
      </c>
      <c r="J612" s="75" t="s">
        <v>383</v>
      </c>
      <c r="K612" s="163" t="str">
        <f>IF(AND(ISBLANK('C6'!V520),$L$612&lt;&gt;"Z"),"",'C6'!V520)</f>
        <v/>
      </c>
      <c r="L612" s="163" t="str">
        <f>IF(ISBLANK('C6'!W520),"",'C6'!W520)</f>
        <v/>
      </c>
      <c r="M612" s="72" t="str">
        <f t="shared" si="10"/>
        <v>OK</v>
      </c>
      <c r="N612" s="73"/>
    </row>
    <row r="613" spans="1:14" hidden="1">
      <c r="A613" s="74" t="s">
        <v>2597</v>
      </c>
      <c r="B613" s="161" t="s">
        <v>1686</v>
      </c>
      <c r="C613" s="162" t="s">
        <v>363</v>
      </c>
      <c r="D613" s="164" t="s">
        <v>1687</v>
      </c>
      <c r="E613" s="162" t="s">
        <v>383</v>
      </c>
      <c r="F613" s="162" t="s">
        <v>363</v>
      </c>
      <c r="G613" s="164" t="s">
        <v>1006</v>
      </c>
      <c r="H613" s="163" t="str">
        <f>IF(OR(AND('C6'!V69="",'C6'!W69=""),AND('C6'!V295="",'C6'!W295=""),AND('C6'!W69="X",'C6'!W295="X"),OR('C6'!W69="M",'C6'!W295="M")),"",SUM('C6'!V69,'C6'!V295))</f>
        <v/>
      </c>
      <c r="I613" s="163" t="str">
        <f>IF(AND(AND('C6'!W69="X",'C6'!W295="X"),SUM('C6'!V69,'C6'!V295)=0,ISNUMBER('C6'!V521)),"",IF(OR('C6'!W69="M",'C6'!W295="M"),"M",IF(AND('C6'!W69='C6'!W295,OR('C6'!W69="X",'C6'!W69="W",'C6'!W69="Z")),UPPER('C6'!W69),"")))</f>
        <v/>
      </c>
      <c r="J613" s="75" t="s">
        <v>383</v>
      </c>
      <c r="K613" s="163" t="str">
        <f>IF(AND(ISBLANK('C6'!V521),$L$613&lt;&gt;"Z"),"",'C6'!V521)</f>
        <v/>
      </c>
      <c r="L613" s="163" t="str">
        <f>IF(ISBLANK('C6'!W521),"",'C6'!W521)</f>
        <v/>
      </c>
      <c r="M613" s="72" t="str">
        <f t="shared" si="10"/>
        <v>OK</v>
      </c>
      <c r="N613" s="73"/>
    </row>
    <row r="614" spans="1:14" hidden="1">
      <c r="A614" s="74" t="s">
        <v>2597</v>
      </c>
      <c r="B614" s="161" t="s">
        <v>1688</v>
      </c>
      <c r="C614" s="162" t="s">
        <v>363</v>
      </c>
      <c r="D614" s="164" t="s">
        <v>1689</v>
      </c>
      <c r="E614" s="162" t="s">
        <v>383</v>
      </c>
      <c r="F614" s="162" t="s">
        <v>363</v>
      </c>
      <c r="G614" s="164" t="s">
        <v>1007</v>
      </c>
      <c r="H614" s="163" t="str">
        <f>IF(OR(AND('C6'!V70="",'C6'!W70=""),AND('C6'!V296="",'C6'!W296=""),AND('C6'!W70="X",'C6'!W296="X"),OR('C6'!W70="M",'C6'!W296="M")),"",SUM('C6'!V70,'C6'!V296))</f>
        <v/>
      </c>
      <c r="I614" s="163" t="str">
        <f>IF(AND(AND('C6'!W70="X",'C6'!W296="X"),SUM('C6'!V70,'C6'!V296)=0,ISNUMBER('C6'!V522)),"",IF(OR('C6'!W70="M",'C6'!W296="M"),"M",IF(AND('C6'!W70='C6'!W296,OR('C6'!W70="X",'C6'!W70="W",'C6'!W70="Z")),UPPER('C6'!W70),"")))</f>
        <v/>
      </c>
      <c r="J614" s="75" t="s">
        <v>383</v>
      </c>
      <c r="K614" s="163" t="str">
        <f>IF(AND(ISBLANK('C6'!V522),$L$614&lt;&gt;"Z"),"",'C6'!V522)</f>
        <v/>
      </c>
      <c r="L614" s="163" t="str">
        <f>IF(ISBLANK('C6'!W522),"",'C6'!W522)</f>
        <v/>
      </c>
      <c r="M614" s="72" t="str">
        <f t="shared" si="10"/>
        <v>OK</v>
      </c>
      <c r="N614" s="73"/>
    </row>
    <row r="615" spans="1:14" hidden="1">
      <c r="A615" s="74" t="s">
        <v>2597</v>
      </c>
      <c r="B615" s="161" t="s">
        <v>1690</v>
      </c>
      <c r="C615" s="162" t="s">
        <v>363</v>
      </c>
      <c r="D615" s="164" t="s">
        <v>1691</v>
      </c>
      <c r="E615" s="162" t="s">
        <v>383</v>
      </c>
      <c r="F615" s="162" t="s">
        <v>363</v>
      </c>
      <c r="G615" s="164" t="s">
        <v>1008</v>
      </c>
      <c r="H615" s="163" t="str">
        <f>IF(OR(AND('C6'!V71="",'C6'!W71=""),AND('C6'!V297="",'C6'!W297=""),AND('C6'!W71="X",'C6'!W297="X"),OR('C6'!W71="M",'C6'!W297="M")),"",SUM('C6'!V71,'C6'!V297))</f>
        <v/>
      </c>
      <c r="I615" s="163" t="str">
        <f>IF(AND(AND('C6'!W71="X",'C6'!W297="X"),SUM('C6'!V71,'C6'!V297)=0,ISNUMBER('C6'!V523)),"",IF(OR('C6'!W71="M",'C6'!W297="M"),"M",IF(AND('C6'!W71='C6'!W297,OR('C6'!W71="X",'C6'!W71="W",'C6'!W71="Z")),UPPER('C6'!W71),"")))</f>
        <v/>
      </c>
      <c r="J615" s="75" t="s">
        <v>383</v>
      </c>
      <c r="K615" s="163" t="str">
        <f>IF(AND(ISBLANK('C6'!V523),$L$615&lt;&gt;"Z"),"",'C6'!V523)</f>
        <v/>
      </c>
      <c r="L615" s="163" t="str">
        <f>IF(ISBLANK('C6'!W523),"",'C6'!W523)</f>
        <v/>
      </c>
      <c r="M615" s="72" t="str">
        <f t="shared" si="10"/>
        <v>OK</v>
      </c>
      <c r="N615" s="73"/>
    </row>
    <row r="616" spans="1:14" hidden="1">
      <c r="A616" s="74" t="s">
        <v>2597</v>
      </c>
      <c r="B616" s="161" t="s">
        <v>1692</v>
      </c>
      <c r="C616" s="162" t="s">
        <v>363</v>
      </c>
      <c r="D616" s="164" t="s">
        <v>1693</v>
      </c>
      <c r="E616" s="162" t="s">
        <v>383</v>
      </c>
      <c r="F616" s="162" t="s">
        <v>363</v>
      </c>
      <c r="G616" s="164" t="s">
        <v>1009</v>
      </c>
      <c r="H616" s="163" t="str">
        <f>IF(OR(AND('C6'!V72="",'C6'!W72=""),AND('C6'!V298="",'C6'!W298=""),AND('C6'!W72="X",'C6'!W298="X"),OR('C6'!W72="M",'C6'!W298="M")),"",SUM('C6'!V72,'C6'!V298))</f>
        <v/>
      </c>
      <c r="I616" s="163" t="str">
        <f>IF(AND(AND('C6'!W72="X",'C6'!W298="X"),SUM('C6'!V72,'C6'!V298)=0,ISNUMBER('C6'!V524)),"",IF(OR('C6'!W72="M",'C6'!W298="M"),"M",IF(AND('C6'!W72='C6'!W298,OR('C6'!W72="X",'C6'!W72="W",'C6'!W72="Z")),UPPER('C6'!W72),"")))</f>
        <v/>
      </c>
      <c r="J616" s="75" t="s">
        <v>383</v>
      </c>
      <c r="K616" s="163" t="str">
        <f>IF(AND(ISBLANK('C6'!V524),$L$616&lt;&gt;"Z"),"",'C6'!V524)</f>
        <v/>
      </c>
      <c r="L616" s="163" t="str">
        <f>IF(ISBLANK('C6'!W524),"",'C6'!W524)</f>
        <v/>
      </c>
      <c r="M616" s="72" t="str">
        <f t="shared" si="10"/>
        <v>OK</v>
      </c>
      <c r="N616" s="73"/>
    </row>
    <row r="617" spans="1:14" hidden="1">
      <c r="A617" s="74" t="s">
        <v>2597</v>
      </c>
      <c r="B617" s="161" t="s">
        <v>1694</v>
      </c>
      <c r="C617" s="162" t="s">
        <v>363</v>
      </c>
      <c r="D617" s="164" t="s">
        <v>1695</v>
      </c>
      <c r="E617" s="162" t="s">
        <v>383</v>
      </c>
      <c r="F617" s="162" t="s">
        <v>363</v>
      </c>
      <c r="G617" s="164" t="s">
        <v>1010</v>
      </c>
      <c r="H617" s="163" t="str">
        <f>IF(OR(AND('C6'!V73="",'C6'!W73=""),AND('C6'!V299="",'C6'!W299=""),AND('C6'!W73="X",'C6'!W299="X"),OR('C6'!W73="M",'C6'!W299="M")),"",SUM('C6'!V73,'C6'!V299))</f>
        <v/>
      </c>
      <c r="I617" s="163" t="str">
        <f>IF(AND(AND('C6'!W73="X",'C6'!W299="X"),SUM('C6'!V73,'C6'!V299)=0,ISNUMBER('C6'!V525)),"",IF(OR('C6'!W73="M",'C6'!W299="M"),"M",IF(AND('C6'!W73='C6'!W299,OR('C6'!W73="X",'C6'!W73="W",'C6'!W73="Z")),UPPER('C6'!W73),"")))</f>
        <v/>
      </c>
      <c r="J617" s="75" t="s">
        <v>383</v>
      </c>
      <c r="K617" s="163" t="str">
        <f>IF(AND(ISBLANK('C6'!V525),$L$617&lt;&gt;"Z"),"",'C6'!V525)</f>
        <v/>
      </c>
      <c r="L617" s="163" t="str">
        <f>IF(ISBLANK('C6'!W525),"",'C6'!W525)</f>
        <v/>
      </c>
      <c r="M617" s="72" t="str">
        <f t="shared" si="10"/>
        <v>OK</v>
      </c>
      <c r="N617" s="73"/>
    </row>
    <row r="618" spans="1:14" hidden="1">
      <c r="A618" s="74" t="s">
        <v>2597</v>
      </c>
      <c r="B618" s="161" t="s">
        <v>1696</v>
      </c>
      <c r="C618" s="162" t="s">
        <v>363</v>
      </c>
      <c r="D618" s="164" t="s">
        <v>1697</v>
      </c>
      <c r="E618" s="162" t="s">
        <v>383</v>
      </c>
      <c r="F618" s="162" t="s">
        <v>363</v>
      </c>
      <c r="G618" s="164" t="s">
        <v>1011</v>
      </c>
      <c r="H618" s="163" t="str">
        <f>IF(OR(AND('C6'!V74="",'C6'!W74=""),AND('C6'!V300="",'C6'!W300=""),AND('C6'!W74="X",'C6'!W300="X"),OR('C6'!W74="M",'C6'!W300="M")),"",SUM('C6'!V74,'C6'!V300))</f>
        <v/>
      </c>
      <c r="I618" s="163" t="str">
        <f>IF(AND(AND('C6'!W74="X",'C6'!W300="X"),SUM('C6'!V74,'C6'!V300)=0,ISNUMBER('C6'!V526)),"",IF(OR('C6'!W74="M",'C6'!W300="M"),"M",IF(AND('C6'!W74='C6'!W300,OR('C6'!W74="X",'C6'!W74="W",'C6'!W74="Z")),UPPER('C6'!W74),"")))</f>
        <v/>
      </c>
      <c r="J618" s="75" t="s">
        <v>383</v>
      </c>
      <c r="K618" s="163" t="str">
        <f>IF(AND(ISBLANK('C6'!V526),$L$618&lt;&gt;"Z"),"",'C6'!V526)</f>
        <v/>
      </c>
      <c r="L618" s="163" t="str">
        <f>IF(ISBLANK('C6'!W526),"",'C6'!W526)</f>
        <v/>
      </c>
      <c r="M618" s="72" t="str">
        <f t="shared" si="10"/>
        <v>OK</v>
      </c>
      <c r="N618" s="73"/>
    </row>
    <row r="619" spans="1:14" hidden="1">
      <c r="A619" s="74" t="s">
        <v>2597</v>
      </c>
      <c r="B619" s="161" t="s">
        <v>1698</v>
      </c>
      <c r="C619" s="162" t="s">
        <v>363</v>
      </c>
      <c r="D619" s="164" t="s">
        <v>1699</v>
      </c>
      <c r="E619" s="162" t="s">
        <v>383</v>
      </c>
      <c r="F619" s="162" t="s">
        <v>363</v>
      </c>
      <c r="G619" s="164" t="s">
        <v>1012</v>
      </c>
      <c r="H619" s="163" t="str">
        <f>IF(OR(AND('C6'!V75="",'C6'!W75=""),AND('C6'!V301="",'C6'!W301=""),AND('C6'!W75="X",'C6'!W301="X"),OR('C6'!W75="M",'C6'!W301="M")),"",SUM('C6'!V75,'C6'!V301))</f>
        <v/>
      </c>
      <c r="I619" s="163" t="str">
        <f>IF(AND(AND('C6'!W75="X",'C6'!W301="X"),SUM('C6'!V75,'C6'!V301)=0,ISNUMBER('C6'!V527)),"",IF(OR('C6'!W75="M",'C6'!W301="M"),"M",IF(AND('C6'!W75='C6'!W301,OR('C6'!W75="X",'C6'!W75="W",'C6'!W75="Z")),UPPER('C6'!W75),"")))</f>
        <v/>
      </c>
      <c r="J619" s="75" t="s">
        <v>383</v>
      </c>
      <c r="K619" s="163" t="str">
        <f>IF(AND(ISBLANK('C6'!V527),$L$619&lt;&gt;"Z"),"",'C6'!V527)</f>
        <v/>
      </c>
      <c r="L619" s="163" t="str">
        <f>IF(ISBLANK('C6'!W527),"",'C6'!W527)</f>
        <v/>
      </c>
      <c r="M619" s="72" t="str">
        <f t="shared" si="10"/>
        <v>OK</v>
      </c>
      <c r="N619" s="73"/>
    </row>
    <row r="620" spans="1:14" hidden="1">
      <c r="A620" s="74" t="s">
        <v>2597</v>
      </c>
      <c r="B620" s="161" t="s">
        <v>1700</v>
      </c>
      <c r="C620" s="162" t="s">
        <v>363</v>
      </c>
      <c r="D620" s="164" t="s">
        <v>1701</v>
      </c>
      <c r="E620" s="162" t="s">
        <v>383</v>
      </c>
      <c r="F620" s="162" t="s">
        <v>363</v>
      </c>
      <c r="G620" s="164" t="s">
        <v>1013</v>
      </c>
      <c r="H620" s="163" t="str">
        <f>IF(OR(AND('C6'!V76="",'C6'!W76=""),AND('C6'!V302="",'C6'!W302=""),AND('C6'!W76="X",'C6'!W302="X"),OR('C6'!W76="M",'C6'!W302="M")),"",SUM('C6'!V76,'C6'!V302))</f>
        <v/>
      </c>
      <c r="I620" s="163" t="str">
        <f>IF(AND(AND('C6'!W76="X",'C6'!W302="X"),SUM('C6'!V76,'C6'!V302)=0,ISNUMBER('C6'!V528)),"",IF(OR('C6'!W76="M",'C6'!W302="M"),"M",IF(AND('C6'!W76='C6'!W302,OR('C6'!W76="X",'C6'!W76="W",'C6'!W76="Z")),UPPER('C6'!W76),"")))</f>
        <v/>
      </c>
      <c r="J620" s="75" t="s">
        <v>383</v>
      </c>
      <c r="K620" s="163" t="str">
        <f>IF(AND(ISBLANK('C6'!V528),$L$620&lt;&gt;"Z"),"",'C6'!V528)</f>
        <v/>
      </c>
      <c r="L620" s="163" t="str">
        <f>IF(ISBLANK('C6'!W528),"",'C6'!W528)</f>
        <v/>
      </c>
      <c r="M620" s="72" t="str">
        <f t="shared" si="10"/>
        <v>OK</v>
      </c>
      <c r="N620" s="73"/>
    </row>
    <row r="621" spans="1:14" hidden="1">
      <c r="A621" s="74" t="s">
        <v>2597</v>
      </c>
      <c r="B621" s="161" t="s">
        <v>1702</v>
      </c>
      <c r="C621" s="162" t="s">
        <v>363</v>
      </c>
      <c r="D621" s="164" t="s">
        <v>1703</v>
      </c>
      <c r="E621" s="162" t="s">
        <v>383</v>
      </c>
      <c r="F621" s="162" t="s">
        <v>363</v>
      </c>
      <c r="G621" s="164" t="s">
        <v>1014</v>
      </c>
      <c r="H621" s="163" t="str">
        <f>IF(OR(AND('C6'!V77="",'C6'!W77=""),AND('C6'!V303="",'C6'!W303=""),AND('C6'!W77="X",'C6'!W303="X"),OR('C6'!W77="M",'C6'!W303="M")),"",SUM('C6'!V77,'C6'!V303))</f>
        <v/>
      </c>
      <c r="I621" s="163" t="str">
        <f>IF(AND(AND('C6'!W77="X",'C6'!W303="X"),SUM('C6'!V77,'C6'!V303)=0,ISNUMBER('C6'!V529)),"",IF(OR('C6'!W77="M",'C6'!W303="M"),"M",IF(AND('C6'!W77='C6'!W303,OR('C6'!W77="X",'C6'!W77="W",'C6'!W77="Z")),UPPER('C6'!W77),"")))</f>
        <v/>
      </c>
      <c r="J621" s="75" t="s">
        <v>383</v>
      </c>
      <c r="K621" s="163" t="str">
        <f>IF(AND(ISBLANK('C6'!V529),$L$621&lt;&gt;"Z"),"",'C6'!V529)</f>
        <v/>
      </c>
      <c r="L621" s="163" t="str">
        <f>IF(ISBLANK('C6'!W529),"",'C6'!W529)</f>
        <v/>
      </c>
      <c r="M621" s="72" t="str">
        <f t="shared" si="10"/>
        <v>OK</v>
      </c>
      <c r="N621" s="73"/>
    </row>
    <row r="622" spans="1:14" hidden="1">
      <c r="A622" s="74" t="s">
        <v>2597</v>
      </c>
      <c r="B622" s="161" t="s">
        <v>1704</v>
      </c>
      <c r="C622" s="162" t="s">
        <v>363</v>
      </c>
      <c r="D622" s="164" t="s">
        <v>1705</v>
      </c>
      <c r="E622" s="162" t="s">
        <v>383</v>
      </c>
      <c r="F622" s="162" t="s">
        <v>363</v>
      </c>
      <c r="G622" s="164" t="s">
        <v>1015</v>
      </c>
      <c r="H622" s="163" t="str">
        <f>IF(OR(AND('C6'!V78="",'C6'!W78=""),AND('C6'!V304="",'C6'!W304=""),AND('C6'!W78="X",'C6'!W304="X"),OR('C6'!W78="M",'C6'!W304="M")),"",SUM('C6'!V78,'C6'!V304))</f>
        <v/>
      </c>
      <c r="I622" s="163" t="str">
        <f>IF(AND(AND('C6'!W78="X",'C6'!W304="X"),SUM('C6'!V78,'C6'!V304)=0,ISNUMBER('C6'!V530)),"",IF(OR('C6'!W78="M",'C6'!W304="M"),"M",IF(AND('C6'!W78='C6'!W304,OR('C6'!W78="X",'C6'!W78="W",'C6'!W78="Z")),UPPER('C6'!W78),"")))</f>
        <v/>
      </c>
      <c r="J622" s="75" t="s">
        <v>383</v>
      </c>
      <c r="K622" s="163" t="str">
        <f>IF(AND(ISBLANK('C6'!V530),$L$622&lt;&gt;"Z"),"",'C6'!V530)</f>
        <v/>
      </c>
      <c r="L622" s="163" t="str">
        <f>IF(ISBLANK('C6'!W530),"",'C6'!W530)</f>
        <v/>
      </c>
      <c r="M622" s="72" t="str">
        <f t="shared" si="10"/>
        <v>OK</v>
      </c>
      <c r="N622" s="73"/>
    </row>
    <row r="623" spans="1:14" hidden="1">
      <c r="A623" s="74" t="s">
        <v>2597</v>
      </c>
      <c r="B623" s="161" t="s">
        <v>1706</v>
      </c>
      <c r="C623" s="162" t="s">
        <v>363</v>
      </c>
      <c r="D623" s="164" t="s">
        <v>1707</v>
      </c>
      <c r="E623" s="162" t="s">
        <v>383</v>
      </c>
      <c r="F623" s="162" t="s">
        <v>363</v>
      </c>
      <c r="G623" s="164" t="s">
        <v>1016</v>
      </c>
      <c r="H623" s="163" t="str">
        <f>IF(OR(AND('C6'!V79="",'C6'!W79=""),AND('C6'!V305="",'C6'!W305=""),AND('C6'!W79="X",'C6'!W305="X"),OR('C6'!W79="M",'C6'!W305="M")),"",SUM('C6'!V79,'C6'!V305))</f>
        <v/>
      </c>
      <c r="I623" s="163" t="str">
        <f>IF(AND(AND('C6'!W79="X",'C6'!W305="X"),SUM('C6'!V79,'C6'!V305)=0,ISNUMBER('C6'!V531)),"",IF(OR('C6'!W79="M",'C6'!W305="M"),"M",IF(AND('C6'!W79='C6'!W305,OR('C6'!W79="X",'C6'!W79="W",'C6'!W79="Z")),UPPER('C6'!W79),"")))</f>
        <v/>
      </c>
      <c r="J623" s="75" t="s">
        <v>383</v>
      </c>
      <c r="K623" s="163" t="str">
        <f>IF(AND(ISBLANK('C6'!V531),$L$623&lt;&gt;"Z"),"",'C6'!V531)</f>
        <v/>
      </c>
      <c r="L623" s="163" t="str">
        <f>IF(ISBLANK('C6'!W531),"",'C6'!W531)</f>
        <v/>
      </c>
      <c r="M623" s="72" t="str">
        <f t="shared" si="10"/>
        <v>OK</v>
      </c>
      <c r="N623" s="73"/>
    </row>
    <row r="624" spans="1:14" hidden="1">
      <c r="A624" s="74" t="s">
        <v>2597</v>
      </c>
      <c r="B624" s="161" t="s">
        <v>1708</v>
      </c>
      <c r="C624" s="162" t="s">
        <v>363</v>
      </c>
      <c r="D624" s="164" t="s">
        <v>1709</v>
      </c>
      <c r="E624" s="162" t="s">
        <v>383</v>
      </c>
      <c r="F624" s="162" t="s">
        <v>363</v>
      </c>
      <c r="G624" s="164" t="s">
        <v>1017</v>
      </c>
      <c r="H624" s="163" t="str">
        <f>IF(OR(AND('C6'!V80="",'C6'!W80=""),AND('C6'!V306="",'C6'!W306=""),AND('C6'!W80="X",'C6'!W306="X"),OR('C6'!W80="M",'C6'!W306="M")),"",SUM('C6'!V80,'C6'!V306))</f>
        <v/>
      </c>
      <c r="I624" s="163" t="str">
        <f>IF(AND(AND('C6'!W80="X",'C6'!W306="X"),SUM('C6'!V80,'C6'!V306)=0,ISNUMBER('C6'!V532)),"",IF(OR('C6'!W80="M",'C6'!W306="M"),"M",IF(AND('C6'!W80='C6'!W306,OR('C6'!W80="X",'C6'!W80="W",'C6'!W80="Z")),UPPER('C6'!W80),"")))</f>
        <v/>
      </c>
      <c r="J624" s="75" t="s">
        <v>383</v>
      </c>
      <c r="K624" s="163" t="str">
        <f>IF(AND(ISBLANK('C6'!V532),$L$624&lt;&gt;"Z"),"",'C6'!V532)</f>
        <v/>
      </c>
      <c r="L624" s="163" t="str">
        <f>IF(ISBLANK('C6'!W532),"",'C6'!W532)</f>
        <v/>
      </c>
      <c r="M624" s="72" t="str">
        <f t="shared" si="10"/>
        <v>OK</v>
      </c>
      <c r="N624" s="73"/>
    </row>
    <row r="625" spans="1:14" hidden="1">
      <c r="A625" s="74" t="s">
        <v>2597</v>
      </c>
      <c r="B625" s="161" t="s">
        <v>1710</v>
      </c>
      <c r="C625" s="162" t="s">
        <v>363</v>
      </c>
      <c r="D625" s="164" t="s">
        <v>1711</v>
      </c>
      <c r="E625" s="162" t="s">
        <v>383</v>
      </c>
      <c r="F625" s="162" t="s">
        <v>363</v>
      </c>
      <c r="G625" s="164" t="s">
        <v>1018</v>
      </c>
      <c r="H625" s="163" t="str">
        <f>IF(OR(AND('C6'!V81="",'C6'!W81=""),AND('C6'!V307="",'C6'!W307=""),AND('C6'!W81="X",'C6'!W307="X"),OR('C6'!W81="M",'C6'!W307="M")),"",SUM('C6'!V81,'C6'!V307))</f>
        <v/>
      </c>
      <c r="I625" s="163" t="str">
        <f>IF(AND(AND('C6'!W81="X",'C6'!W307="X"),SUM('C6'!V81,'C6'!V307)=0,ISNUMBER('C6'!V533)),"",IF(OR('C6'!W81="M",'C6'!W307="M"),"M",IF(AND('C6'!W81='C6'!W307,OR('C6'!W81="X",'C6'!W81="W",'C6'!W81="Z")),UPPER('C6'!W81),"")))</f>
        <v/>
      </c>
      <c r="J625" s="75" t="s">
        <v>383</v>
      </c>
      <c r="K625" s="163" t="str">
        <f>IF(AND(ISBLANK('C6'!V533),$L$625&lt;&gt;"Z"),"",'C6'!V533)</f>
        <v/>
      </c>
      <c r="L625" s="163" t="str">
        <f>IF(ISBLANK('C6'!W533),"",'C6'!W533)</f>
        <v/>
      </c>
      <c r="M625" s="72" t="str">
        <f t="shared" ref="M625:M688" si="11">IF(AND(ISNUMBER(H625),ISNUMBER(K625)),IF(OR(ROUND(H625,0)&lt;&gt;ROUND(K625,0),I625&lt;&gt;L625),"Check","OK"),IF(OR(AND(H625&lt;&gt;K625,I625&lt;&gt;"Z",L625&lt;&gt;"Z"),I625&lt;&gt;L625),"Check","OK"))</f>
        <v>OK</v>
      </c>
      <c r="N625" s="73"/>
    </row>
    <row r="626" spans="1:14" hidden="1">
      <c r="A626" s="74" t="s">
        <v>2597</v>
      </c>
      <c r="B626" s="161" t="s">
        <v>1712</v>
      </c>
      <c r="C626" s="162" t="s">
        <v>363</v>
      </c>
      <c r="D626" s="164" t="s">
        <v>1713</v>
      </c>
      <c r="E626" s="162" t="s">
        <v>383</v>
      </c>
      <c r="F626" s="162" t="s">
        <v>363</v>
      </c>
      <c r="G626" s="164" t="s">
        <v>1019</v>
      </c>
      <c r="H626" s="163" t="str">
        <f>IF(OR(AND('C6'!V82="",'C6'!W82=""),AND('C6'!V308="",'C6'!W308=""),AND('C6'!W82="X",'C6'!W308="X"),OR('C6'!W82="M",'C6'!W308="M")),"",SUM('C6'!V82,'C6'!V308))</f>
        <v/>
      </c>
      <c r="I626" s="163" t="str">
        <f>IF(AND(AND('C6'!W82="X",'C6'!W308="X"),SUM('C6'!V82,'C6'!V308)=0,ISNUMBER('C6'!V534)),"",IF(OR('C6'!W82="M",'C6'!W308="M"),"M",IF(AND('C6'!W82='C6'!W308,OR('C6'!W82="X",'C6'!W82="W",'C6'!W82="Z")),UPPER('C6'!W82),"")))</f>
        <v/>
      </c>
      <c r="J626" s="75" t="s">
        <v>383</v>
      </c>
      <c r="K626" s="163" t="str">
        <f>IF(AND(ISBLANK('C6'!V534),$L$626&lt;&gt;"Z"),"",'C6'!V534)</f>
        <v/>
      </c>
      <c r="L626" s="163" t="str">
        <f>IF(ISBLANK('C6'!W534),"",'C6'!W534)</f>
        <v/>
      </c>
      <c r="M626" s="72" t="str">
        <f t="shared" si="11"/>
        <v>OK</v>
      </c>
      <c r="N626" s="73"/>
    </row>
    <row r="627" spans="1:14" hidden="1">
      <c r="A627" s="74" t="s">
        <v>2597</v>
      </c>
      <c r="B627" s="161" t="s">
        <v>1714</v>
      </c>
      <c r="C627" s="162" t="s">
        <v>363</v>
      </c>
      <c r="D627" s="164" t="s">
        <v>1715</v>
      </c>
      <c r="E627" s="162" t="s">
        <v>383</v>
      </c>
      <c r="F627" s="162" t="s">
        <v>363</v>
      </c>
      <c r="G627" s="164" t="s">
        <v>1020</v>
      </c>
      <c r="H627" s="163" t="str">
        <f>IF(OR(AND('C6'!V83="",'C6'!W83=""),AND('C6'!V309="",'C6'!W309=""),AND('C6'!W83="X",'C6'!W309="X"),OR('C6'!W83="M",'C6'!W309="M")),"",SUM('C6'!V83,'C6'!V309))</f>
        <v/>
      </c>
      <c r="I627" s="163" t="str">
        <f>IF(AND(AND('C6'!W83="X",'C6'!W309="X"),SUM('C6'!V83,'C6'!V309)=0,ISNUMBER('C6'!V535)),"",IF(OR('C6'!W83="M",'C6'!W309="M"),"M",IF(AND('C6'!W83='C6'!W309,OR('C6'!W83="X",'C6'!W83="W",'C6'!W83="Z")),UPPER('C6'!W83),"")))</f>
        <v/>
      </c>
      <c r="J627" s="75" t="s">
        <v>383</v>
      </c>
      <c r="K627" s="163" t="str">
        <f>IF(AND(ISBLANK('C6'!V535),$L$627&lt;&gt;"Z"),"",'C6'!V535)</f>
        <v/>
      </c>
      <c r="L627" s="163" t="str">
        <f>IF(ISBLANK('C6'!W535),"",'C6'!W535)</f>
        <v/>
      </c>
      <c r="M627" s="72" t="str">
        <f t="shared" si="11"/>
        <v>OK</v>
      </c>
      <c r="N627" s="73"/>
    </row>
    <row r="628" spans="1:14" hidden="1">
      <c r="A628" s="74" t="s">
        <v>2597</v>
      </c>
      <c r="B628" s="161" t="s">
        <v>1716</v>
      </c>
      <c r="C628" s="162" t="s">
        <v>363</v>
      </c>
      <c r="D628" s="164" t="s">
        <v>1717</v>
      </c>
      <c r="E628" s="162" t="s">
        <v>383</v>
      </c>
      <c r="F628" s="162" t="s">
        <v>363</v>
      </c>
      <c r="G628" s="164" t="s">
        <v>1021</v>
      </c>
      <c r="H628" s="163" t="str">
        <f>IF(OR(AND('C6'!V84="",'C6'!W84=""),AND('C6'!V310="",'C6'!W310=""),AND('C6'!W84="X",'C6'!W310="X"),OR('C6'!W84="M",'C6'!W310="M")),"",SUM('C6'!V84,'C6'!V310))</f>
        <v/>
      </c>
      <c r="I628" s="163" t="str">
        <f>IF(AND(AND('C6'!W84="X",'C6'!W310="X"),SUM('C6'!V84,'C6'!V310)=0,ISNUMBER('C6'!V536)),"",IF(OR('C6'!W84="M",'C6'!W310="M"),"M",IF(AND('C6'!W84='C6'!W310,OR('C6'!W84="X",'C6'!W84="W",'C6'!W84="Z")),UPPER('C6'!W84),"")))</f>
        <v/>
      </c>
      <c r="J628" s="75" t="s">
        <v>383</v>
      </c>
      <c r="K628" s="163" t="str">
        <f>IF(AND(ISBLANK('C6'!V536),$L$628&lt;&gt;"Z"),"",'C6'!V536)</f>
        <v/>
      </c>
      <c r="L628" s="163" t="str">
        <f>IF(ISBLANK('C6'!W536),"",'C6'!W536)</f>
        <v/>
      </c>
      <c r="M628" s="72" t="str">
        <f t="shared" si="11"/>
        <v>OK</v>
      </c>
      <c r="N628" s="73"/>
    </row>
    <row r="629" spans="1:14" hidden="1">
      <c r="A629" s="74" t="s">
        <v>2597</v>
      </c>
      <c r="B629" s="161" t="s">
        <v>1718</v>
      </c>
      <c r="C629" s="162" t="s">
        <v>363</v>
      </c>
      <c r="D629" s="164" t="s">
        <v>1719</v>
      </c>
      <c r="E629" s="162" t="s">
        <v>383</v>
      </c>
      <c r="F629" s="162" t="s">
        <v>363</v>
      </c>
      <c r="G629" s="164" t="s">
        <v>1022</v>
      </c>
      <c r="H629" s="163" t="str">
        <f>IF(OR(AND('C6'!V85="",'C6'!W85=""),AND('C6'!V311="",'C6'!W311=""),AND('C6'!W85="X",'C6'!W311="X"),OR('C6'!W85="M",'C6'!W311="M")),"",SUM('C6'!V85,'C6'!V311))</f>
        <v/>
      </c>
      <c r="I629" s="163" t="str">
        <f>IF(AND(AND('C6'!W85="X",'C6'!W311="X"),SUM('C6'!V85,'C6'!V311)=0,ISNUMBER('C6'!V537)),"",IF(OR('C6'!W85="M",'C6'!W311="M"),"M",IF(AND('C6'!W85='C6'!W311,OR('C6'!W85="X",'C6'!W85="W",'C6'!W85="Z")),UPPER('C6'!W85),"")))</f>
        <v/>
      </c>
      <c r="J629" s="75" t="s">
        <v>383</v>
      </c>
      <c r="K629" s="163" t="str">
        <f>IF(AND(ISBLANK('C6'!V537),$L$629&lt;&gt;"Z"),"",'C6'!V537)</f>
        <v/>
      </c>
      <c r="L629" s="163" t="str">
        <f>IF(ISBLANK('C6'!W537),"",'C6'!W537)</f>
        <v/>
      </c>
      <c r="M629" s="72" t="str">
        <f t="shared" si="11"/>
        <v>OK</v>
      </c>
      <c r="N629" s="73"/>
    </row>
    <row r="630" spans="1:14" hidden="1">
      <c r="A630" s="74" t="s">
        <v>2597</v>
      </c>
      <c r="B630" s="161" t="s">
        <v>1720</v>
      </c>
      <c r="C630" s="162" t="s">
        <v>363</v>
      </c>
      <c r="D630" s="164" t="s">
        <v>1721</v>
      </c>
      <c r="E630" s="162" t="s">
        <v>383</v>
      </c>
      <c r="F630" s="162" t="s">
        <v>363</v>
      </c>
      <c r="G630" s="164" t="s">
        <v>1023</v>
      </c>
      <c r="H630" s="163" t="str">
        <f>IF(OR(AND('C6'!V86="",'C6'!W86=""),AND('C6'!V312="",'C6'!W312=""),AND('C6'!W86="X",'C6'!W312="X"),OR('C6'!W86="M",'C6'!W312="M")),"",SUM('C6'!V86,'C6'!V312))</f>
        <v/>
      </c>
      <c r="I630" s="163" t="str">
        <f>IF(AND(AND('C6'!W86="X",'C6'!W312="X"),SUM('C6'!V86,'C6'!V312)=0,ISNUMBER('C6'!V538)),"",IF(OR('C6'!W86="M",'C6'!W312="M"),"M",IF(AND('C6'!W86='C6'!W312,OR('C6'!W86="X",'C6'!W86="W",'C6'!W86="Z")),UPPER('C6'!W86),"")))</f>
        <v/>
      </c>
      <c r="J630" s="75" t="s">
        <v>383</v>
      </c>
      <c r="K630" s="163" t="str">
        <f>IF(AND(ISBLANK('C6'!V538),$L$630&lt;&gt;"Z"),"",'C6'!V538)</f>
        <v/>
      </c>
      <c r="L630" s="163" t="str">
        <f>IF(ISBLANK('C6'!W538),"",'C6'!W538)</f>
        <v/>
      </c>
      <c r="M630" s="72" t="str">
        <f t="shared" si="11"/>
        <v>OK</v>
      </c>
      <c r="N630" s="73"/>
    </row>
    <row r="631" spans="1:14" hidden="1">
      <c r="A631" s="74" t="s">
        <v>2597</v>
      </c>
      <c r="B631" s="161" t="s">
        <v>1722</v>
      </c>
      <c r="C631" s="162" t="s">
        <v>363</v>
      </c>
      <c r="D631" s="164" t="s">
        <v>1723</v>
      </c>
      <c r="E631" s="162" t="s">
        <v>383</v>
      </c>
      <c r="F631" s="162" t="s">
        <v>363</v>
      </c>
      <c r="G631" s="164" t="s">
        <v>1024</v>
      </c>
      <c r="H631" s="163" t="str">
        <f>IF(OR(AND('C6'!V87="",'C6'!W87=""),AND('C6'!V313="",'C6'!W313=""),AND('C6'!W87="X",'C6'!W313="X"),OR('C6'!W87="M",'C6'!W313="M")),"",SUM('C6'!V87,'C6'!V313))</f>
        <v/>
      </c>
      <c r="I631" s="163" t="str">
        <f>IF(AND(AND('C6'!W87="X",'C6'!W313="X"),SUM('C6'!V87,'C6'!V313)=0,ISNUMBER('C6'!V539)),"",IF(OR('C6'!W87="M",'C6'!W313="M"),"M",IF(AND('C6'!W87='C6'!W313,OR('C6'!W87="X",'C6'!W87="W",'C6'!W87="Z")),UPPER('C6'!W87),"")))</f>
        <v/>
      </c>
      <c r="J631" s="75" t="s">
        <v>383</v>
      </c>
      <c r="K631" s="163" t="str">
        <f>IF(AND(ISBLANK('C6'!V539),$L$631&lt;&gt;"Z"),"",'C6'!V539)</f>
        <v/>
      </c>
      <c r="L631" s="163" t="str">
        <f>IF(ISBLANK('C6'!W539),"",'C6'!W539)</f>
        <v/>
      </c>
      <c r="M631" s="72" t="str">
        <f t="shared" si="11"/>
        <v>OK</v>
      </c>
      <c r="N631" s="73"/>
    </row>
    <row r="632" spans="1:14" hidden="1">
      <c r="A632" s="74" t="s">
        <v>2597</v>
      </c>
      <c r="B632" s="161" t="s">
        <v>1724</v>
      </c>
      <c r="C632" s="162" t="s">
        <v>363</v>
      </c>
      <c r="D632" s="164" t="s">
        <v>1725</v>
      </c>
      <c r="E632" s="162" t="s">
        <v>383</v>
      </c>
      <c r="F632" s="162" t="s">
        <v>363</v>
      </c>
      <c r="G632" s="164" t="s">
        <v>1025</v>
      </c>
      <c r="H632" s="163" t="str">
        <f>IF(OR(AND('C6'!V88="",'C6'!W88=""),AND('C6'!V314="",'C6'!W314=""),AND('C6'!W88="X",'C6'!W314="X"),OR('C6'!W88="M",'C6'!W314="M")),"",SUM('C6'!V88,'C6'!V314))</f>
        <v/>
      </c>
      <c r="I632" s="163" t="str">
        <f>IF(AND(AND('C6'!W88="X",'C6'!W314="X"),SUM('C6'!V88,'C6'!V314)=0,ISNUMBER('C6'!V540)),"",IF(OR('C6'!W88="M",'C6'!W314="M"),"M",IF(AND('C6'!W88='C6'!W314,OR('C6'!W88="X",'C6'!W88="W",'C6'!W88="Z")),UPPER('C6'!W88),"")))</f>
        <v/>
      </c>
      <c r="J632" s="75" t="s">
        <v>383</v>
      </c>
      <c r="K632" s="163" t="str">
        <f>IF(AND(ISBLANK('C6'!V540),$L$632&lt;&gt;"Z"),"",'C6'!V540)</f>
        <v/>
      </c>
      <c r="L632" s="163" t="str">
        <f>IF(ISBLANK('C6'!W540),"",'C6'!W540)</f>
        <v/>
      </c>
      <c r="M632" s="72" t="str">
        <f t="shared" si="11"/>
        <v>OK</v>
      </c>
      <c r="N632" s="73"/>
    </row>
    <row r="633" spans="1:14" hidden="1">
      <c r="A633" s="74" t="s">
        <v>2597</v>
      </c>
      <c r="B633" s="161" t="s">
        <v>1726</v>
      </c>
      <c r="C633" s="162" t="s">
        <v>363</v>
      </c>
      <c r="D633" s="164" t="s">
        <v>1727</v>
      </c>
      <c r="E633" s="162" t="s">
        <v>383</v>
      </c>
      <c r="F633" s="162" t="s">
        <v>363</v>
      </c>
      <c r="G633" s="164" t="s">
        <v>1026</v>
      </c>
      <c r="H633" s="163" t="str">
        <f>IF(OR(AND('C6'!V89="",'C6'!W89=""),AND('C6'!V315="",'C6'!W315=""),AND('C6'!W89="X",'C6'!W315="X"),OR('C6'!W89="M",'C6'!W315="M")),"",SUM('C6'!V89,'C6'!V315))</f>
        <v/>
      </c>
      <c r="I633" s="163" t="str">
        <f>IF(AND(AND('C6'!W89="X",'C6'!W315="X"),SUM('C6'!V89,'C6'!V315)=0,ISNUMBER('C6'!V541)),"",IF(OR('C6'!W89="M",'C6'!W315="M"),"M",IF(AND('C6'!W89='C6'!W315,OR('C6'!W89="X",'C6'!W89="W",'C6'!W89="Z")),UPPER('C6'!W89),"")))</f>
        <v/>
      </c>
      <c r="J633" s="75" t="s">
        <v>383</v>
      </c>
      <c r="K633" s="163" t="str">
        <f>IF(AND(ISBLANK('C6'!V541),$L$633&lt;&gt;"Z"),"",'C6'!V541)</f>
        <v/>
      </c>
      <c r="L633" s="163" t="str">
        <f>IF(ISBLANK('C6'!W541),"",'C6'!W541)</f>
        <v/>
      </c>
      <c r="M633" s="72" t="str">
        <f t="shared" si="11"/>
        <v>OK</v>
      </c>
      <c r="N633" s="73"/>
    </row>
    <row r="634" spans="1:14" hidden="1">
      <c r="A634" s="74" t="s">
        <v>2597</v>
      </c>
      <c r="B634" s="161" t="s">
        <v>1728</v>
      </c>
      <c r="C634" s="162" t="s">
        <v>363</v>
      </c>
      <c r="D634" s="164" t="s">
        <v>1729</v>
      </c>
      <c r="E634" s="162" t="s">
        <v>383</v>
      </c>
      <c r="F634" s="162" t="s">
        <v>363</v>
      </c>
      <c r="G634" s="164" t="s">
        <v>1027</v>
      </c>
      <c r="H634" s="163" t="str">
        <f>IF(OR(AND('C6'!V90="",'C6'!W90=""),AND('C6'!V316="",'C6'!W316=""),AND('C6'!W90="X",'C6'!W316="X"),OR('C6'!W90="M",'C6'!W316="M")),"",SUM('C6'!V90,'C6'!V316))</f>
        <v/>
      </c>
      <c r="I634" s="163" t="str">
        <f>IF(AND(AND('C6'!W90="X",'C6'!W316="X"),SUM('C6'!V90,'C6'!V316)=0,ISNUMBER('C6'!V542)),"",IF(OR('C6'!W90="M",'C6'!W316="M"),"M",IF(AND('C6'!W90='C6'!W316,OR('C6'!W90="X",'C6'!W90="W",'C6'!W90="Z")),UPPER('C6'!W90),"")))</f>
        <v/>
      </c>
      <c r="J634" s="75" t="s">
        <v>383</v>
      </c>
      <c r="K634" s="163" t="str">
        <f>IF(AND(ISBLANK('C6'!V542),$L$634&lt;&gt;"Z"),"",'C6'!V542)</f>
        <v/>
      </c>
      <c r="L634" s="163" t="str">
        <f>IF(ISBLANK('C6'!W542),"",'C6'!W542)</f>
        <v/>
      </c>
      <c r="M634" s="72" t="str">
        <f t="shared" si="11"/>
        <v>OK</v>
      </c>
      <c r="N634" s="73"/>
    </row>
    <row r="635" spans="1:14" hidden="1">
      <c r="A635" s="74" t="s">
        <v>2597</v>
      </c>
      <c r="B635" s="161" t="s">
        <v>1730</v>
      </c>
      <c r="C635" s="162" t="s">
        <v>363</v>
      </c>
      <c r="D635" s="164" t="s">
        <v>1731</v>
      </c>
      <c r="E635" s="162" t="s">
        <v>383</v>
      </c>
      <c r="F635" s="162" t="s">
        <v>363</v>
      </c>
      <c r="G635" s="164" t="s">
        <v>1028</v>
      </c>
      <c r="H635" s="163" t="str">
        <f>IF(OR(AND('C6'!V91="",'C6'!W91=""),AND('C6'!V317="",'C6'!W317=""),AND('C6'!W91="X",'C6'!W317="X"),OR('C6'!W91="M",'C6'!W317="M")),"",SUM('C6'!V91,'C6'!V317))</f>
        <v/>
      </c>
      <c r="I635" s="163" t="str">
        <f>IF(AND(AND('C6'!W91="X",'C6'!W317="X"),SUM('C6'!V91,'C6'!V317)=0,ISNUMBER('C6'!V543)),"",IF(OR('C6'!W91="M",'C6'!W317="M"),"M",IF(AND('C6'!W91='C6'!W317,OR('C6'!W91="X",'C6'!W91="W",'C6'!W91="Z")),UPPER('C6'!W91),"")))</f>
        <v/>
      </c>
      <c r="J635" s="75" t="s">
        <v>383</v>
      </c>
      <c r="K635" s="163" t="str">
        <f>IF(AND(ISBLANK('C6'!V543),$L$635&lt;&gt;"Z"),"",'C6'!V543)</f>
        <v/>
      </c>
      <c r="L635" s="163" t="str">
        <f>IF(ISBLANK('C6'!W543),"",'C6'!W543)</f>
        <v/>
      </c>
      <c r="M635" s="72" t="str">
        <f t="shared" si="11"/>
        <v>OK</v>
      </c>
      <c r="N635" s="73"/>
    </row>
    <row r="636" spans="1:14" hidden="1">
      <c r="A636" s="74" t="s">
        <v>2597</v>
      </c>
      <c r="B636" s="161" t="s">
        <v>1732</v>
      </c>
      <c r="C636" s="162" t="s">
        <v>363</v>
      </c>
      <c r="D636" s="164" t="s">
        <v>1733</v>
      </c>
      <c r="E636" s="162" t="s">
        <v>383</v>
      </c>
      <c r="F636" s="162" t="s">
        <v>363</v>
      </c>
      <c r="G636" s="164" t="s">
        <v>1029</v>
      </c>
      <c r="H636" s="163" t="str">
        <f>IF(OR(AND('C6'!V92="",'C6'!W92=""),AND('C6'!V318="",'C6'!W318=""),AND('C6'!W92="X",'C6'!W318="X"),OR('C6'!W92="M",'C6'!W318="M")),"",SUM('C6'!V92,'C6'!V318))</f>
        <v/>
      </c>
      <c r="I636" s="163" t="str">
        <f>IF(AND(AND('C6'!W92="X",'C6'!W318="X"),SUM('C6'!V92,'C6'!V318)=0,ISNUMBER('C6'!V544)),"",IF(OR('C6'!W92="M",'C6'!W318="M"),"M",IF(AND('C6'!W92='C6'!W318,OR('C6'!W92="X",'C6'!W92="W",'C6'!W92="Z")),UPPER('C6'!W92),"")))</f>
        <v/>
      </c>
      <c r="J636" s="75" t="s">
        <v>383</v>
      </c>
      <c r="K636" s="163" t="str">
        <f>IF(AND(ISBLANK('C6'!V544),$L$636&lt;&gt;"Z"),"",'C6'!V544)</f>
        <v/>
      </c>
      <c r="L636" s="163" t="str">
        <f>IF(ISBLANK('C6'!W544),"",'C6'!W544)</f>
        <v/>
      </c>
      <c r="M636" s="72" t="str">
        <f t="shared" si="11"/>
        <v>OK</v>
      </c>
      <c r="N636" s="73"/>
    </row>
    <row r="637" spans="1:14" hidden="1">
      <c r="A637" s="74" t="s">
        <v>2597</v>
      </c>
      <c r="B637" s="161" t="s">
        <v>1734</v>
      </c>
      <c r="C637" s="162" t="s">
        <v>363</v>
      </c>
      <c r="D637" s="164" t="s">
        <v>1735</v>
      </c>
      <c r="E637" s="162" t="s">
        <v>383</v>
      </c>
      <c r="F637" s="162" t="s">
        <v>363</v>
      </c>
      <c r="G637" s="164" t="s">
        <v>1030</v>
      </c>
      <c r="H637" s="163" t="str">
        <f>IF(OR(AND('C6'!V93="",'C6'!W93=""),AND('C6'!V319="",'C6'!W319=""),AND('C6'!W93="X",'C6'!W319="X"),OR('C6'!W93="M",'C6'!W319="M")),"",SUM('C6'!V93,'C6'!V319))</f>
        <v/>
      </c>
      <c r="I637" s="163" t="str">
        <f>IF(AND(AND('C6'!W93="X",'C6'!W319="X"),SUM('C6'!V93,'C6'!V319)=0,ISNUMBER('C6'!V545)),"",IF(OR('C6'!W93="M",'C6'!W319="M"),"M",IF(AND('C6'!W93='C6'!W319,OR('C6'!W93="X",'C6'!W93="W",'C6'!W93="Z")),UPPER('C6'!W93),"")))</f>
        <v/>
      </c>
      <c r="J637" s="75" t="s">
        <v>383</v>
      </c>
      <c r="K637" s="163" t="str">
        <f>IF(AND(ISBLANK('C6'!V545),$L$637&lt;&gt;"Z"),"",'C6'!V545)</f>
        <v/>
      </c>
      <c r="L637" s="163" t="str">
        <f>IF(ISBLANK('C6'!W545),"",'C6'!W545)</f>
        <v/>
      </c>
      <c r="M637" s="72" t="str">
        <f t="shared" si="11"/>
        <v>OK</v>
      </c>
      <c r="N637" s="73"/>
    </row>
    <row r="638" spans="1:14" hidden="1">
      <c r="A638" s="74" t="s">
        <v>2597</v>
      </c>
      <c r="B638" s="161" t="s">
        <v>1736</v>
      </c>
      <c r="C638" s="162" t="s">
        <v>363</v>
      </c>
      <c r="D638" s="164" t="s">
        <v>1737</v>
      </c>
      <c r="E638" s="162" t="s">
        <v>383</v>
      </c>
      <c r="F638" s="162" t="s">
        <v>363</v>
      </c>
      <c r="G638" s="164" t="s">
        <v>1031</v>
      </c>
      <c r="H638" s="163" t="str">
        <f>IF(OR(AND('C6'!V94="",'C6'!W94=""),AND('C6'!V320="",'C6'!W320=""),AND('C6'!W94="X",'C6'!W320="X"),OR('C6'!W94="M",'C6'!W320="M")),"",SUM('C6'!V94,'C6'!V320))</f>
        <v/>
      </c>
      <c r="I638" s="163" t="str">
        <f>IF(AND(AND('C6'!W94="X",'C6'!W320="X"),SUM('C6'!V94,'C6'!V320)=0,ISNUMBER('C6'!V546)),"",IF(OR('C6'!W94="M",'C6'!W320="M"),"M",IF(AND('C6'!W94='C6'!W320,OR('C6'!W94="X",'C6'!W94="W",'C6'!W94="Z")),UPPER('C6'!W94),"")))</f>
        <v/>
      </c>
      <c r="J638" s="75" t="s">
        <v>383</v>
      </c>
      <c r="K638" s="163" t="str">
        <f>IF(AND(ISBLANK('C6'!V546),$L$638&lt;&gt;"Z"),"",'C6'!V546)</f>
        <v/>
      </c>
      <c r="L638" s="163" t="str">
        <f>IF(ISBLANK('C6'!W546),"",'C6'!W546)</f>
        <v/>
      </c>
      <c r="M638" s="72" t="str">
        <f t="shared" si="11"/>
        <v>OK</v>
      </c>
      <c r="N638" s="73"/>
    </row>
    <row r="639" spans="1:14" hidden="1">
      <c r="A639" s="74" t="s">
        <v>2597</v>
      </c>
      <c r="B639" s="161" t="s">
        <v>1738</v>
      </c>
      <c r="C639" s="162" t="s">
        <v>363</v>
      </c>
      <c r="D639" s="164" t="s">
        <v>1739</v>
      </c>
      <c r="E639" s="162" t="s">
        <v>383</v>
      </c>
      <c r="F639" s="162" t="s">
        <v>363</v>
      </c>
      <c r="G639" s="164" t="s">
        <v>1032</v>
      </c>
      <c r="H639" s="163" t="str">
        <f>IF(OR(AND('C6'!V95="",'C6'!W95=""),AND('C6'!V321="",'C6'!W321=""),AND('C6'!W95="X",'C6'!W321="X"),OR('C6'!W95="M",'C6'!W321="M")),"",SUM('C6'!V95,'C6'!V321))</f>
        <v/>
      </c>
      <c r="I639" s="163" t="str">
        <f>IF(AND(AND('C6'!W95="X",'C6'!W321="X"),SUM('C6'!V95,'C6'!V321)=0,ISNUMBER('C6'!V547)),"",IF(OR('C6'!W95="M",'C6'!W321="M"),"M",IF(AND('C6'!W95='C6'!W321,OR('C6'!W95="X",'C6'!W95="W",'C6'!W95="Z")),UPPER('C6'!W95),"")))</f>
        <v/>
      </c>
      <c r="J639" s="75" t="s">
        <v>383</v>
      </c>
      <c r="K639" s="163" t="str">
        <f>IF(AND(ISBLANK('C6'!V547),$L$639&lt;&gt;"Z"),"",'C6'!V547)</f>
        <v/>
      </c>
      <c r="L639" s="163" t="str">
        <f>IF(ISBLANK('C6'!W547),"",'C6'!W547)</f>
        <v/>
      </c>
      <c r="M639" s="72" t="str">
        <f t="shared" si="11"/>
        <v>OK</v>
      </c>
      <c r="N639" s="73"/>
    </row>
    <row r="640" spans="1:14" hidden="1">
      <c r="A640" s="74" t="s">
        <v>2597</v>
      </c>
      <c r="B640" s="161" t="s">
        <v>1740</v>
      </c>
      <c r="C640" s="162" t="s">
        <v>363</v>
      </c>
      <c r="D640" s="164" t="s">
        <v>1741</v>
      </c>
      <c r="E640" s="162" t="s">
        <v>383</v>
      </c>
      <c r="F640" s="162" t="s">
        <v>363</v>
      </c>
      <c r="G640" s="164" t="s">
        <v>1033</v>
      </c>
      <c r="H640" s="163" t="str">
        <f>IF(OR(AND('C6'!V96="",'C6'!W96=""),AND('C6'!V322="",'C6'!W322=""),AND('C6'!W96="X",'C6'!W322="X"),OR('C6'!W96="M",'C6'!W322="M")),"",SUM('C6'!V96,'C6'!V322))</f>
        <v/>
      </c>
      <c r="I640" s="163" t="str">
        <f>IF(AND(AND('C6'!W96="X",'C6'!W322="X"),SUM('C6'!V96,'C6'!V322)=0,ISNUMBER('C6'!V548)),"",IF(OR('C6'!W96="M",'C6'!W322="M"),"M",IF(AND('C6'!W96='C6'!W322,OR('C6'!W96="X",'C6'!W96="W",'C6'!W96="Z")),UPPER('C6'!W96),"")))</f>
        <v/>
      </c>
      <c r="J640" s="75" t="s">
        <v>383</v>
      </c>
      <c r="K640" s="163" t="str">
        <f>IF(AND(ISBLANK('C6'!V548),$L$640&lt;&gt;"Z"),"",'C6'!V548)</f>
        <v/>
      </c>
      <c r="L640" s="163" t="str">
        <f>IF(ISBLANK('C6'!W548),"",'C6'!W548)</f>
        <v/>
      </c>
      <c r="M640" s="72" t="str">
        <f t="shared" si="11"/>
        <v>OK</v>
      </c>
      <c r="N640" s="73"/>
    </row>
    <row r="641" spans="1:14" hidden="1">
      <c r="A641" s="74" t="s">
        <v>2597</v>
      </c>
      <c r="B641" s="161" t="s">
        <v>1742</v>
      </c>
      <c r="C641" s="162" t="s">
        <v>363</v>
      </c>
      <c r="D641" s="164" t="s">
        <v>1743</v>
      </c>
      <c r="E641" s="162" t="s">
        <v>383</v>
      </c>
      <c r="F641" s="162" t="s">
        <v>363</v>
      </c>
      <c r="G641" s="164" t="s">
        <v>1034</v>
      </c>
      <c r="H641" s="163" t="str">
        <f>IF(OR(AND('C6'!V97="",'C6'!W97=""),AND('C6'!V323="",'C6'!W323=""),AND('C6'!W97="X",'C6'!W323="X"),OR('C6'!W97="M",'C6'!W323="M")),"",SUM('C6'!V97,'C6'!V323))</f>
        <v/>
      </c>
      <c r="I641" s="163" t="str">
        <f>IF(AND(AND('C6'!W97="X",'C6'!W323="X"),SUM('C6'!V97,'C6'!V323)=0,ISNUMBER('C6'!V549)),"",IF(OR('C6'!W97="M",'C6'!W323="M"),"M",IF(AND('C6'!W97='C6'!W323,OR('C6'!W97="X",'C6'!W97="W",'C6'!W97="Z")),UPPER('C6'!W97),"")))</f>
        <v/>
      </c>
      <c r="J641" s="75" t="s">
        <v>383</v>
      </c>
      <c r="K641" s="163" t="str">
        <f>IF(AND(ISBLANK('C6'!V549),$L$641&lt;&gt;"Z"),"",'C6'!V549)</f>
        <v/>
      </c>
      <c r="L641" s="163" t="str">
        <f>IF(ISBLANK('C6'!W549),"",'C6'!W549)</f>
        <v/>
      </c>
      <c r="M641" s="72" t="str">
        <f t="shared" si="11"/>
        <v>OK</v>
      </c>
      <c r="N641" s="73"/>
    </row>
    <row r="642" spans="1:14" hidden="1">
      <c r="A642" s="74" t="s">
        <v>2597</v>
      </c>
      <c r="B642" s="161" t="s">
        <v>1744</v>
      </c>
      <c r="C642" s="162" t="s">
        <v>363</v>
      </c>
      <c r="D642" s="164" t="s">
        <v>1745</v>
      </c>
      <c r="E642" s="162" t="s">
        <v>383</v>
      </c>
      <c r="F642" s="162" t="s">
        <v>363</v>
      </c>
      <c r="G642" s="164" t="s">
        <v>1035</v>
      </c>
      <c r="H642" s="163" t="str">
        <f>IF(OR(AND('C6'!V98="",'C6'!W98=""),AND('C6'!V324="",'C6'!W324=""),AND('C6'!W98="X",'C6'!W324="X"),OR('C6'!W98="M",'C6'!W324="M")),"",SUM('C6'!V98,'C6'!V324))</f>
        <v/>
      </c>
      <c r="I642" s="163" t="str">
        <f>IF(AND(AND('C6'!W98="X",'C6'!W324="X"),SUM('C6'!V98,'C6'!V324)=0,ISNUMBER('C6'!V550)),"",IF(OR('C6'!W98="M",'C6'!W324="M"),"M",IF(AND('C6'!W98='C6'!W324,OR('C6'!W98="X",'C6'!W98="W",'C6'!W98="Z")),UPPER('C6'!W98),"")))</f>
        <v/>
      </c>
      <c r="J642" s="75" t="s">
        <v>383</v>
      </c>
      <c r="K642" s="163" t="str">
        <f>IF(AND(ISBLANK('C6'!V550),$L$642&lt;&gt;"Z"),"",'C6'!V550)</f>
        <v/>
      </c>
      <c r="L642" s="163" t="str">
        <f>IF(ISBLANK('C6'!W550),"",'C6'!W550)</f>
        <v/>
      </c>
      <c r="M642" s="72" t="str">
        <f t="shared" si="11"/>
        <v>OK</v>
      </c>
      <c r="N642" s="73"/>
    </row>
    <row r="643" spans="1:14" hidden="1">
      <c r="A643" s="74" t="s">
        <v>2597</v>
      </c>
      <c r="B643" s="161" t="s">
        <v>1746</v>
      </c>
      <c r="C643" s="162" t="s">
        <v>363</v>
      </c>
      <c r="D643" s="164" t="s">
        <v>1747</v>
      </c>
      <c r="E643" s="162" t="s">
        <v>383</v>
      </c>
      <c r="F643" s="162" t="s">
        <v>363</v>
      </c>
      <c r="G643" s="164" t="s">
        <v>1036</v>
      </c>
      <c r="H643" s="163" t="str">
        <f>IF(OR(AND('C6'!V99="",'C6'!W99=""),AND('C6'!V325="",'C6'!W325=""),AND('C6'!W99="X",'C6'!W325="X"),OR('C6'!W99="M",'C6'!W325="M")),"",SUM('C6'!V99,'C6'!V325))</f>
        <v/>
      </c>
      <c r="I643" s="163" t="str">
        <f>IF(AND(AND('C6'!W99="X",'C6'!W325="X"),SUM('C6'!V99,'C6'!V325)=0,ISNUMBER('C6'!V551)),"",IF(OR('C6'!W99="M",'C6'!W325="M"),"M",IF(AND('C6'!W99='C6'!W325,OR('C6'!W99="X",'C6'!W99="W",'C6'!W99="Z")),UPPER('C6'!W99),"")))</f>
        <v/>
      </c>
      <c r="J643" s="75" t="s">
        <v>383</v>
      </c>
      <c r="K643" s="163" t="str">
        <f>IF(AND(ISBLANK('C6'!V551),$L$643&lt;&gt;"Z"),"",'C6'!V551)</f>
        <v/>
      </c>
      <c r="L643" s="163" t="str">
        <f>IF(ISBLANK('C6'!W551),"",'C6'!W551)</f>
        <v/>
      </c>
      <c r="M643" s="72" t="str">
        <f t="shared" si="11"/>
        <v>OK</v>
      </c>
      <c r="N643" s="73"/>
    </row>
    <row r="644" spans="1:14" hidden="1">
      <c r="A644" s="74" t="s">
        <v>2597</v>
      </c>
      <c r="B644" s="161" t="s">
        <v>1748</v>
      </c>
      <c r="C644" s="162" t="s">
        <v>363</v>
      </c>
      <c r="D644" s="164" t="s">
        <v>1749</v>
      </c>
      <c r="E644" s="162" t="s">
        <v>383</v>
      </c>
      <c r="F644" s="162" t="s">
        <v>363</v>
      </c>
      <c r="G644" s="164" t="s">
        <v>1037</v>
      </c>
      <c r="H644" s="163" t="str">
        <f>IF(OR(AND('C6'!V100="",'C6'!W100=""),AND('C6'!V326="",'C6'!W326=""),AND('C6'!W100="X",'C6'!W326="X"),OR('C6'!W100="M",'C6'!W326="M")),"",SUM('C6'!V100,'C6'!V326))</f>
        <v/>
      </c>
      <c r="I644" s="163" t="str">
        <f>IF(AND(AND('C6'!W100="X",'C6'!W326="X"),SUM('C6'!V100,'C6'!V326)=0,ISNUMBER('C6'!V552)),"",IF(OR('C6'!W100="M",'C6'!W326="M"),"M",IF(AND('C6'!W100='C6'!W326,OR('C6'!W100="X",'C6'!W100="W",'C6'!W100="Z")),UPPER('C6'!W100),"")))</f>
        <v/>
      </c>
      <c r="J644" s="75" t="s">
        <v>383</v>
      </c>
      <c r="K644" s="163" t="str">
        <f>IF(AND(ISBLANK('C6'!V552),$L$644&lt;&gt;"Z"),"",'C6'!V552)</f>
        <v/>
      </c>
      <c r="L644" s="163" t="str">
        <f>IF(ISBLANK('C6'!W552),"",'C6'!W552)</f>
        <v/>
      </c>
      <c r="M644" s="72" t="str">
        <f t="shared" si="11"/>
        <v>OK</v>
      </c>
      <c r="N644" s="73"/>
    </row>
    <row r="645" spans="1:14" hidden="1">
      <c r="A645" s="74" t="s">
        <v>2597</v>
      </c>
      <c r="B645" s="161" t="s">
        <v>1750</v>
      </c>
      <c r="C645" s="162" t="s">
        <v>363</v>
      </c>
      <c r="D645" s="164" t="s">
        <v>1751</v>
      </c>
      <c r="E645" s="162" t="s">
        <v>383</v>
      </c>
      <c r="F645" s="162" t="s">
        <v>363</v>
      </c>
      <c r="G645" s="164" t="s">
        <v>1038</v>
      </c>
      <c r="H645" s="163" t="str">
        <f>IF(OR(AND('C6'!V101="",'C6'!W101=""),AND('C6'!V327="",'C6'!W327=""),AND('C6'!W101="X",'C6'!W327="X"),OR('C6'!W101="M",'C6'!W327="M")),"",SUM('C6'!V101,'C6'!V327))</f>
        <v/>
      </c>
      <c r="I645" s="163" t="str">
        <f>IF(AND(AND('C6'!W101="X",'C6'!W327="X"),SUM('C6'!V101,'C6'!V327)=0,ISNUMBER('C6'!V553)),"",IF(OR('C6'!W101="M",'C6'!W327="M"),"M",IF(AND('C6'!W101='C6'!W327,OR('C6'!W101="X",'C6'!W101="W",'C6'!W101="Z")),UPPER('C6'!W101),"")))</f>
        <v/>
      </c>
      <c r="J645" s="75" t="s">
        <v>383</v>
      </c>
      <c r="K645" s="163" t="str">
        <f>IF(AND(ISBLANK('C6'!V553),$L$645&lt;&gt;"Z"),"",'C6'!V553)</f>
        <v/>
      </c>
      <c r="L645" s="163" t="str">
        <f>IF(ISBLANK('C6'!W553),"",'C6'!W553)</f>
        <v/>
      </c>
      <c r="M645" s="72" t="str">
        <f t="shared" si="11"/>
        <v>OK</v>
      </c>
      <c r="N645" s="73"/>
    </row>
    <row r="646" spans="1:14" hidden="1">
      <c r="A646" s="74" t="s">
        <v>2597</v>
      </c>
      <c r="B646" s="161" t="s">
        <v>1752</v>
      </c>
      <c r="C646" s="162" t="s">
        <v>363</v>
      </c>
      <c r="D646" s="164" t="s">
        <v>1753</v>
      </c>
      <c r="E646" s="162" t="s">
        <v>383</v>
      </c>
      <c r="F646" s="162" t="s">
        <v>363</v>
      </c>
      <c r="G646" s="164" t="s">
        <v>1039</v>
      </c>
      <c r="H646" s="163" t="str">
        <f>IF(OR(AND('C6'!V102="",'C6'!W102=""),AND('C6'!V328="",'C6'!W328=""),AND('C6'!W102="X",'C6'!W328="X"),OR('C6'!W102="M",'C6'!W328="M")),"",SUM('C6'!V102,'C6'!V328))</f>
        <v/>
      </c>
      <c r="I646" s="163" t="str">
        <f>IF(AND(AND('C6'!W102="X",'C6'!W328="X"),SUM('C6'!V102,'C6'!V328)=0,ISNUMBER('C6'!V554)),"",IF(OR('C6'!W102="M",'C6'!W328="M"),"M",IF(AND('C6'!W102='C6'!W328,OR('C6'!W102="X",'C6'!W102="W",'C6'!W102="Z")),UPPER('C6'!W102),"")))</f>
        <v/>
      </c>
      <c r="J646" s="75" t="s">
        <v>383</v>
      </c>
      <c r="K646" s="163" t="str">
        <f>IF(AND(ISBLANK('C6'!V554),$L$646&lt;&gt;"Z"),"",'C6'!V554)</f>
        <v/>
      </c>
      <c r="L646" s="163" t="str">
        <f>IF(ISBLANK('C6'!W554),"",'C6'!W554)</f>
        <v/>
      </c>
      <c r="M646" s="72" t="str">
        <f t="shared" si="11"/>
        <v>OK</v>
      </c>
      <c r="N646" s="73"/>
    </row>
    <row r="647" spans="1:14" hidden="1">
      <c r="A647" s="74" t="s">
        <v>2597</v>
      </c>
      <c r="B647" s="161" t="s">
        <v>1754</v>
      </c>
      <c r="C647" s="162" t="s">
        <v>363</v>
      </c>
      <c r="D647" s="164" t="s">
        <v>1755</v>
      </c>
      <c r="E647" s="162" t="s">
        <v>383</v>
      </c>
      <c r="F647" s="162" t="s">
        <v>363</v>
      </c>
      <c r="G647" s="164" t="s">
        <v>1040</v>
      </c>
      <c r="H647" s="163" t="str">
        <f>IF(OR(AND('C6'!V103="",'C6'!W103=""),AND('C6'!V329="",'C6'!W329=""),AND('C6'!W103="X",'C6'!W329="X"),OR('C6'!W103="M",'C6'!W329="M")),"",SUM('C6'!V103,'C6'!V329))</f>
        <v/>
      </c>
      <c r="I647" s="163" t="str">
        <f>IF(AND(AND('C6'!W103="X",'C6'!W329="X"),SUM('C6'!V103,'C6'!V329)=0,ISNUMBER('C6'!V555)),"",IF(OR('C6'!W103="M",'C6'!W329="M"),"M",IF(AND('C6'!W103='C6'!W329,OR('C6'!W103="X",'C6'!W103="W",'C6'!W103="Z")),UPPER('C6'!W103),"")))</f>
        <v/>
      </c>
      <c r="J647" s="75" t="s">
        <v>383</v>
      </c>
      <c r="K647" s="163" t="str">
        <f>IF(AND(ISBLANK('C6'!V555),$L$647&lt;&gt;"Z"),"",'C6'!V555)</f>
        <v/>
      </c>
      <c r="L647" s="163" t="str">
        <f>IF(ISBLANK('C6'!W555),"",'C6'!W555)</f>
        <v/>
      </c>
      <c r="M647" s="72" t="str">
        <f t="shared" si="11"/>
        <v>OK</v>
      </c>
      <c r="N647" s="73"/>
    </row>
    <row r="648" spans="1:14" hidden="1">
      <c r="A648" s="74" t="s">
        <v>2597</v>
      </c>
      <c r="B648" s="161" t="s">
        <v>1756</v>
      </c>
      <c r="C648" s="162" t="s">
        <v>363</v>
      </c>
      <c r="D648" s="164" t="s">
        <v>1757</v>
      </c>
      <c r="E648" s="162" t="s">
        <v>383</v>
      </c>
      <c r="F648" s="162" t="s">
        <v>363</v>
      </c>
      <c r="G648" s="164" t="s">
        <v>1041</v>
      </c>
      <c r="H648" s="163" t="str">
        <f>IF(OR(AND('C6'!V104="",'C6'!W104=""),AND('C6'!V330="",'C6'!W330=""),AND('C6'!W104="X",'C6'!W330="X"),OR('C6'!W104="M",'C6'!W330="M")),"",SUM('C6'!V104,'C6'!V330))</f>
        <v/>
      </c>
      <c r="I648" s="163" t="str">
        <f>IF(AND(AND('C6'!W104="X",'C6'!W330="X"),SUM('C6'!V104,'C6'!V330)=0,ISNUMBER('C6'!V556)),"",IF(OR('C6'!W104="M",'C6'!W330="M"),"M",IF(AND('C6'!W104='C6'!W330,OR('C6'!W104="X",'C6'!W104="W",'C6'!W104="Z")),UPPER('C6'!W104),"")))</f>
        <v/>
      </c>
      <c r="J648" s="75" t="s">
        <v>383</v>
      </c>
      <c r="K648" s="163" t="str">
        <f>IF(AND(ISBLANK('C6'!V556),$L$648&lt;&gt;"Z"),"",'C6'!V556)</f>
        <v/>
      </c>
      <c r="L648" s="163" t="str">
        <f>IF(ISBLANK('C6'!W556),"",'C6'!W556)</f>
        <v/>
      </c>
      <c r="M648" s="72" t="str">
        <f t="shared" si="11"/>
        <v>OK</v>
      </c>
      <c r="N648" s="73"/>
    </row>
    <row r="649" spans="1:14" hidden="1">
      <c r="A649" s="74" t="s">
        <v>2597</v>
      </c>
      <c r="B649" s="161" t="s">
        <v>1758</v>
      </c>
      <c r="C649" s="162" t="s">
        <v>363</v>
      </c>
      <c r="D649" s="164" t="s">
        <v>1759</v>
      </c>
      <c r="E649" s="162" t="s">
        <v>383</v>
      </c>
      <c r="F649" s="162" t="s">
        <v>363</v>
      </c>
      <c r="G649" s="164" t="s">
        <v>1042</v>
      </c>
      <c r="H649" s="163" t="str">
        <f>IF(OR(AND('C6'!V105="",'C6'!W105=""),AND('C6'!V331="",'C6'!W331=""),AND('C6'!W105="X",'C6'!W331="X"),OR('C6'!W105="M",'C6'!W331="M")),"",SUM('C6'!V105,'C6'!V331))</f>
        <v/>
      </c>
      <c r="I649" s="163" t="str">
        <f>IF(AND(AND('C6'!W105="X",'C6'!W331="X"),SUM('C6'!V105,'C6'!V331)=0,ISNUMBER('C6'!V557)),"",IF(OR('C6'!W105="M",'C6'!W331="M"),"M",IF(AND('C6'!W105='C6'!W331,OR('C6'!W105="X",'C6'!W105="W",'C6'!W105="Z")),UPPER('C6'!W105),"")))</f>
        <v/>
      </c>
      <c r="J649" s="75" t="s">
        <v>383</v>
      </c>
      <c r="K649" s="163" t="str">
        <f>IF(AND(ISBLANK('C6'!V557),$L$649&lt;&gt;"Z"),"",'C6'!V557)</f>
        <v/>
      </c>
      <c r="L649" s="163" t="str">
        <f>IF(ISBLANK('C6'!W557),"",'C6'!W557)</f>
        <v/>
      </c>
      <c r="M649" s="72" t="str">
        <f t="shared" si="11"/>
        <v>OK</v>
      </c>
      <c r="N649" s="73"/>
    </row>
    <row r="650" spans="1:14" hidden="1">
      <c r="A650" s="74" t="s">
        <v>2597</v>
      </c>
      <c r="B650" s="161" t="s">
        <v>1760</v>
      </c>
      <c r="C650" s="162" t="s">
        <v>363</v>
      </c>
      <c r="D650" s="164" t="s">
        <v>1761</v>
      </c>
      <c r="E650" s="162" t="s">
        <v>383</v>
      </c>
      <c r="F650" s="162" t="s">
        <v>363</v>
      </c>
      <c r="G650" s="164" t="s">
        <v>1043</v>
      </c>
      <c r="H650" s="163" t="str">
        <f>IF(OR(AND('C6'!V106="",'C6'!W106=""),AND('C6'!V332="",'C6'!W332=""),AND('C6'!W106="X",'C6'!W332="X"),OR('C6'!W106="M",'C6'!W332="M")),"",SUM('C6'!V106,'C6'!V332))</f>
        <v/>
      </c>
      <c r="I650" s="163" t="str">
        <f>IF(AND(AND('C6'!W106="X",'C6'!W332="X"),SUM('C6'!V106,'C6'!V332)=0,ISNUMBER('C6'!V558)),"",IF(OR('C6'!W106="M",'C6'!W332="M"),"M",IF(AND('C6'!W106='C6'!W332,OR('C6'!W106="X",'C6'!W106="W",'C6'!W106="Z")),UPPER('C6'!W106),"")))</f>
        <v/>
      </c>
      <c r="J650" s="75" t="s">
        <v>383</v>
      </c>
      <c r="K650" s="163" t="str">
        <f>IF(AND(ISBLANK('C6'!V558),$L$650&lt;&gt;"Z"),"",'C6'!V558)</f>
        <v/>
      </c>
      <c r="L650" s="163" t="str">
        <f>IF(ISBLANK('C6'!W558),"",'C6'!W558)</f>
        <v/>
      </c>
      <c r="M650" s="72" t="str">
        <f t="shared" si="11"/>
        <v>OK</v>
      </c>
      <c r="N650" s="73"/>
    </row>
    <row r="651" spans="1:14" hidden="1">
      <c r="A651" s="74" t="s">
        <v>2597</v>
      </c>
      <c r="B651" s="161" t="s">
        <v>1762</v>
      </c>
      <c r="C651" s="162" t="s">
        <v>363</v>
      </c>
      <c r="D651" s="164" t="s">
        <v>1763</v>
      </c>
      <c r="E651" s="162" t="s">
        <v>383</v>
      </c>
      <c r="F651" s="162" t="s">
        <v>363</v>
      </c>
      <c r="G651" s="164" t="s">
        <v>1044</v>
      </c>
      <c r="H651" s="163" t="str">
        <f>IF(OR(AND('C6'!V107="",'C6'!W107=""),AND('C6'!V333="",'C6'!W333=""),AND('C6'!W107="X",'C6'!W333="X"),OR('C6'!W107="M",'C6'!W333="M")),"",SUM('C6'!V107,'C6'!V333))</f>
        <v/>
      </c>
      <c r="I651" s="163" t="str">
        <f>IF(AND(AND('C6'!W107="X",'C6'!W333="X"),SUM('C6'!V107,'C6'!V333)=0,ISNUMBER('C6'!V559)),"",IF(OR('C6'!W107="M",'C6'!W333="M"),"M",IF(AND('C6'!W107='C6'!W333,OR('C6'!W107="X",'C6'!W107="W",'C6'!W107="Z")),UPPER('C6'!W107),"")))</f>
        <v/>
      </c>
      <c r="J651" s="75" t="s">
        <v>383</v>
      </c>
      <c r="K651" s="163" t="str">
        <f>IF(AND(ISBLANK('C6'!V559),$L$651&lt;&gt;"Z"),"",'C6'!V559)</f>
        <v/>
      </c>
      <c r="L651" s="163" t="str">
        <f>IF(ISBLANK('C6'!W559),"",'C6'!W559)</f>
        <v/>
      </c>
      <c r="M651" s="72" t="str">
        <f t="shared" si="11"/>
        <v>OK</v>
      </c>
      <c r="N651" s="73"/>
    </row>
    <row r="652" spans="1:14" hidden="1">
      <c r="A652" s="74" t="s">
        <v>2597</v>
      </c>
      <c r="B652" s="161" t="s">
        <v>1764</v>
      </c>
      <c r="C652" s="162" t="s">
        <v>363</v>
      </c>
      <c r="D652" s="164" t="s">
        <v>1765</v>
      </c>
      <c r="E652" s="162" t="s">
        <v>383</v>
      </c>
      <c r="F652" s="162" t="s">
        <v>363</v>
      </c>
      <c r="G652" s="164" t="s">
        <v>1045</v>
      </c>
      <c r="H652" s="163" t="str">
        <f>IF(OR(AND('C6'!V108="",'C6'!W108=""),AND('C6'!V334="",'C6'!W334=""),AND('C6'!W108="X",'C6'!W334="X"),OR('C6'!W108="M",'C6'!W334="M")),"",SUM('C6'!V108,'C6'!V334))</f>
        <v/>
      </c>
      <c r="I652" s="163" t="str">
        <f>IF(AND(AND('C6'!W108="X",'C6'!W334="X"),SUM('C6'!V108,'C6'!V334)=0,ISNUMBER('C6'!V560)),"",IF(OR('C6'!W108="M",'C6'!W334="M"),"M",IF(AND('C6'!W108='C6'!W334,OR('C6'!W108="X",'C6'!W108="W",'C6'!W108="Z")),UPPER('C6'!W108),"")))</f>
        <v/>
      </c>
      <c r="J652" s="75" t="s">
        <v>383</v>
      </c>
      <c r="K652" s="163" t="str">
        <f>IF(AND(ISBLANK('C6'!V560),$L$652&lt;&gt;"Z"),"",'C6'!V560)</f>
        <v/>
      </c>
      <c r="L652" s="163" t="str">
        <f>IF(ISBLANK('C6'!W560),"",'C6'!W560)</f>
        <v/>
      </c>
      <c r="M652" s="72" t="str">
        <f t="shared" si="11"/>
        <v>OK</v>
      </c>
      <c r="N652" s="73"/>
    </row>
    <row r="653" spans="1:14" hidden="1">
      <c r="A653" s="74" t="s">
        <v>2597</v>
      </c>
      <c r="B653" s="161" t="s">
        <v>1766</v>
      </c>
      <c r="C653" s="162" t="s">
        <v>363</v>
      </c>
      <c r="D653" s="164" t="s">
        <v>1767</v>
      </c>
      <c r="E653" s="162" t="s">
        <v>383</v>
      </c>
      <c r="F653" s="162" t="s">
        <v>363</v>
      </c>
      <c r="G653" s="164" t="s">
        <v>1046</v>
      </c>
      <c r="H653" s="163" t="str">
        <f>IF(OR(AND('C6'!V109="",'C6'!W109=""),AND('C6'!V335="",'C6'!W335=""),AND('C6'!W109="X",'C6'!W335="X"),OR('C6'!W109="M",'C6'!W335="M")),"",SUM('C6'!V109,'C6'!V335))</f>
        <v/>
      </c>
      <c r="I653" s="163" t="str">
        <f>IF(AND(AND('C6'!W109="X",'C6'!W335="X"),SUM('C6'!V109,'C6'!V335)=0,ISNUMBER('C6'!V561)),"",IF(OR('C6'!W109="M",'C6'!W335="M"),"M",IF(AND('C6'!W109='C6'!W335,OR('C6'!W109="X",'C6'!W109="W",'C6'!W109="Z")),UPPER('C6'!W109),"")))</f>
        <v/>
      </c>
      <c r="J653" s="75" t="s">
        <v>383</v>
      </c>
      <c r="K653" s="163" t="str">
        <f>IF(AND(ISBLANK('C6'!V561),$L$653&lt;&gt;"Z"),"",'C6'!V561)</f>
        <v/>
      </c>
      <c r="L653" s="163" t="str">
        <f>IF(ISBLANK('C6'!W561),"",'C6'!W561)</f>
        <v/>
      </c>
      <c r="M653" s="72" t="str">
        <f t="shared" si="11"/>
        <v>OK</v>
      </c>
      <c r="N653" s="73"/>
    </row>
    <row r="654" spans="1:14" hidden="1">
      <c r="A654" s="74" t="s">
        <v>2597</v>
      </c>
      <c r="B654" s="161" t="s">
        <v>1768</v>
      </c>
      <c r="C654" s="162" t="s">
        <v>363</v>
      </c>
      <c r="D654" s="164" t="s">
        <v>1769</v>
      </c>
      <c r="E654" s="162" t="s">
        <v>383</v>
      </c>
      <c r="F654" s="162" t="s">
        <v>363</v>
      </c>
      <c r="G654" s="164" t="s">
        <v>1047</v>
      </c>
      <c r="H654" s="163" t="str">
        <f>IF(OR(AND('C6'!V110="",'C6'!W110=""),AND('C6'!V336="",'C6'!W336=""),AND('C6'!W110="X",'C6'!W336="X"),OR('C6'!W110="M",'C6'!W336="M")),"",SUM('C6'!V110,'C6'!V336))</f>
        <v/>
      </c>
      <c r="I654" s="163" t="str">
        <f>IF(AND(AND('C6'!W110="X",'C6'!W336="X"),SUM('C6'!V110,'C6'!V336)=0,ISNUMBER('C6'!V562)),"",IF(OR('C6'!W110="M",'C6'!W336="M"),"M",IF(AND('C6'!W110='C6'!W336,OR('C6'!W110="X",'C6'!W110="W",'C6'!W110="Z")),UPPER('C6'!W110),"")))</f>
        <v/>
      </c>
      <c r="J654" s="75" t="s">
        <v>383</v>
      </c>
      <c r="K654" s="163" t="str">
        <f>IF(AND(ISBLANK('C6'!V562),$L$654&lt;&gt;"Z"),"",'C6'!V562)</f>
        <v/>
      </c>
      <c r="L654" s="163" t="str">
        <f>IF(ISBLANK('C6'!W562),"",'C6'!W562)</f>
        <v/>
      </c>
      <c r="M654" s="72" t="str">
        <f t="shared" si="11"/>
        <v>OK</v>
      </c>
      <c r="N654" s="73"/>
    </row>
    <row r="655" spans="1:14" hidden="1">
      <c r="A655" s="74" t="s">
        <v>2597</v>
      </c>
      <c r="B655" s="161" t="s">
        <v>1770</v>
      </c>
      <c r="C655" s="162" t="s">
        <v>363</v>
      </c>
      <c r="D655" s="164" t="s">
        <v>1771</v>
      </c>
      <c r="E655" s="162" t="s">
        <v>383</v>
      </c>
      <c r="F655" s="162" t="s">
        <v>363</v>
      </c>
      <c r="G655" s="164" t="s">
        <v>1048</v>
      </c>
      <c r="H655" s="163" t="str">
        <f>IF(OR(AND('C6'!V111="",'C6'!W111=""),AND('C6'!V337="",'C6'!W337=""),AND('C6'!W111="X",'C6'!W337="X"),OR('C6'!W111="M",'C6'!W337="M")),"",SUM('C6'!V111,'C6'!V337))</f>
        <v/>
      </c>
      <c r="I655" s="163" t="str">
        <f>IF(AND(AND('C6'!W111="X",'C6'!W337="X"),SUM('C6'!V111,'C6'!V337)=0,ISNUMBER('C6'!V563)),"",IF(OR('C6'!W111="M",'C6'!W337="M"),"M",IF(AND('C6'!W111='C6'!W337,OR('C6'!W111="X",'C6'!W111="W",'C6'!W111="Z")),UPPER('C6'!W111),"")))</f>
        <v/>
      </c>
      <c r="J655" s="75" t="s">
        <v>383</v>
      </c>
      <c r="K655" s="163" t="str">
        <f>IF(AND(ISBLANK('C6'!V563),$L$655&lt;&gt;"Z"),"",'C6'!V563)</f>
        <v/>
      </c>
      <c r="L655" s="163" t="str">
        <f>IF(ISBLANK('C6'!W563),"",'C6'!W563)</f>
        <v/>
      </c>
      <c r="M655" s="72" t="str">
        <f t="shared" si="11"/>
        <v>OK</v>
      </c>
      <c r="N655" s="73"/>
    </row>
    <row r="656" spans="1:14" hidden="1">
      <c r="A656" s="74" t="s">
        <v>2597</v>
      </c>
      <c r="B656" s="161" t="s">
        <v>1772</v>
      </c>
      <c r="C656" s="162" t="s">
        <v>363</v>
      </c>
      <c r="D656" s="164" t="s">
        <v>1773</v>
      </c>
      <c r="E656" s="162" t="s">
        <v>383</v>
      </c>
      <c r="F656" s="162" t="s">
        <v>363</v>
      </c>
      <c r="G656" s="164" t="s">
        <v>1049</v>
      </c>
      <c r="H656" s="163" t="str">
        <f>IF(OR(AND('C6'!V112="",'C6'!W112=""),AND('C6'!V338="",'C6'!W338=""),AND('C6'!W112="X",'C6'!W338="X"),OR('C6'!W112="M",'C6'!W338="M")),"",SUM('C6'!V112,'C6'!V338))</f>
        <v/>
      </c>
      <c r="I656" s="163" t="str">
        <f>IF(AND(AND('C6'!W112="X",'C6'!W338="X"),SUM('C6'!V112,'C6'!V338)=0,ISNUMBER('C6'!V564)),"",IF(OR('C6'!W112="M",'C6'!W338="M"),"M",IF(AND('C6'!W112='C6'!W338,OR('C6'!W112="X",'C6'!W112="W",'C6'!W112="Z")),UPPER('C6'!W112),"")))</f>
        <v/>
      </c>
      <c r="J656" s="75" t="s">
        <v>383</v>
      </c>
      <c r="K656" s="163" t="str">
        <f>IF(AND(ISBLANK('C6'!V564),$L$656&lt;&gt;"Z"),"",'C6'!V564)</f>
        <v/>
      </c>
      <c r="L656" s="163" t="str">
        <f>IF(ISBLANK('C6'!W564),"",'C6'!W564)</f>
        <v/>
      </c>
      <c r="M656" s="72" t="str">
        <f t="shared" si="11"/>
        <v>OK</v>
      </c>
      <c r="N656" s="73"/>
    </row>
    <row r="657" spans="1:14" hidden="1">
      <c r="A657" s="74" t="s">
        <v>2597</v>
      </c>
      <c r="B657" s="161" t="s">
        <v>1774</v>
      </c>
      <c r="C657" s="162" t="s">
        <v>363</v>
      </c>
      <c r="D657" s="164" t="s">
        <v>1775</v>
      </c>
      <c r="E657" s="162" t="s">
        <v>383</v>
      </c>
      <c r="F657" s="162" t="s">
        <v>363</v>
      </c>
      <c r="G657" s="164" t="s">
        <v>1050</v>
      </c>
      <c r="H657" s="163" t="str">
        <f>IF(OR(AND('C6'!V113="",'C6'!W113=""),AND('C6'!V339="",'C6'!W339=""),AND('C6'!W113="X",'C6'!W339="X"),OR('C6'!W113="M",'C6'!W339="M")),"",SUM('C6'!V113,'C6'!V339))</f>
        <v/>
      </c>
      <c r="I657" s="163" t="str">
        <f>IF(AND(AND('C6'!W113="X",'C6'!W339="X"),SUM('C6'!V113,'C6'!V339)=0,ISNUMBER('C6'!V565)),"",IF(OR('C6'!W113="M",'C6'!W339="M"),"M",IF(AND('C6'!W113='C6'!W339,OR('C6'!W113="X",'C6'!W113="W",'C6'!W113="Z")),UPPER('C6'!W113),"")))</f>
        <v/>
      </c>
      <c r="J657" s="75" t="s">
        <v>383</v>
      </c>
      <c r="K657" s="163" t="str">
        <f>IF(AND(ISBLANK('C6'!V565),$L$657&lt;&gt;"Z"),"",'C6'!V565)</f>
        <v/>
      </c>
      <c r="L657" s="163" t="str">
        <f>IF(ISBLANK('C6'!W565),"",'C6'!W565)</f>
        <v/>
      </c>
      <c r="M657" s="72" t="str">
        <f t="shared" si="11"/>
        <v>OK</v>
      </c>
      <c r="N657" s="73"/>
    </row>
    <row r="658" spans="1:14" hidden="1">
      <c r="A658" s="74" t="s">
        <v>2597</v>
      </c>
      <c r="B658" s="161" t="s">
        <v>1776</v>
      </c>
      <c r="C658" s="162" t="s">
        <v>363</v>
      </c>
      <c r="D658" s="164" t="s">
        <v>1777</v>
      </c>
      <c r="E658" s="162" t="s">
        <v>383</v>
      </c>
      <c r="F658" s="162" t="s">
        <v>363</v>
      </c>
      <c r="G658" s="164" t="s">
        <v>1051</v>
      </c>
      <c r="H658" s="163" t="str">
        <f>IF(OR(AND('C6'!V114="",'C6'!W114=""),AND('C6'!V340="",'C6'!W340=""),AND('C6'!W114="X",'C6'!W340="X"),OR('C6'!W114="M",'C6'!W340="M")),"",SUM('C6'!V114,'C6'!V340))</f>
        <v/>
      </c>
      <c r="I658" s="163" t="str">
        <f>IF(AND(AND('C6'!W114="X",'C6'!W340="X"),SUM('C6'!V114,'C6'!V340)=0,ISNUMBER('C6'!V566)),"",IF(OR('C6'!W114="M",'C6'!W340="M"),"M",IF(AND('C6'!W114='C6'!W340,OR('C6'!W114="X",'C6'!W114="W",'C6'!W114="Z")),UPPER('C6'!W114),"")))</f>
        <v/>
      </c>
      <c r="J658" s="75" t="s">
        <v>383</v>
      </c>
      <c r="K658" s="163" t="str">
        <f>IF(AND(ISBLANK('C6'!V566),$L$658&lt;&gt;"Z"),"",'C6'!V566)</f>
        <v/>
      </c>
      <c r="L658" s="163" t="str">
        <f>IF(ISBLANK('C6'!W566),"",'C6'!W566)</f>
        <v/>
      </c>
      <c r="M658" s="72" t="str">
        <f t="shared" si="11"/>
        <v>OK</v>
      </c>
      <c r="N658" s="73"/>
    </row>
    <row r="659" spans="1:14" hidden="1">
      <c r="A659" s="74" t="s">
        <v>2597</v>
      </c>
      <c r="B659" s="161" t="s">
        <v>1778</v>
      </c>
      <c r="C659" s="162" t="s">
        <v>363</v>
      </c>
      <c r="D659" s="164" t="s">
        <v>1779</v>
      </c>
      <c r="E659" s="162" t="s">
        <v>383</v>
      </c>
      <c r="F659" s="162" t="s">
        <v>363</v>
      </c>
      <c r="G659" s="164" t="s">
        <v>1052</v>
      </c>
      <c r="H659" s="163" t="str">
        <f>IF(OR(AND('C6'!V115="",'C6'!W115=""),AND('C6'!V341="",'C6'!W341=""),AND('C6'!W115="X",'C6'!W341="X"),OR('C6'!W115="M",'C6'!W341="M")),"",SUM('C6'!V115,'C6'!V341))</f>
        <v/>
      </c>
      <c r="I659" s="163" t="str">
        <f>IF(AND(AND('C6'!W115="X",'C6'!W341="X"),SUM('C6'!V115,'C6'!V341)=0,ISNUMBER('C6'!V567)),"",IF(OR('C6'!W115="M",'C6'!W341="M"),"M",IF(AND('C6'!W115='C6'!W341,OR('C6'!W115="X",'C6'!W115="W",'C6'!W115="Z")),UPPER('C6'!W115),"")))</f>
        <v/>
      </c>
      <c r="J659" s="75" t="s">
        <v>383</v>
      </c>
      <c r="K659" s="163" t="str">
        <f>IF(AND(ISBLANK('C6'!V567),$L$659&lt;&gt;"Z"),"",'C6'!V567)</f>
        <v/>
      </c>
      <c r="L659" s="163" t="str">
        <f>IF(ISBLANK('C6'!W567),"",'C6'!W567)</f>
        <v/>
      </c>
      <c r="M659" s="72" t="str">
        <f t="shared" si="11"/>
        <v>OK</v>
      </c>
      <c r="N659" s="73"/>
    </row>
    <row r="660" spans="1:14" hidden="1">
      <c r="A660" s="74" t="s">
        <v>2597</v>
      </c>
      <c r="B660" s="161" t="s">
        <v>1780</v>
      </c>
      <c r="C660" s="162" t="s">
        <v>363</v>
      </c>
      <c r="D660" s="164" t="s">
        <v>1781</v>
      </c>
      <c r="E660" s="162" t="s">
        <v>383</v>
      </c>
      <c r="F660" s="162" t="s">
        <v>363</v>
      </c>
      <c r="G660" s="164" t="s">
        <v>1053</v>
      </c>
      <c r="H660" s="163" t="str">
        <f>IF(OR(AND('C6'!V116="",'C6'!W116=""),AND('C6'!V342="",'C6'!W342=""),AND('C6'!W116="X",'C6'!W342="X"),OR('C6'!W116="M",'C6'!W342="M")),"",SUM('C6'!V116,'C6'!V342))</f>
        <v/>
      </c>
      <c r="I660" s="163" t="str">
        <f>IF(AND(AND('C6'!W116="X",'C6'!W342="X"),SUM('C6'!V116,'C6'!V342)=0,ISNUMBER('C6'!V568)),"",IF(OR('C6'!W116="M",'C6'!W342="M"),"M",IF(AND('C6'!W116='C6'!W342,OR('C6'!W116="X",'C6'!W116="W",'C6'!W116="Z")),UPPER('C6'!W116),"")))</f>
        <v/>
      </c>
      <c r="J660" s="75" t="s">
        <v>383</v>
      </c>
      <c r="K660" s="163" t="str">
        <f>IF(AND(ISBLANK('C6'!V568),$L$660&lt;&gt;"Z"),"",'C6'!V568)</f>
        <v/>
      </c>
      <c r="L660" s="163" t="str">
        <f>IF(ISBLANK('C6'!W568),"",'C6'!W568)</f>
        <v/>
      </c>
      <c r="M660" s="72" t="str">
        <f t="shared" si="11"/>
        <v>OK</v>
      </c>
      <c r="N660" s="73"/>
    </row>
    <row r="661" spans="1:14" hidden="1">
      <c r="A661" s="74" t="s">
        <v>2597</v>
      </c>
      <c r="B661" s="161" t="s">
        <v>1782</v>
      </c>
      <c r="C661" s="162" t="s">
        <v>363</v>
      </c>
      <c r="D661" s="164" t="s">
        <v>1783</v>
      </c>
      <c r="E661" s="162" t="s">
        <v>383</v>
      </c>
      <c r="F661" s="162" t="s">
        <v>363</v>
      </c>
      <c r="G661" s="164" t="s">
        <v>1054</v>
      </c>
      <c r="H661" s="163" t="str">
        <f>IF(OR(AND('C6'!V117="",'C6'!W117=""),AND('C6'!V343="",'C6'!W343=""),AND('C6'!W117="X",'C6'!W343="X"),OR('C6'!W117="M",'C6'!W343="M")),"",SUM('C6'!V117,'C6'!V343))</f>
        <v/>
      </c>
      <c r="I661" s="163" t="str">
        <f>IF(AND(AND('C6'!W117="X",'C6'!W343="X"),SUM('C6'!V117,'C6'!V343)=0,ISNUMBER('C6'!V569)),"",IF(OR('C6'!W117="M",'C6'!W343="M"),"M",IF(AND('C6'!W117='C6'!W343,OR('C6'!W117="X",'C6'!W117="W",'C6'!W117="Z")),UPPER('C6'!W117),"")))</f>
        <v/>
      </c>
      <c r="J661" s="75" t="s">
        <v>383</v>
      </c>
      <c r="K661" s="163" t="str">
        <f>IF(AND(ISBLANK('C6'!V569),$L$661&lt;&gt;"Z"),"",'C6'!V569)</f>
        <v/>
      </c>
      <c r="L661" s="163" t="str">
        <f>IF(ISBLANK('C6'!W569),"",'C6'!W569)</f>
        <v/>
      </c>
      <c r="M661" s="72" t="str">
        <f t="shared" si="11"/>
        <v>OK</v>
      </c>
      <c r="N661" s="73"/>
    </row>
    <row r="662" spans="1:14" hidden="1">
      <c r="A662" s="74" t="s">
        <v>2597</v>
      </c>
      <c r="B662" s="161" t="s">
        <v>1784</v>
      </c>
      <c r="C662" s="162" t="s">
        <v>363</v>
      </c>
      <c r="D662" s="164" t="s">
        <v>1785</v>
      </c>
      <c r="E662" s="162" t="s">
        <v>383</v>
      </c>
      <c r="F662" s="162" t="s">
        <v>363</v>
      </c>
      <c r="G662" s="164" t="s">
        <v>1055</v>
      </c>
      <c r="H662" s="163" t="str">
        <f>IF(OR(AND('C6'!V118="",'C6'!W118=""),AND('C6'!V344="",'C6'!W344=""),AND('C6'!W118="X",'C6'!W344="X"),OR('C6'!W118="M",'C6'!W344="M")),"",SUM('C6'!V118,'C6'!V344))</f>
        <v/>
      </c>
      <c r="I662" s="163" t="str">
        <f>IF(AND(AND('C6'!W118="X",'C6'!W344="X"),SUM('C6'!V118,'C6'!V344)=0,ISNUMBER('C6'!V570)),"",IF(OR('C6'!W118="M",'C6'!W344="M"),"M",IF(AND('C6'!W118='C6'!W344,OR('C6'!W118="X",'C6'!W118="W",'C6'!W118="Z")),UPPER('C6'!W118),"")))</f>
        <v/>
      </c>
      <c r="J662" s="75" t="s">
        <v>383</v>
      </c>
      <c r="K662" s="163" t="str">
        <f>IF(AND(ISBLANK('C6'!V570),$L$662&lt;&gt;"Z"),"",'C6'!V570)</f>
        <v/>
      </c>
      <c r="L662" s="163" t="str">
        <f>IF(ISBLANK('C6'!W570),"",'C6'!W570)</f>
        <v/>
      </c>
      <c r="M662" s="72" t="str">
        <f t="shared" si="11"/>
        <v>OK</v>
      </c>
      <c r="N662" s="73"/>
    </row>
    <row r="663" spans="1:14" hidden="1">
      <c r="A663" s="74" t="s">
        <v>2597</v>
      </c>
      <c r="B663" s="161" t="s">
        <v>1786</v>
      </c>
      <c r="C663" s="162" t="s">
        <v>363</v>
      </c>
      <c r="D663" s="164" t="s">
        <v>1787</v>
      </c>
      <c r="E663" s="162" t="s">
        <v>383</v>
      </c>
      <c r="F663" s="162" t="s">
        <v>363</v>
      </c>
      <c r="G663" s="164" t="s">
        <v>1056</v>
      </c>
      <c r="H663" s="163" t="str">
        <f>IF(OR(AND('C6'!V119="",'C6'!W119=""),AND('C6'!V345="",'C6'!W345=""),AND('C6'!W119="X",'C6'!W345="X"),OR('C6'!W119="M",'C6'!W345="M")),"",SUM('C6'!V119,'C6'!V345))</f>
        <v/>
      </c>
      <c r="I663" s="163" t="str">
        <f>IF(AND(AND('C6'!W119="X",'C6'!W345="X"),SUM('C6'!V119,'C6'!V345)=0,ISNUMBER('C6'!V571)),"",IF(OR('C6'!W119="M",'C6'!W345="M"),"M",IF(AND('C6'!W119='C6'!W345,OR('C6'!W119="X",'C6'!W119="W",'C6'!W119="Z")),UPPER('C6'!W119),"")))</f>
        <v/>
      </c>
      <c r="J663" s="75" t="s">
        <v>383</v>
      </c>
      <c r="K663" s="163" t="str">
        <f>IF(AND(ISBLANK('C6'!V571),$L$663&lt;&gt;"Z"),"",'C6'!V571)</f>
        <v/>
      </c>
      <c r="L663" s="163" t="str">
        <f>IF(ISBLANK('C6'!W571),"",'C6'!W571)</f>
        <v/>
      </c>
      <c r="M663" s="72" t="str">
        <f t="shared" si="11"/>
        <v>OK</v>
      </c>
      <c r="N663" s="73"/>
    </row>
    <row r="664" spans="1:14" hidden="1">
      <c r="A664" s="74" t="s">
        <v>2597</v>
      </c>
      <c r="B664" s="161" t="s">
        <v>1788</v>
      </c>
      <c r="C664" s="162" t="s">
        <v>363</v>
      </c>
      <c r="D664" s="164" t="s">
        <v>1789</v>
      </c>
      <c r="E664" s="162" t="s">
        <v>383</v>
      </c>
      <c r="F664" s="162" t="s">
        <v>363</v>
      </c>
      <c r="G664" s="164" t="s">
        <v>1057</v>
      </c>
      <c r="H664" s="163" t="str">
        <f>IF(OR(AND('C6'!V120="",'C6'!W120=""),AND('C6'!V346="",'C6'!W346=""),AND('C6'!W120="X",'C6'!W346="X"),OR('C6'!W120="M",'C6'!W346="M")),"",SUM('C6'!V120,'C6'!V346))</f>
        <v/>
      </c>
      <c r="I664" s="163" t="str">
        <f>IF(AND(AND('C6'!W120="X",'C6'!W346="X"),SUM('C6'!V120,'C6'!V346)=0,ISNUMBER('C6'!V572)),"",IF(OR('C6'!W120="M",'C6'!W346="M"),"M",IF(AND('C6'!W120='C6'!W346,OR('C6'!W120="X",'C6'!W120="W",'C6'!W120="Z")),UPPER('C6'!W120),"")))</f>
        <v/>
      </c>
      <c r="J664" s="75" t="s">
        <v>383</v>
      </c>
      <c r="K664" s="163" t="str">
        <f>IF(AND(ISBLANK('C6'!V572),$L$664&lt;&gt;"Z"),"",'C6'!V572)</f>
        <v/>
      </c>
      <c r="L664" s="163" t="str">
        <f>IF(ISBLANK('C6'!W572),"",'C6'!W572)</f>
        <v/>
      </c>
      <c r="M664" s="72" t="str">
        <f t="shared" si="11"/>
        <v>OK</v>
      </c>
      <c r="N664" s="73"/>
    </row>
    <row r="665" spans="1:14" hidden="1">
      <c r="A665" s="74" t="s">
        <v>2597</v>
      </c>
      <c r="B665" s="161" t="s">
        <v>1790</v>
      </c>
      <c r="C665" s="162" t="s">
        <v>363</v>
      </c>
      <c r="D665" s="164" t="s">
        <v>1791</v>
      </c>
      <c r="E665" s="162" t="s">
        <v>383</v>
      </c>
      <c r="F665" s="162" t="s">
        <v>363</v>
      </c>
      <c r="G665" s="164" t="s">
        <v>1058</v>
      </c>
      <c r="H665" s="163" t="str">
        <f>IF(OR(AND('C6'!V121="",'C6'!W121=""),AND('C6'!V347="",'C6'!W347=""),AND('C6'!W121="X",'C6'!W347="X"),OR('C6'!W121="M",'C6'!W347="M")),"",SUM('C6'!V121,'C6'!V347))</f>
        <v/>
      </c>
      <c r="I665" s="163" t="str">
        <f>IF(AND(AND('C6'!W121="X",'C6'!W347="X"),SUM('C6'!V121,'C6'!V347)=0,ISNUMBER('C6'!V573)),"",IF(OR('C6'!W121="M",'C6'!W347="M"),"M",IF(AND('C6'!W121='C6'!W347,OR('C6'!W121="X",'C6'!W121="W",'C6'!W121="Z")),UPPER('C6'!W121),"")))</f>
        <v/>
      </c>
      <c r="J665" s="75" t="s">
        <v>383</v>
      </c>
      <c r="K665" s="163" t="str">
        <f>IF(AND(ISBLANK('C6'!V573),$L$665&lt;&gt;"Z"),"",'C6'!V573)</f>
        <v/>
      </c>
      <c r="L665" s="163" t="str">
        <f>IF(ISBLANK('C6'!W573),"",'C6'!W573)</f>
        <v/>
      </c>
      <c r="M665" s="72" t="str">
        <f t="shared" si="11"/>
        <v>OK</v>
      </c>
      <c r="N665" s="73"/>
    </row>
    <row r="666" spans="1:14" hidden="1">
      <c r="A666" s="74" t="s">
        <v>2597</v>
      </c>
      <c r="B666" s="161" t="s">
        <v>1792</v>
      </c>
      <c r="C666" s="162" t="s">
        <v>363</v>
      </c>
      <c r="D666" s="164" t="s">
        <v>1793</v>
      </c>
      <c r="E666" s="162" t="s">
        <v>383</v>
      </c>
      <c r="F666" s="162" t="s">
        <v>363</v>
      </c>
      <c r="G666" s="164" t="s">
        <v>1059</v>
      </c>
      <c r="H666" s="163" t="str">
        <f>IF(OR(AND('C6'!V122="",'C6'!W122=""),AND('C6'!V348="",'C6'!W348=""),AND('C6'!W122="X",'C6'!W348="X"),OR('C6'!W122="M",'C6'!W348="M")),"",SUM('C6'!V122,'C6'!V348))</f>
        <v/>
      </c>
      <c r="I666" s="163" t="str">
        <f>IF(AND(AND('C6'!W122="X",'C6'!W348="X"),SUM('C6'!V122,'C6'!V348)=0,ISNUMBER('C6'!V574)),"",IF(OR('C6'!W122="M",'C6'!W348="M"),"M",IF(AND('C6'!W122='C6'!W348,OR('C6'!W122="X",'C6'!W122="W",'C6'!W122="Z")),UPPER('C6'!W122),"")))</f>
        <v/>
      </c>
      <c r="J666" s="75" t="s">
        <v>383</v>
      </c>
      <c r="K666" s="163" t="str">
        <f>IF(AND(ISBLANK('C6'!V574),$L$666&lt;&gt;"Z"),"",'C6'!V574)</f>
        <v/>
      </c>
      <c r="L666" s="163" t="str">
        <f>IF(ISBLANK('C6'!W574),"",'C6'!W574)</f>
        <v/>
      </c>
      <c r="M666" s="72" t="str">
        <f t="shared" si="11"/>
        <v>OK</v>
      </c>
      <c r="N666" s="73"/>
    </row>
    <row r="667" spans="1:14" hidden="1">
      <c r="A667" s="74" t="s">
        <v>2597</v>
      </c>
      <c r="B667" s="161" t="s">
        <v>1794</v>
      </c>
      <c r="C667" s="162" t="s">
        <v>363</v>
      </c>
      <c r="D667" s="164" t="s">
        <v>1795</v>
      </c>
      <c r="E667" s="162" t="s">
        <v>383</v>
      </c>
      <c r="F667" s="162" t="s">
        <v>363</v>
      </c>
      <c r="G667" s="164" t="s">
        <v>1060</v>
      </c>
      <c r="H667" s="163" t="str">
        <f>IF(OR(AND('C6'!V123="",'C6'!W123=""),AND('C6'!V349="",'C6'!W349=""),AND('C6'!W123="X",'C6'!W349="X"),OR('C6'!W123="M",'C6'!W349="M")),"",SUM('C6'!V123,'C6'!V349))</f>
        <v/>
      </c>
      <c r="I667" s="163" t="str">
        <f>IF(AND(AND('C6'!W123="X",'C6'!W349="X"),SUM('C6'!V123,'C6'!V349)=0,ISNUMBER('C6'!V575)),"",IF(OR('C6'!W123="M",'C6'!W349="M"),"M",IF(AND('C6'!W123='C6'!W349,OR('C6'!W123="X",'C6'!W123="W",'C6'!W123="Z")),UPPER('C6'!W123),"")))</f>
        <v/>
      </c>
      <c r="J667" s="75" t="s">
        <v>383</v>
      </c>
      <c r="K667" s="163" t="str">
        <f>IF(AND(ISBLANK('C6'!V575),$L$667&lt;&gt;"Z"),"",'C6'!V575)</f>
        <v/>
      </c>
      <c r="L667" s="163" t="str">
        <f>IF(ISBLANK('C6'!W575),"",'C6'!W575)</f>
        <v/>
      </c>
      <c r="M667" s="72" t="str">
        <f t="shared" si="11"/>
        <v>OK</v>
      </c>
      <c r="N667" s="73"/>
    </row>
    <row r="668" spans="1:14" hidden="1">
      <c r="A668" s="74" t="s">
        <v>2597</v>
      </c>
      <c r="B668" s="161" t="s">
        <v>1796</v>
      </c>
      <c r="C668" s="162" t="s">
        <v>363</v>
      </c>
      <c r="D668" s="164" t="s">
        <v>1797</v>
      </c>
      <c r="E668" s="162" t="s">
        <v>383</v>
      </c>
      <c r="F668" s="162" t="s">
        <v>363</v>
      </c>
      <c r="G668" s="164" t="s">
        <v>1061</v>
      </c>
      <c r="H668" s="163" t="str">
        <f>IF(OR(AND('C6'!V124="",'C6'!W124=""),AND('C6'!V350="",'C6'!W350=""),AND('C6'!W124="X",'C6'!W350="X"),OR('C6'!W124="M",'C6'!W350="M")),"",SUM('C6'!V124,'C6'!V350))</f>
        <v/>
      </c>
      <c r="I668" s="163" t="str">
        <f>IF(AND(AND('C6'!W124="X",'C6'!W350="X"),SUM('C6'!V124,'C6'!V350)=0,ISNUMBER('C6'!V576)),"",IF(OR('C6'!W124="M",'C6'!W350="M"),"M",IF(AND('C6'!W124='C6'!W350,OR('C6'!W124="X",'C6'!W124="W",'C6'!W124="Z")),UPPER('C6'!W124),"")))</f>
        <v/>
      </c>
      <c r="J668" s="75" t="s">
        <v>383</v>
      </c>
      <c r="K668" s="163" t="str">
        <f>IF(AND(ISBLANK('C6'!V576),$L$668&lt;&gt;"Z"),"",'C6'!V576)</f>
        <v/>
      </c>
      <c r="L668" s="163" t="str">
        <f>IF(ISBLANK('C6'!W576),"",'C6'!W576)</f>
        <v/>
      </c>
      <c r="M668" s="72" t="str">
        <f t="shared" si="11"/>
        <v>OK</v>
      </c>
      <c r="N668" s="73"/>
    </row>
    <row r="669" spans="1:14" hidden="1">
      <c r="A669" s="74" t="s">
        <v>2597</v>
      </c>
      <c r="B669" s="161" t="s">
        <v>1798</v>
      </c>
      <c r="C669" s="162" t="s">
        <v>363</v>
      </c>
      <c r="D669" s="164" t="s">
        <v>1799</v>
      </c>
      <c r="E669" s="162" t="s">
        <v>383</v>
      </c>
      <c r="F669" s="162" t="s">
        <v>363</v>
      </c>
      <c r="G669" s="164" t="s">
        <v>1062</v>
      </c>
      <c r="H669" s="163" t="str">
        <f>IF(OR(AND('C6'!V125="",'C6'!W125=""),AND('C6'!V351="",'C6'!W351=""),AND('C6'!W125="X",'C6'!W351="X"),OR('C6'!W125="M",'C6'!W351="M")),"",SUM('C6'!V125,'C6'!V351))</f>
        <v/>
      </c>
      <c r="I669" s="163" t="str">
        <f>IF(AND(AND('C6'!W125="X",'C6'!W351="X"),SUM('C6'!V125,'C6'!V351)=0,ISNUMBER('C6'!V577)),"",IF(OR('C6'!W125="M",'C6'!W351="M"),"M",IF(AND('C6'!W125='C6'!W351,OR('C6'!W125="X",'C6'!W125="W",'C6'!W125="Z")),UPPER('C6'!W125),"")))</f>
        <v/>
      </c>
      <c r="J669" s="75" t="s">
        <v>383</v>
      </c>
      <c r="K669" s="163" t="str">
        <f>IF(AND(ISBLANK('C6'!V577),$L$669&lt;&gt;"Z"),"",'C6'!V577)</f>
        <v/>
      </c>
      <c r="L669" s="163" t="str">
        <f>IF(ISBLANK('C6'!W577),"",'C6'!W577)</f>
        <v/>
      </c>
      <c r="M669" s="72" t="str">
        <f t="shared" si="11"/>
        <v>OK</v>
      </c>
      <c r="N669" s="73"/>
    </row>
    <row r="670" spans="1:14" hidden="1">
      <c r="A670" s="74" t="s">
        <v>2597</v>
      </c>
      <c r="B670" s="161" t="s">
        <v>1800</v>
      </c>
      <c r="C670" s="162" t="s">
        <v>363</v>
      </c>
      <c r="D670" s="164" t="s">
        <v>1801</v>
      </c>
      <c r="E670" s="162" t="s">
        <v>383</v>
      </c>
      <c r="F670" s="162" t="s">
        <v>363</v>
      </c>
      <c r="G670" s="164" t="s">
        <v>1063</v>
      </c>
      <c r="H670" s="163" t="str">
        <f>IF(OR(AND('C6'!V126="",'C6'!W126=""),AND('C6'!V352="",'C6'!W352=""),AND('C6'!W126="X",'C6'!W352="X"),OR('C6'!W126="M",'C6'!W352="M")),"",SUM('C6'!V126,'C6'!V352))</f>
        <v/>
      </c>
      <c r="I670" s="163" t="str">
        <f>IF(AND(AND('C6'!W126="X",'C6'!W352="X"),SUM('C6'!V126,'C6'!V352)=0,ISNUMBER('C6'!V578)),"",IF(OR('C6'!W126="M",'C6'!W352="M"),"M",IF(AND('C6'!W126='C6'!W352,OR('C6'!W126="X",'C6'!W126="W",'C6'!W126="Z")),UPPER('C6'!W126),"")))</f>
        <v/>
      </c>
      <c r="J670" s="75" t="s">
        <v>383</v>
      </c>
      <c r="K670" s="163" t="str">
        <f>IF(AND(ISBLANK('C6'!V578),$L$670&lt;&gt;"Z"),"",'C6'!V578)</f>
        <v/>
      </c>
      <c r="L670" s="163" t="str">
        <f>IF(ISBLANK('C6'!W578),"",'C6'!W578)</f>
        <v/>
      </c>
      <c r="M670" s="72" t="str">
        <f t="shared" si="11"/>
        <v>OK</v>
      </c>
      <c r="N670" s="73"/>
    </row>
    <row r="671" spans="1:14" hidden="1">
      <c r="A671" s="74" t="s">
        <v>2597</v>
      </c>
      <c r="B671" s="161" t="s">
        <v>1802</v>
      </c>
      <c r="C671" s="162" t="s">
        <v>363</v>
      </c>
      <c r="D671" s="164" t="s">
        <v>1803</v>
      </c>
      <c r="E671" s="162" t="s">
        <v>383</v>
      </c>
      <c r="F671" s="162" t="s">
        <v>363</v>
      </c>
      <c r="G671" s="164" t="s">
        <v>1064</v>
      </c>
      <c r="H671" s="163" t="str">
        <f>IF(OR(AND('C6'!V127="",'C6'!W127=""),AND('C6'!V353="",'C6'!W353=""),AND('C6'!W127="X",'C6'!W353="X"),OR('C6'!W127="M",'C6'!W353="M")),"",SUM('C6'!V127,'C6'!V353))</f>
        <v/>
      </c>
      <c r="I671" s="163" t="str">
        <f>IF(AND(AND('C6'!W127="X",'C6'!W353="X"),SUM('C6'!V127,'C6'!V353)=0,ISNUMBER('C6'!V579)),"",IF(OR('C6'!W127="M",'C6'!W353="M"),"M",IF(AND('C6'!W127='C6'!W353,OR('C6'!W127="X",'C6'!W127="W",'C6'!W127="Z")),UPPER('C6'!W127),"")))</f>
        <v/>
      </c>
      <c r="J671" s="75" t="s">
        <v>383</v>
      </c>
      <c r="K671" s="163" t="str">
        <f>IF(AND(ISBLANK('C6'!V579),$L$671&lt;&gt;"Z"),"",'C6'!V579)</f>
        <v/>
      </c>
      <c r="L671" s="163" t="str">
        <f>IF(ISBLANK('C6'!W579),"",'C6'!W579)</f>
        <v/>
      </c>
      <c r="M671" s="72" t="str">
        <f t="shared" si="11"/>
        <v>OK</v>
      </c>
      <c r="N671" s="73"/>
    </row>
    <row r="672" spans="1:14" hidden="1">
      <c r="A672" s="74" t="s">
        <v>2597</v>
      </c>
      <c r="B672" s="161" t="s">
        <v>1804</v>
      </c>
      <c r="C672" s="162" t="s">
        <v>363</v>
      </c>
      <c r="D672" s="164" t="s">
        <v>1805</v>
      </c>
      <c r="E672" s="162" t="s">
        <v>383</v>
      </c>
      <c r="F672" s="162" t="s">
        <v>363</v>
      </c>
      <c r="G672" s="164" t="s">
        <v>1065</v>
      </c>
      <c r="H672" s="163" t="str">
        <f>IF(OR(AND('C6'!V128="",'C6'!W128=""),AND('C6'!V354="",'C6'!W354=""),AND('C6'!W128="X",'C6'!W354="X"),OR('C6'!W128="M",'C6'!W354="M")),"",SUM('C6'!V128,'C6'!V354))</f>
        <v/>
      </c>
      <c r="I672" s="163" t="str">
        <f>IF(AND(AND('C6'!W128="X",'C6'!W354="X"),SUM('C6'!V128,'C6'!V354)=0,ISNUMBER('C6'!V580)),"",IF(OR('C6'!W128="M",'C6'!W354="M"),"M",IF(AND('C6'!W128='C6'!W354,OR('C6'!W128="X",'C6'!W128="W",'C6'!W128="Z")),UPPER('C6'!W128),"")))</f>
        <v/>
      </c>
      <c r="J672" s="75" t="s">
        <v>383</v>
      </c>
      <c r="K672" s="163" t="str">
        <f>IF(AND(ISBLANK('C6'!V580),$L$672&lt;&gt;"Z"),"",'C6'!V580)</f>
        <v/>
      </c>
      <c r="L672" s="163" t="str">
        <f>IF(ISBLANK('C6'!W580),"",'C6'!W580)</f>
        <v/>
      </c>
      <c r="M672" s="72" t="str">
        <f t="shared" si="11"/>
        <v>OK</v>
      </c>
      <c r="N672" s="73"/>
    </row>
    <row r="673" spans="1:14" hidden="1">
      <c r="A673" s="74" t="s">
        <v>2597</v>
      </c>
      <c r="B673" s="161" t="s">
        <v>1806</v>
      </c>
      <c r="C673" s="162" t="s">
        <v>363</v>
      </c>
      <c r="D673" s="164" t="s">
        <v>1807</v>
      </c>
      <c r="E673" s="162" t="s">
        <v>383</v>
      </c>
      <c r="F673" s="162" t="s">
        <v>363</v>
      </c>
      <c r="G673" s="164" t="s">
        <v>1066</v>
      </c>
      <c r="H673" s="163" t="str">
        <f>IF(OR(AND('C6'!V129="",'C6'!W129=""),AND('C6'!V355="",'C6'!W355=""),AND('C6'!W129="X",'C6'!W355="X"),OR('C6'!W129="M",'C6'!W355="M")),"",SUM('C6'!V129,'C6'!V355))</f>
        <v/>
      </c>
      <c r="I673" s="163" t="str">
        <f>IF(AND(AND('C6'!W129="X",'C6'!W355="X"),SUM('C6'!V129,'C6'!V355)=0,ISNUMBER('C6'!V581)),"",IF(OR('C6'!W129="M",'C6'!W355="M"),"M",IF(AND('C6'!W129='C6'!W355,OR('C6'!W129="X",'C6'!W129="W",'C6'!W129="Z")),UPPER('C6'!W129),"")))</f>
        <v/>
      </c>
      <c r="J673" s="75" t="s">
        <v>383</v>
      </c>
      <c r="K673" s="163" t="str">
        <f>IF(AND(ISBLANK('C6'!V581),$L$673&lt;&gt;"Z"),"",'C6'!V581)</f>
        <v/>
      </c>
      <c r="L673" s="163" t="str">
        <f>IF(ISBLANK('C6'!W581),"",'C6'!W581)</f>
        <v/>
      </c>
      <c r="M673" s="72" t="str">
        <f t="shared" si="11"/>
        <v>OK</v>
      </c>
      <c r="N673" s="73"/>
    </row>
    <row r="674" spans="1:14" hidden="1">
      <c r="A674" s="74" t="s">
        <v>2597</v>
      </c>
      <c r="B674" s="161" t="s">
        <v>1808</v>
      </c>
      <c r="C674" s="162" t="s">
        <v>363</v>
      </c>
      <c r="D674" s="164" t="s">
        <v>1809</v>
      </c>
      <c r="E674" s="162" t="s">
        <v>383</v>
      </c>
      <c r="F674" s="162" t="s">
        <v>363</v>
      </c>
      <c r="G674" s="164" t="s">
        <v>1067</v>
      </c>
      <c r="H674" s="163" t="str">
        <f>IF(OR(AND('C6'!V130="",'C6'!W130=""),AND('C6'!V356="",'C6'!W356=""),AND('C6'!W130="X",'C6'!W356="X"),OR('C6'!W130="M",'C6'!W356="M")),"",SUM('C6'!V130,'C6'!V356))</f>
        <v/>
      </c>
      <c r="I674" s="163" t="str">
        <f>IF(AND(AND('C6'!W130="X",'C6'!W356="X"),SUM('C6'!V130,'C6'!V356)=0,ISNUMBER('C6'!V582)),"",IF(OR('C6'!W130="M",'C6'!W356="M"),"M",IF(AND('C6'!W130='C6'!W356,OR('C6'!W130="X",'C6'!W130="W",'C6'!W130="Z")),UPPER('C6'!W130),"")))</f>
        <v/>
      </c>
      <c r="J674" s="75" t="s">
        <v>383</v>
      </c>
      <c r="K674" s="163" t="str">
        <f>IF(AND(ISBLANK('C6'!V582),$L$674&lt;&gt;"Z"),"",'C6'!V582)</f>
        <v/>
      </c>
      <c r="L674" s="163" t="str">
        <f>IF(ISBLANK('C6'!W582),"",'C6'!W582)</f>
        <v/>
      </c>
      <c r="M674" s="72" t="str">
        <f t="shared" si="11"/>
        <v>OK</v>
      </c>
      <c r="N674" s="73"/>
    </row>
    <row r="675" spans="1:14" hidden="1">
      <c r="A675" s="74" t="s">
        <v>2597</v>
      </c>
      <c r="B675" s="161" t="s">
        <v>1810</v>
      </c>
      <c r="C675" s="162" t="s">
        <v>363</v>
      </c>
      <c r="D675" s="164" t="s">
        <v>1811</v>
      </c>
      <c r="E675" s="162" t="s">
        <v>383</v>
      </c>
      <c r="F675" s="162" t="s">
        <v>363</v>
      </c>
      <c r="G675" s="164" t="s">
        <v>1068</v>
      </c>
      <c r="H675" s="163" t="str">
        <f>IF(OR(AND('C6'!V131="",'C6'!W131=""),AND('C6'!V357="",'C6'!W357=""),AND('C6'!W131="X",'C6'!W357="X"),OR('C6'!W131="M",'C6'!W357="M")),"",SUM('C6'!V131,'C6'!V357))</f>
        <v/>
      </c>
      <c r="I675" s="163" t="str">
        <f>IF(AND(AND('C6'!W131="X",'C6'!W357="X"),SUM('C6'!V131,'C6'!V357)=0,ISNUMBER('C6'!V583)),"",IF(OR('C6'!W131="M",'C6'!W357="M"),"M",IF(AND('C6'!W131='C6'!W357,OR('C6'!W131="X",'C6'!W131="W",'C6'!W131="Z")),UPPER('C6'!W131),"")))</f>
        <v/>
      </c>
      <c r="J675" s="75" t="s">
        <v>383</v>
      </c>
      <c r="K675" s="163" t="str">
        <f>IF(AND(ISBLANK('C6'!V583),$L$675&lt;&gt;"Z"),"",'C6'!V583)</f>
        <v/>
      </c>
      <c r="L675" s="163" t="str">
        <f>IF(ISBLANK('C6'!W583),"",'C6'!W583)</f>
        <v/>
      </c>
      <c r="M675" s="72" t="str">
        <f t="shared" si="11"/>
        <v>OK</v>
      </c>
      <c r="N675" s="73"/>
    </row>
    <row r="676" spans="1:14" hidden="1">
      <c r="A676" s="74" t="s">
        <v>2597</v>
      </c>
      <c r="B676" s="161" t="s">
        <v>1812</v>
      </c>
      <c r="C676" s="162" t="s">
        <v>363</v>
      </c>
      <c r="D676" s="164" t="s">
        <v>1813</v>
      </c>
      <c r="E676" s="162" t="s">
        <v>383</v>
      </c>
      <c r="F676" s="162" t="s">
        <v>363</v>
      </c>
      <c r="G676" s="164" t="s">
        <v>1069</v>
      </c>
      <c r="H676" s="163" t="str">
        <f>IF(OR(AND('C6'!V132="",'C6'!W132=""),AND('C6'!V358="",'C6'!W358=""),AND('C6'!W132="X",'C6'!W358="X"),OR('C6'!W132="M",'C6'!W358="M")),"",SUM('C6'!V132,'C6'!V358))</f>
        <v/>
      </c>
      <c r="I676" s="163" t="str">
        <f>IF(AND(AND('C6'!W132="X",'C6'!W358="X"),SUM('C6'!V132,'C6'!V358)=0,ISNUMBER('C6'!V584)),"",IF(OR('C6'!W132="M",'C6'!W358="M"),"M",IF(AND('C6'!W132='C6'!W358,OR('C6'!W132="X",'C6'!W132="W",'C6'!W132="Z")),UPPER('C6'!W132),"")))</f>
        <v/>
      </c>
      <c r="J676" s="75" t="s">
        <v>383</v>
      </c>
      <c r="K676" s="163" t="str">
        <f>IF(AND(ISBLANK('C6'!V584),$L$676&lt;&gt;"Z"),"",'C6'!V584)</f>
        <v/>
      </c>
      <c r="L676" s="163" t="str">
        <f>IF(ISBLANK('C6'!W584),"",'C6'!W584)</f>
        <v/>
      </c>
      <c r="M676" s="72" t="str">
        <f t="shared" si="11"/>
        <v>OK</v>
      </c>
      <c r="N676" s="73"/>
    </row>
    <row r="677" spans="1:14" hidden="1">
      <c r="A677" s="74" t="s">
        <v>2597</v>
      </c>
      <c r="B677" s="161" t="s">
        <v>1814</v>
      </c>
      <c r="C677" s="162" t="s">
        <v>363</v>
      </c>
      <c r="D677" s="164" t="s">
        <v>1815</v>
      </c>
      <c r="E677" s="162" t="s">
        <v>383</v>
      </c>
      <c r="F677" s="162" t="s">
        <v>363</v>
      </c>
      <c r="G677" s="164" t="s">
        <v>1070</v>
      </c>
      <c r="H677" s="163" t="str">
        <f>IF(OR(AND('C6'!V133="",'C6'!W133=""),AND('C6'!V359="",'C6'!W359=""),AND('C6'!W133="X",'C6'!W359="X"),OR('C6'!W133="M",'C6'!W359="M")),"",SUM('C6'!V133,'C6'!V359))</f>
        <v/>
      </c>
      <c r="I677" s="163" t="str">
        <f>IF(AND(AND('C6'!W133="X",'C6'!W359="X"),SUM('C6'!V133,'C6'!V359)=0,ISNUMBER('C6'!V585)),"",IF(OR('C6'!W133="M",'C6'!W359="M"),"M",IF(AND('C6'!W133='C6'!W359,OR('C6'!W133="X",'C6'!W133="W",'C6'!W133="Z")),UPPER('C6'!W133),"")))</f>
        <v/>
      </c>
      <c r="J677" s="75" t="s">
        <v>383</v>
      </c>
      <c r="K677" s="163" t="str">
        <f>IF(AND(ISBLANK('C6'!V585),$L$677&lt;&gt;"Z"),"",'C6'!V585)</f>
        <v/>
      </c>
      <c r="L677" s="163" t="str">
        <f>IF(ISBLANK('C6'!W585),"",'C6'!W585)</f>
        <v/>
      </c>
      <c r="M677" s="72" t="str">
        <f t="shared" si="11"/>
        <v>OK</v>
      </c>
      <c r="N677" s="73"/>
    </row>
    <row r="678" spans="1:14" hidden="1">
      <c r="A678" s="74" t="s">
        <v>2597</v>
      </c>
      <c r="B678" s="161" t="s">
        <v>1816</v>
      </c>
      <c r="C678" s="162" t="s">
        <v>363</v>
      </c>
      <c r="D678" s="164" t="s">
        <v>1817</v>
      </c>
      <c r="E678" s="162" t="s">
        <v>383</v>
      </c>
      <c r="F678" s="162" t="s">
        <v>363</v>
      </c>
      <c r="G678" s="164" t="s">
        <v>1071</v>
      </c>
      <c r="H678" s="163" t="str">
        <f>IF(OR(AND('C6'!V134="",'C6'!W134=""),AND('C6'!V360="",'C6'!W360=""),AND('C6'!W134="X",'C6'!W360="X"),OR('C6'!W134="M",'C6'!W360="M")),"",SUM('C6'!V134,'C6'!V360))</f>
        <v/>
      </c>
      <c r="I678" s="163" t="str">
        <f>IF(AND(AND('C6'!W134="X",'C6'!W360="X"),SUM('C6'!V134,'C6'!V360)=0,ISNUMBER('C6'!V586)),"",IF(OR('C6'!W134="M",'C6'!W360="M"),"M",IF(AND('C6'!W134='C6'!W360,OR('C6'!W134="X",'C6'!W134="W",'C6'!W134="Z")),UPPER('C6'!W134),"")))</f>
        <v/>
      </c>
      <c r="J678" s="75" t="s">
        <v>383</v>
      </c>
      <c r="K678" s="163" t="str">
        <f>IF(AND(ISBLANK('C6'!V586),$L$678&lt;&gt;"Z"),"",'C6'!V586)</f>
        <v/>
      </c>
      <c r="L678" s="163" t="str">
        <f>IF(ISBLANK('C6'!W586),"",'C6'!W586)</f>
        <v/>
      </c>
      <c r="M678" s="72" t="str">
        <f t="shared" si="11"/>
        <v>OK</v>
      </c>
      <c r="N678" s="73"/>
    </row>
    <row r="679" spans="1:14" hidden="1">
      <c r="A679" s="74" t="s">
        <v>2597</v>
      </c>
      <c r="B679" s="161" t="s">
        <v>1818</v>
      </c>
      <c r="C679" s="162" t="s">
        <v>363</v>
      </c>
      <c r="D679" s="164" t="s">
        <v>1819</v>
      </c>
      <c r="E679" s="162" t="s">
        <v>383</v>
      </c>
      <c r="F679" s="162" t="s">
        <v>363</v>
      </c>
      <c r="G679" s="164" t="s">
        <v>1072</v>
      </c>
      <c r="H679" s="163" t="str">
        <f>IF(OR(AND('C6'!V135="",'C6'!W135=""),AND('C6'!V361="",'C6'!W361=""),AND('C6'!W135="X",'C6'!W361="X"),OR('C6'!W135="M",'C6'!W361="M")),"",SUM('C6'!V135,'C6'!V361))</f>
        <v/>
      </c>
      <c r="I679" s="163" t="str">
        <f>IF(AND(AND('C6'!W135="X",'C6'!W361="X"),SUM('C6'!V135,'C6'!V361)=0,ISNUMBER('C6'!V587)),"",IF(OR('C6'!W135="M",'C6'!W361="M"),"M",IF(AND('C6'!W135='C6'!W361,OR('C6'!W135="X",'C6'!W135="W",'C6'!W135="Z")),UPPER('C6'!W135),"")))</f>
        <v/>
      </c>
      <c r="J679" s="75" t="s">
        <v>383</v>
      </c>
      <c r="K679" s="163" t="str">
        <f>IF(AND(ISBLANK('C6'!V587),$L$679&lt;&gt;"Z"),"",'C6'!V587)</f>
        <v/>
      </c>
      <c r="L679" s="163" t="str">
        <f>IF(ISBLANK('C6'!W587),"",'C6'!W587)</f>
        <v/>
      </c>
      <c r="M679" s="72" t="str">
        <f t="shared" si="11"/>
        <v>OK</v>
      </c>
      <c r="N679" s="73"/>
    </row>
    <row r="680" spans="1:14" hidden="1">
      <c r="A680" s="74" t="s">
        <v>2597</v>
      </c>
      <c r="B680" s="161" t="s">
        <v>1820</v>
      </c>
      <c r="C680" s="162" t="s">
        <v>363</v>
      </c>
      <c r="D680" s="164" t="s">
        <v>1821</v>
      </c>
      <c r="E680" s="162" t="s">
        <v>383</v>
      </c>
      <c r="F680" s="162" t="s">
        <v>363</v>
      </c>
      <c r="G680" s="164" t="s">
        <v>1073</v>
      </c>
      <c r="H680" s="163" t="str">
        <f>IF(OR(AND('C6'!V136="",'C6'!W136=""),AND('C6'!V362="",'C6'!W362=""),AND('C6'!W136="X",'C6'!W362="X"),OR('C6'!W136="M",'C6'!W362="M")),"",SUM('C6'!V136,'C6'!V362))</f>
        <v/>
      </c>
      <c r="I680" s="163" t="str">
        <f>IF(AND(AND('C6'!W136="X",'C6'!W362="X"),SUM('C6'!V136,'C6'!V362)=0,ISNUMBER('C6'!V588)),"",IF(OR('C6'!W136="M",'C6'!W362="M"),"M",IF(AND('C6'!W136='C6'!W362,OR('C6'!W136="X",'C6'!W136="W",'C6'!W136="Z")),UPPER('C6'!W136),"")))</f>
        <v/>
      </c>
      <c r="J680" s="75" t="s">
        <v>383</v>
      </c>
      <c r="K680" s="163" t="str">
        <f>IF(AND(ISBLANK('C6'!V588),$L$680&lt;&gt;"Z"),"",'C6'!V588)</f>
        <v/>
      </c>
      <c r="L680" s="163" t="str">
        <f>IF(ISBLANK('C6'!W588),"",'C6'!W588)</f>
        <v/>
      </c>
      <c r="M680" s="72" t="str">
        <f t="shared" si="11"/>
        <v>OK</v>
      </c>
      <c r="N680" s="73"/>
    </row>
    <row r="681" spans="1:14" hidden="1">
      <c r="A681" s="74" t="s">
        <v>2597</v>
      </c>
      <c r="B681" s="161" t="s">
        <v>1822</v>
      </c>
      <c r="C681" s="162" t="s">
        <v>363</v>
      </c>
      <c r="D681" s="164" t="s">
        <v>1823</v>
      </c>
      <c r="E681" s="162" t="s">
        <v>383</v>
      </c>
      <c r="F681" s="162" t="s">
        <v>363</v>
      </c>
      <c r="G681" s="164" t="s">
        <v>1074</v>
      </c>
      <c r="H681" s="163" t="str">
        <f>IF(OR(AND('C6'!V137="",'C6'!W137=""),AND('C6'!V363="",'C6'!W363=""),AND('C6'!W137="X",'C6'!W363="X"),OR('C6'!W137="M",'C6'!W363="M")),"",SUM('C6'!V137,'C6'!V363))</f>
        <v/>
      </c>
      <c r="I681" s="163" t="str">
        <f>IF(AND(AND('C6'!W137="X",'C6'!W363="X"),SUM('C6'!V137,'C6'!V363)=0,ISNUMBER('C6'!V589)),"",IF(OR('C6'!W137="M",'C6'!W363="M"),"M",IF(AND('C6'!W137='C6'!W363,OR('C6'!W137="X",'C6'!W137="W",'C6'!W137="Z")),UPPER('C6'!W137),"")))</f>
        <v/>
      </c>
      <c r="J681" s="75" t="s">
        <v>383</v>
      </c>
      <c r="K681" s="163" t="str">
        <f>IF(AND(ISBLANK('C6'!V589),$L$681&lt;&gt;"Z"),"",'C6'!V589)</f>
        <v/>
      </c>
      <c r="L681" s="163" t="str">
        <f>IF(ISBLANK('C6'!W589),"",'C6'!W589)</f>
        <v/>
      </c>
      <c r="M681" s="72" t="str">
        <f t="shared" si="11"/>
        <v>OK</v>
      </c>
      <c r="N681" s="73"/>
    </row>
    <row r="682" spans="1:14" hidden="1">
      <c r="A682" s="74" t="s">
        <v>2597</v>
      </c>
      <c r="B682" s="161" t="s">
        <v>1824</v>
      </c>
      <c r="C682" s="162" t="s">
        <v>363</v>
      </c>
      <c r="D682" s="164" t="s">
        <v>1825</v>
      </c>
      <c r="E682" s="162" t="s">
        <v>383</v>
      </c>
      <c r="F682" s="162" t="s">
        <v>363</v>
      </c>
      <c r="G682" s="164" t="s">
        <v>1075</v>
      </c>
      <c r="H682" s="163" t="str">
        <f>IF(OR(AND('C6'!V138="",'C6'!W138=""),AND('C6'!V364="",'C6'!W364=""),AND('C6'!W138="X",'C6'!W364="X"),OR('C6'!W138="M",'C6'!W364="M")),"",SUM('C6'!V138,'C6'!V364))</f>
        <v/>
      </c>
      <c r="I682" s="163" t="str">
        <f>IF(AND(AND('C6'!W138="X",'C6'!W364="X"),SUM('C6'!V138,'C6'!V364)=0,ISNUMBER('C6'!V590)),"",IF(OR('C6'!W138="M",'C6'!W364="M"),"M",IF(AND('C6'!W138='C6'!W364,OR('C6'!W138="X",'C6'!W138="W",'C6'!W138="Z")),UPPER('C6'!W138),"")))</f>
        <v/>
      </c>
      <c r="J682" s="75" t="s">
        <v>383</v>
      </c>
      <c r="K682" s="163" t="str">
        <f>IF(AND(ISBLANK('C6'!V590),$L$682&lt;&gt;"Z"),"",'C6'!V590)</f>
        <v/>
      </c>
      <c r="L682" s="163" t="str">
        <f>IF(ISBLANK('C6'!W590),"",'C6'!W590)</f>
        <v/>
      </c>
      <c r="M682" s="72" t="str">
        <f t="shared" si="11"/>
        <v>OK</v>
      </c>
      <c r="N682" s="73"/>
    </row>
    <row r="683" spans="1:14" hidden="1">
      <c r="A683" s="74" t="s">
        <v>2597</v>
      </c>
      <c r="B683" s="161" t="s">
        <v>1826</v>
      </c>
      <c r="C683" s="162" t="s">
        <v>363</v>
      </c>
      <c r="D683" s="164" t="s">
        <v>1827</v>
      </c>
      <c r="E683" s="162" t="s">
        <v>383</v>
      </c>
      <c r="F683" s="162" t="s">
        <v>363</v>
      </c>
      <c r="G683" s="164" t="s">
        <v>1076</v>
      </c>
      <c r="H683" s="163" t="str">
        <f>IF(OR(AND('C6'!V139="",'C6'!W139=""),AND('C6'!V365="",'C6'!W365=""),AND('C6'!W139="X",'C6'!W365="X"),OR('C6'!W139="M",'C6'!W365="M")),"",SUM('C6'!V139,'C6'!V365))</f>
        <v/>
      </c>
      <c r="I683" s="163" t="str">
        <f>IF(AND(AND('C6'!W139="X",'C6'!W365="X"),SUM('C6'!V139,'C6'!V365)=0,ISNUMBER('C6'!V591)),"",IF(OR('C6'!W139="M",'C6'!W365="M"),"M",IF(AND('C6'!W139='C6'!W365,OR('C6'!W139="X",'C6'!W139="W",'C6'!W139="Z")),UPPER('C6'!W139),"")))</f>
        <v/>
      </c>
      <c r="J683" s="75" t="s">
        <v>383</v>
      </c>
      <c r="K683" s="163" t="str">
        <f>IF(AND(ISBLANK('C6'!V591),$L$683&lt;&gt;"Z"),"",'C6'!V591)</f>
        <v/>
      </c>
      <c r="L683" s="163" t="str">
        <f>IF(ISBLANK('C6'!W591),"",'C6'!W591)</f>
        <v/>
      </c>
      <c r="M683" s="72" t="str">
        <f t="shared" si="11"/>
        <v>OK</v>
      </c>
      <c r="N683" s="73"/>
    </row>
    <row r="684" spans="1:14" hidden="1">
      <c r="A684" s="74" t="s">
        <v>2597</v>
      </c>
      <c r="B684" s="161" t="s">
        <v>1828</v>
      </c>
      <c r="C684" s="162" t="s">
        <v>363</v>
      </c>
      <c r="D684" s="164" t="s">
        <v>1829</v>
      </c>
      <c r="E684" s="162" t="s">
        <v>383</v>
      </c>
      <c r="F684" s="162" t="s">
        <v>363</v>
      </c>
      <c r="G684" s="164" t="s">
        <v>1077</v>
      </c>
      <c r="H684" s="163" t="str">
        <f>IF(OR(AND('C6'!V140="",'C6'!W140=""),AND('C6'!V366="",'C6'!W366=""),AND('C6'!W140="X",'C6'!W366="X"),OR('C6'!W140="M",'C6'!W366="M")),"",SUM('C6'!V140,'C6'!V366))</f>
        <v/>
      </c>
      <c r="I684" s="163" t="str">
        <f>IF(AND(AND('C6'!W140="X",'C6'!W366="X"),SUM('C6'!V140,'C6'!V366)=0,ISNUMBER('C6'!V592)),"",IF(OR('C6'!W140="M",'C6'!W366="M"),"M",IF(AND('C6'!W140='C6'!W366,OR('C6'!W140="X",'C6'!W140="W",'C6'!W140="Z")),UPPER('C6'!W140),"")))</f>
        <v/>
      </c>
      <c r="J684" s="75" t="s">
        <v>383</v>
      </c>
      <c r="K684" s="163" t="str">
        <f>IF(AND(ISBLANK('C6'!V592),$L$684&lt;&gt;"Z"),"",'C6'!V592)</f>
        <v/>
      </c>
      <c r="L684" s="163" t="str">
        <f>IF(ISBLANK('C6'!W592),"",'C6'!W592)</f>
        <v/>
      </c>
      <c r="M684" s="72" t="str">
        <f t="shared" si="11"/>
        <v>OK</v>
      </c>
      <c r="N684" s="73"/>
    </row>
    <row r="685" spans="1:14" hidden="1">
      <c r="A685" s="74" t="s">
        <v>2597</v>
      </c>
      <c r="B685" s="161" t="s">
        <v>1830</v>
      </c>
      <c r="C685" s="162" t="s">
        <v>363</v>
      </c>
      <c r="D685" s="164" t="s">
        <v>1831</v>
      </c>
      <c r="E685" s="162" t="s">
        <v>383</v>
      </c>
      <c r="F685" s="162" t="s">
        <v>363</v>
      </c>
      <c r="G685" s="164" t="s">
        <v>1078</v>
      </c>
      <c r="H685" s="163" t="str">
        <f>IF(OR(AND('C6'!V141="",'C6'!W141=""),AND('C6'!V367="",'C6'!W367=""),AND('C6'!W141="X",'C6'!W367="X"),OR('C6'!W141="M",'C6'!W367="M")),"",SUM('C6'!V141,'C6'!V367))</f>
        <v/>
      </c>
      <c r="I685" s="163" t="str">
        <f>IF(AND(AND('C6'!W141="X",'C6'!W367="X"),SUM('C6'!V141,'C6'!V367)=0,ISNUMBER('C6'!V593)),"",IF(OR('C6'!W141="M",'C6'!W367="M"),"M",IF(AND('C6'!W141='C6'!W367,OR('C6'!W141="X",'C6'!W141="W",'C6'!W141="Z")),UPPER('C6'!W141),"")))</f>
        <v/>
      </c>
      <c r="J685" s="75" t="s">
        <v>383</v>
      </c>
      <c r="K685" s="163" t="str">
        <f>IF(AND(ISBLANK('C6'!V593),$L$685&lt;&gt;"Z"),"",'C6'!V593)</f>
        <v/>
      </c>
      <c r="L685" s="163" t="str">
        <f>IF(ISBLANK('C6'!W593),"",'C6'!W593)</f>
        <v/>
      </c>
      <c r="M685" s="72" t="str">
        <f t="shared" si="11"/>
        <v>OK</v>
      </c>
      <c r="N685" s="73"/>
    </row>
    <row r="686" spans="1:14" hidden="1">
      <c r="A686" s="74" t="s">
        <v>2597</v>
      </c>
      <c r="B686" s="161" t="s">
        <v>1832</v>
      </c>
      <c r="C686" s="162" t="s">
        <v>363</v>
      </c>
      <c r="D686" s="164" t="s">
        <v>1833</v>
      </c>
      <c r="E686" s="162" t="s">
        <v>383</v>
      </c>
      <c r="F686" s="162" t="s">
        <v>363</v>
      </c>
      <c r="G686" s="164" t="s">
        <v>1079</v>
      </c>
      <c r="H686" s="163" t="str">
        <f>IF(OR(AND('C6'!V142="",'C6'!W142=""),AND('C6'!V368="",'C6'!W368=""),AND('C6'!W142="X",'C6'!W368="X"),OR('C6'!W142="M",'C6'!W368="M")),"",SUM('C6'!V142,'C6'!V368))</f>
        <v/>
      </c>
      <c r="I686" s="163" t="str">
        <f>IF(AND(AND('C6'!W142="X",'C6'!W368="X"),SUM('C6'!V142,'C6'!V368)=0,ISNUMBER('C6'!V594)),"",IF(OR('C6'!W142="M",'C6'!W368="M"),"M",IF(AND('C6'!W142='C6'!W368,OR('C6'!W142="X",'C6'!W142="W",'C6'!W142="Z")),UPPER('C6'!W142),"")))</f>
        <v/>
      </c>
      <c r="J686" s="75" t="s">
        <v>383</v>
      </c>
      <c r="K686" s="163" t="str">
        <f>IF(AND(ISBLANK('C6'!V594),$L$686&lt;&gt;"Z"),"",'C6'!V594)</f>
        <v/>
      </c>
      <c r="L686" s="163" t="str">
        <f>IF(ISBLANK('C6'!W594),"",'C6'!W594)</f>
        <v/>
      </c>
      <c r="M686" s="72" t="str">
        <f t="shared" si="11"/>
        <v>OK</v>
      </c>
      <c r="N686" s="73"/>
    </row>
    <row r="687" spans="1:14" hidden="1">
      <c r="A687" s="74" t="s">
        <v>2597</v>
      </c>
      <c r="B687" s="161" t="s">
        <v>1834</v>
      </c>
      <c r="C687" s="162" t="s">
        <v>363</v>
      </c>
      <c r="D687" s="164" t="s">
        <v>1835</v>
      </c>
      <c r="E687" s="162" t="s">
        <v>383</v>
      </c>
      <c r="F687" s="162" t="s">
        <v>363</v>
      </c>
      <c r="G687" s="164" t="s">
        <v>1080</v>
      </c>
      <c r="H687" s="163" t="str">
        <f>IF(OR(AND('C6'!V143="",'C6'!W143=""),AND('C6'!V369="",'C6'!W369=""),AND('C6'!W143="X",'C6'!W369="X"),OR('C6'!W143="M",'C6'!W369="M")),"",SUM('C6'!V143,'C6'!V369))</f>
        <v/>
      </c>
      <c r="I687" s="163" t="str">
        <f>IF(AND(AND('C6'!W143="X",'C6'!W369="X"),SUM('C6'!V143,'C6'!V369)=0,ISNUMBER('C6'!V595)),"",IF(OR('C6'!W143="M",'C6'!W369="M"),"M",IF(AND('C6'!W143='C6'!W369,OR('C6'!W143="X",'C6'!W143="W",'C6'!W143="Z")),UPPER('C6'!W143),"")))</f>
        <v/>
      </c>
      <c r="J687" s="75" t="s">
        <v>383</v>
      </c>
      <c r="K687" s="163" t="str">
        <f>IF(AND(ISBLANK('C6'!V595),$L$687&lt;&gt;"Z"),"",'C6'!V595)</f>
        <v/>
      </c>
      <c r="L687" s="163" t="str">
        <f>IF(ISBLANK('C6'!W595),"",'C6'!W595)</f>
        <v/>
      </c>
      <c r="M687" s="72" t="str">
        <f t="shared" si="11"/>
        <v>OK</v>
      </c>
      <c r="N687" s="73"/>
    </row>
    <row r="688" spans="1:14" hidden="1">
      <c r="A688" s="74" t="s">
        <v>2597</v>
      </c>
      <c r="B688" s="161" t="s">
        <v>1836</v>
      </c>
      <c r="C688" s="162" t="s">
        <v>363</v>
      </c>
      <c r="D688" s="164" t="s">
        <v>1837</v>
      </c>
      <c r="E688" s="162" t="s">
        <v>383</v>
      </c>
      <c r="F688" s="162" t="s">
        <v>363</v>
      </c>
      <c r="G688" s="164" t="s">
        <v>1081</v>
      </c>
      <c r="H688" s="163" t="str">
        <f>IF(OR(AND('C6'!V144="",'C6'!W144=""),AND('C6'!V370="",'C6'!W370=""),AND('C6'!W144="X",'C6'!W370="X"),OR('C6'!W144="M",'C6'!W370="M")),"",SUM('C6'!V144,'C6'!V370))</f>
        <v/>
      </c>
      <c r="I688" s="163" t="str">
        <f>IF(AND(AND('C6'!W144="X",'C6'!W370="X"),SUM('C6'!V144,'C6'!V370)=0,ISNUMBER('C6'!V596)),"",IF(OR('C6'!W144="M",'C6'!W370="M"),"M",IF(AND('C6'!W144='C6'!W370,OR('C6'!W144="X",'C6'!W144="W",'C6'!W144="Z")),UPPER('C6'!W144),"")))</f>
        <v/>
      </c>
      <c r="J688" s="75" t="s">
        <v>383</v>
      </c>
      <c r="K688" s="163" t="str">
        <f>IF(AND(ISBLANK('C6'!V596),$L$688&lt;&gt;"Z"),"",'C6'!V596)</f>
        <v/>
      </c>
      <c r="L688" s="163" t="str">
        <f>IF(ISBLANK('C6'!W596),"",'C6'!W596)</f>
        <v/>
      </c>
      <c r="M688" s="72" t="str">
        <f t="shared" si="11"/>
        <v>OK</v>
      </c>
      <c r="N688" s="73"/>
    </row>
    <row r="689" spans="1:14" hidden="1">
      <c r="A689" s="74" t="s">
        <v>2597</v>
      </c>
      <c r="B689" s="161" t="s">
        <v>1838</v>
      </c>
      <c r="C689" s="162" t="s">
        <v>363</v>
      </c>
      <c r="D689" s="164" t="s">
        <v>1839</v>
      </c>
      <c r="E689" s="162" t="s">
        <v>383</v>
      </c>
      <c r="F689" s="162" t="s">
        <v>363</v>
      </c>
      <c r="G689" s="164" t="s">
        <v>1082</v>
      </c>
      <c r="H689" s="163" t="str">
        <f>IF(OR(AND('C6'!V145="",'C6'!W145=""),AND('C6'!V371="",'C6'!W371=""),AND('C6'!W145="X",'C6'!W371="X"),OR('C6'!W145="M",'C6'!W371="M")),"",SUM('C6'!V145,'C6'!V371))</f>
        <v/>
      </c>
      <c r="I689" s="163" t="str">
        <f>IF(AND(AND('C6'!W145="X",'C6'!W371="X"),SUM('C6'!V145,'C6'!V371)=0,ISNUMBER('C6'!V597)),"",IF(OR('C6'!W145="M",'C6'!W371="M"),"M",IF(AND('C6'!W145='C6'!W371,OR('C6'!W145="X",'C6'!W145="W",'C6'!W145="Z")),UPPER('C6'!W145),"")))</f>
        <v/>
      </c>
      <c r="J689" s="75" t="s">
        <v>383</v>
      </c>
      <c r="K689" s="163" t="str">
        <f>IF(AND(ISBLANK('C6'!V597),$L$689&lt;&gt;"Z"),"",'C6'!V597)</f>
        <v/>
      </c>
      <c r="L689" s="163" t="str">
        <f>IF(ISBLANK('C6'!W597),"",'C6'!W597)</f>
        <v/>
      </c>
      <c r="M689" s="72" t="str">
        <f t="shared" ref="M689:M752" si="12">IF(AND(ISNUMBER(H689),ISNUMBER(K689)),IF(OR(ROUND(H689,0)&lt;&gt;ROUND(K689,0),I689&lt;&gt;L689),"Check","OK"),IF(OR(AND(H689&lt;&gt;K689,I689&lt;&gt;"Z",L689&lt;&gt;"Z"),I689&lt;&gt;L689),"Check","OK"))</f>
        <v>OK</v>
      </c>
      <c r="N689" s="73"/>
    </row>
    <row r="690" spans="1:14" hidden="1">
      <c r="A690" s="74" t="s">
        <v>2597</v>
      </c>
      <c r="B690" s="161" t="s">
        <v>1840</v>
      </c>
      <c r="C690" s="162" t="s">
        <v>363</v>
      </c>
      <c r="D690" s="164" t="s">
        <v>1841</v>
      </c>
      <c r="E690" s="162" t="s">
        <v>383</v>
      </c>
      <c r="F690" s="162" t="s">
        <v>363</v>
      </c>
      <c r="G690" s="164" t="s">
        <v>1083</v>
      </c>
      <c r="H690" s="163" t="str">
        <f>IF(OR(AND('C6'!V146="",'C6'!W146=""),AND('C6'!V372="",'C6'!W372=""),AND('C6'!W146="X",'C6'!W372="X"),OR('C6'!W146="M",'C6'!W372="M")),"",SUM('C6'!V146,'C6'!V372))</f>
        <v/>
      </c>
      <c r="I690" s="163" t="str">
        <f>IF(AND(AND('C6'!W146="X",'C6'!W372="X"),SUM('C6'!V146,'C6'!V372)=0,ISNUMBER('C6'!V598)),"",IF(OR('C6'!W146="M",'C6'!W372="M"),"M",IF(AND('C6'!W146='C6'!W372,OR('C6'!W146="X",'C6'!W146="W",'C6'!W146="Z")),UPPER('C6'!W146),"")))</f>
        <v/>
      </c>
      <c r="J690" s="75" t="s">
        <v>383</v>
      </c>
      <c r="K690" s="163" t="str">
        <f>IF(AND(ISBLANK('C6'!V598),$L$690&lt;&gt;"Z"),"",'C6'!V598)</f>
        <v/>
      </c>
      <c r="L690" s="163" t="str">
        <f>IF(ISBLANK('C6'!W598),"",'C6'!W598)</f>
        <v/>
      </c>
      <c r="M690" s="72" t="str">
        <f t="shared" si="12"/>
        <v>OK</v>
      </c>
      <c r="N690" s="73"/>
    </row>
    <row r="691" spans="1:14" hidden="1">
      <c r="A691" s="74" t="s">
        <v>2597</v>
      </c>
      <c r="B691" s="161" t="s">
        <v>1842</v>
      </c>
      <c r="C691" s="162" t="s">
        <v>363</v>
      </c>
      <c r="D691" s="164" t="s">
        <v>1843</v>
      </c>
      <c r="E691" s="162" t="s">
        <v>383</v>
      </c>
      <c r="F691" s="162" t="s">
        <v>363</v>
      </c>
      <c r="G691" s="164" t="s">
        <v>1084</v>
      </c>
      <c r="H691" s="163" t="str">
        <f>IF(OR(AND('C6'!V147="",'C6'!W147=""),AND('C6'!V373="",'C6'!W373=""),AND('C6'!W147="X",'C6'!W373="X"),OR('C6'!W147="M",'C6'!W373="M")),"",SUM('C6'!V147,'C6'!V373))</f>
        <v/>
      </c>
      <c r="I691" s="163" t="str">
        <f>IF(AND(AND('C6'!W147="X",'C6'!W373="X"),SUM('C6'!V147,'C6'!V373)=0,ISNUMBER('C6'!V599)),"",IF(OR('C6'!W147="M",'C6'!W373="M"),"M",IF(AND('C6'!W147='C6'!W373,OR('C6'!W147="X",'C6'!W147="W",'C6'!W147="Z")),UPPER('C6'!W147),"")))</f>
        <v/>
      </c>
      <c r="J691" s="75" t="s">
        <v>383</v>
      </c>
      <c r="K691" s="163" t="str">
        <f>IF(AND(ISBLANK('C6'!V599),$L$691&lt;&gt;"Z"),"",'C6'!V599)</f>
        <v/>
      </c>
      <c r="L691" s="163" t="str">
        <f>IF(ISBLANK('C6'!W599),"",'C6'!W599)</f>
        <v/>
      </c>
      <c r="M691" s="72" t="str">
        <f t="shared" si="12"/>
        <v>OK</v>
      </c>
      <c r="N691" s="73"/>
    </row>
    <row r="692" spans="1:14" hidden="1">
      <c r="A692" s="74" t="s">
        <v>2597</v>
      </c>
      <c r="B692" s="161" t="s">
        <v>1844</v>
      </c>
      <c r="C692" s="162" t="s">
        <v>363</v>
      </c>
      <c r="D692" s="164" t="s">
        <v>1845</v>
      </c>
      <c r="E692" s="162" t="s">
        <v>383</v>
      </c>
      <c r="F692" s="162" t="s">
        <v>363</v>
      </c>
      <c r="G692" s="164" t="s">
        <v>1085</v>
      </c>
      <c r="H692" s="163" t="str">
        <f>IF(OR(AND('C6'!V148="",'C6'!W148=""),AND('C6'!V374="",'C6'!W374=""),AND('C6'!W148="X",'C6'!W374="X"),OR('C6'!W148="M",'C6'!W374="M")),"",SUM('C6'!V148,'C6'!V374))</f>
        <v/>
      </c>
      <c r="I692" s="163" t="str">
        <f>IF(AND(AND('C6'!W148="X",'C6'!W374="X"),SUM('C6'!V148,'C6'!V374)=0,ISNUMBER('C6'!V600)),"",IF(OR('C6'!W148="M",'C6'!W374="M"),"M",IF(AND('C6'!W148='C6'!W374,OR('C6'!W148="X",'C6'!W148="W",'C6'!W148="Z")),UPPER('C6'!W148),"")))</f>
        <v/>
      </c>
      <c r="J692" s="75" t="s">
        <v>383</v>
      </c>
      <c r="K692" s="163" t="str">
        <f>IF(AND(ISBLANK('C6'!V600),$L$692&lt;&gt;"Z"),"",'C6'!V600)</f>
        <v/>
      </c>
      <c r="L692" s="163" t="str">
        <f>IF(ISBLANK('C6'!W600),"",'C6'!W600)</f>
        <v/>
      </c>
      <c r="M692" s="72" t="str">
        <f t="shared" si="12"/>
        <v>OK</v>
      </c>
      <c r="N692" s="73"/>
    </row>
    <row r="693" spans="1:14" hidden="1">
      <c r="A693" s="74" t="s">
        <v>2597</v>
      </c>
      <c r="B693" s="161" t="s">
        <v>1846</v>
      </c>
      <c r="C693" s="162" t="s">
        <v>363</v>
      </c>
      <c r="D693" s="164" t="s">
        <v>1847</v>
      </c>
      <c r="E693" s="162" t="s">
        <v>383</v>
      </c>
      <c r="F693" s="162" t="s">
        <v>363</v>
      </c>
      <c r="G693" s="164" t="s">
        <v>1086</v>
      </c>
      <c r="H693" s="163" t="str">
        <f>IF(OR(AND('C6'!V149="",'C6'!W149=""),AND('C6'!V375="",'C6'!W375=""),AND('C6'!W149="X",'C6'!W375="X"),OR('C6'!W149="M",'C6'!W375="M")),"",SUM('C6'!V149,'C6'!V375))</f>
        <v/>
      </c>
      <c r="I693" s="163" t="str">
        <f>IF(AND(AND('C6'!W149="X",'C6'!W375="X"),SUM('C6'!V149,'C6'!V375)=0,ISNUMBER('C6'!V601)),"",IF(OR('C6'!W149="M",'C6'!W375="M"),"M",IF(AND('C6'!W149='C6'!W375,OR('C6'!W149="X",'C6'!W149="W",'C6'!W149="Z")),UPPER('C6'!W149),"")))</f>
        <v/>
      </c>
      <c r="J693" s="75" t="s">
        <v>383</v>
      </c>
      <c r="K693" s="163" t="str">
        <f>IF(AND(ISBLANK('C6'!V601),$L$693&lt;&gt;"Z"),"",'C6'!V601)</f>
        <v/>
      </c>
      <c r="L693" s="163" t="str">
        <f>IF(ISBLANK('C6'!W601),"",'C6'!W601)</f>
        <v/>
      </c>
      <c r="M693" s="72" t="str">
        <f t="shared" si="12"/>
        <v>OK</v>
      </c>
      <c r="N693" s="73"/>
    </row>
    <row r="694" spans="1:14" hidden="1">
      <c r="A694" s="74" t="s">
        <v>2597</v>
      </c>
      <c r="B694" s="161" t="s">
        <v>1848</v>
      </c>
      <c r="C694" s="162" t="s">
        <v>363</v>
      </c>
      <c r="D694" s="164" t="s">
        <v>1849</v>
      </c>
      <c r="E694" s="162" t="s">
        <v>383</v>
      </c>
      <c r="F694" s="162" t="s">
        <v>363</v>
      </c>
      <c r="G694" s="164" t="s">
        <v>1087</v>
      </c>
      <c r="H694" s="163" t="str">
        <f>IF(OR(AND('C6'!V150="",'C6'!W150=""),AND('C6'!V376="",'C6'!W376=""),AND('C6'!W150="X",'C6'!W376="X"),OR('C6'!W150="M",'C6'!W376="M")),"",SUM('C6'!V150,'C6'!V376))</f>
        <v/>
      </c>
      <c r="I694" s="163" t="str">
        <f>IF(AND(AND('C6'!W150="X",'C6'!W376="X"),SUM('C6'!V150,'C6'!V376)=0,ISNUMBER('C6'!V602)),"",IF(OR('C6'!W150="M",'C6'!W376="M"),"M",IF(AND('C6'!W150='C6'!W376,OR('C6'!W150="X",'C6'!W150="W",'C6'!W150="Z")),UPPER('C6'!W150),"")))</f>
        <v/>
      </c>
      <c r="J694" s="75" t="s">
        <v>383</v>
      </c>
      <c r="K694" s="163" t="str">
        <f>IF(AND(ISBLANK('C6'!V602),$L$694&lt;&gt;"Z"),"",'C6'!V602)</f>
        <v/>
      </c>
      <c r="L694" s="163" t="str">
        <f>IF(ISBLANK('C6'!W602),"",'C6'!W602)</f>
        <v/>
      </c>
      <c r="M694" s="72" t="str">
        <f t="shared" si="12"/>
        <v>OK</v>
      </c>
      <c r="N694" s="73"/>
    </row>
    <row r="695" spans="1:14" hidden="1">
      <c r="A695" s="74" t="s">
        <v>2597</v>
      </c>
      <c r="B695" s="161" t="s">
        <v>1850</v>
      </c>
      <c r="C695" s="162" t="s">
        <v>363</v>
      </c>
      <c r="D695" s="164" t="s">
        <v>1851</v>
      </c>
      <c r="E695" s="162" t="s">
        <v>383</v>
      </c>
      <c r="F695" s="162" t="s">
        <v>363</v>
      </c>
      <c r="G695" s="164" t="s">
        <v>1088</v>
      </c>
      <c r="H695" s="163" t="str">
        <f>IF(OR(AND('C6'!V151="",'C6'!W151=""),AND('C6'!V377="",'C6'!W377=""),AND('C6'!W151="X",'C6'!W377="X"),OR('C6'!W151="M",'C6'!W377="M")),"",SUM('C6'!V151,'C6'!V377))</f>
        <v/>
      </c>
      <c r="I695" s="163" t="str">
        <f>IF(AND(AND('C6'!W151="X",'C6'!W377="X"),SUM('C6'!V151,'C6'!V377)=0,ISNUMBER('C6'!V603)),"",IF(OR('C6'!W151="M",'C6'!W377="M"),"M",IF(AND('C6'!W151='C6'!W377,OR('C6'!W151="X",'C6'!W151="W",'C6'!W151="Z")),UPPER('C6'!W151),"")))</f>
        <v/>
      </c>
      <c r="J695" s="75" t="s">
        <v>383</v>
      </c>
      <c r="K695" s="163" t="str">
        <f>IF(AND(ISBLANK('C6'!V603),$L$695&lt;&gt;"Z"),"",'C6'!V603)</f>
        <v/>
      </c>
      <c r="L695" s="163" t="str">
        <f>IF(ISBLANK('C6'!W603),"",'C6'!W603)</f>
        <v/>
      </c>
      <c r="M695" s="72" t="str">
        <f t="shared" si="12"/>
        <v>OK</v>
      </c>
      <c r="N695" s="73"/>
    </row>
    <row r="696" spans="1:14" hidden="1">
      <c r="A696" s="74" t="s">
        <v>2597</v>
      </c>
      <c r="B696" s="161" t="s">
        <v>1852</v>
      </c>
      <c r="C696" s="162" t="s">
        <v>363</v>
      </c>
      <c r="D696" s="164" t="s">
        <v>1853</v>
      </c>
      <c r="E696" s="162" t="s">
        <v>383</v>
      </c>
      <c r="F696" s="162" t="s">
        <v>363</v>
      </c>
      <c r="G696" s="164" t="s">
        <v>1089</v>
      </c>
      <c r="H696" s="163" t="str">
        <f>IF(OR(AND('C6'!V152="",'C6'!W152=""),AND('C6'!V378="",'C6'!W378=""),AND('C6'!W152="X",'C6'!W378="X"),OR('C6'!W152="M",'C6'!W378="M")),"",SUM('C6'!V152,'C6'!V378))</f>
        <v/>
      </c>
      <c r="I696" s="163" t="str">
        <f>IF(AND(AND('C6'!W152="X",'C6'!W378="X"),SUM('C6'!V152,'C6'!V378)=0,ISNUMBER('C6'!V604)),"",IF(OR('C6'!W152="M",'C6'!W378="M"),"M",IF(AND('C6'!W152='C6'!W378,OR('C6'!W152="X",'C6'!W152="W",'C6'!W152="Z")),UPPER('C6'!W152),"")))</f>
        <v/>
      </c>
      <c r="J696" s="75" t="s">
        <v>383</v>
      </c>
      <c r="K696" s="163" t="str">
        <f>IF(AND(ISBLANK('C6'!V604),$L$696&lt;&gt;"Z"),"",'C6'!V604)</f>
        <v/>
      </c>
      <c r="L696" s="163" t="str">
        <f>IF(ISBLANK('C6'!W604),"",'C6'!W604)</f>
        <v/>
      </c>
      <c r="M696" s="72" t="str">
        <f t="shared" si="12"/>
        <v>OK</v>
      </c>
      <c r="N696" s="73"/>
    </row>
    <row r="697" spans="1:14" hidden="1">
      <c r="A697" s="74" t="s">
        <v>2597</v>
      </c>
      <c r="B697" s="161" t="s">
        <v>1854</v>
      </c>
      <c r="C697" s="162" t="s">
        <v>363</v>
      </c>
      <c r="D697" s="164" t="s">
        <v>1855</v>
      </c>
      <c r="E697" s="162" t="s">
        <v>383</v>
      </c>
      <c r="F697" s="162" t="s">
        <v>363</v>
      </c>
      <c r="G697" s="164" t="s">
        <v>1090</v>
      </c>
      <c r="H697" s="163" t="str">
        <f>IF(OR(AND('C6'!V153="",'C6'!W153=""),AND('C6'!V379="",'C6'!W379=""),AND('C6'!W153="X",'C6'!W379="X"),OR('C6'!W153="M",'C6'!W379="M")),"",SUM('C6'!V153,'C6'!V379))</f>
        <v/>
      </c>
      <c r="I697" s="163" t="str">
        <f>IF(AND(AND('C6'!W153="X",'C6'!W379="X"),SUM('C6'!V153,'C6'!V379)=0,ISNUMBER('C6'!V605)),"",IF(OR('C6'!W153="M",'C6'!W379="M"),"M",IF(AND('C6'!W153='C6'!W379,OR('C6'!W153="X",'C6'!W153="W",'C6'!W153="Z")),UPPER('C6'!W153),"")))</f>
        <v/>
      </c>
      <c r="J697" s="75" t="s">
        <v>383</v>
      </c>
      <c r="K697" s="163" t="str">
        <f>IF(AND(ISBLANK('C6'!V605),$L$697&lt;&gt;"Z"),"",'C6'!V605)</f>
        <v/>
      </c>
      <c r="L697" s="163" t="str">
        <f>IF(ISBLANK('C6'!W605),"",'C6'!W605)</f>
        <v/>
      </c>
      <c r="M697" s="72" t="str">
        <f t="shared" si="12"/>
        <v>OK</v>
      </c>
      <c r="N697" s="73"/>
    </row>
    <row r="698" spans="1:14" hidden="1">
      <c r="A698" s="74" t="s">
        <v>2597</v>
      </c>
      <c r="B698" s="161" t="s">
        <v>1856</v>
      </c>
      <c r="C698" s="162" t="s">
        <v>363</v>
      </c>
      <c r="D698" s="164" t="s">
        <v>1857</v>
      </c>
      <c r="E698" s="162" t="s">
        <v>383</v>
      </c>
      <c r="F698" s="162" t="s">
        <v>363</v>
      </c>
      <c r="G698" s="164" t="s">
        <v>1091</v>
      </c>
      <c r="H698" s="163" t="str">
        <f>IF(OR(AND('C6'!V154="",'C6'!W154=""),AND('C6'!V380="",'C6'!W380=""),AND('C6'!W154="X",'C6'!W380="X"),OR('C6'!W154="M",'C6'!W380="M")),"",SUM('C6'!V154,'C6'!V380))</f>
        <v/>
      </c>
      <c r="I698" s="163" t="str">
        <f>IF(AND(AND('C6'!W154="X",'C6'!W380="X"),SUM('C6'!V154,'C6'!V380)=0,ISNUMBER('C6'!V606)),"",IF(OR('C6'!W154="M",'C6'!W380="M"),"M",IF(AND('C6'!W154='C6'!W380,OR('C6'!W154="X",'C6'!W154="W",'C6'!W154="Z")),UPPER('C6'!W154),"")))</f>
        <v/>
      </c>
      <c r="J698" s="75" t="s">
        <v>383</v>
      </c>
      <c r="K698" s="163" t="str">
        <f>IF(AND(ISBLANK('C6'!V606),$L$698&lt;&gt;"Z"),"",'C6'!V606)</f>
        <v/>
      </c>
      <c r="L698" s="163" t="str">
        <f>IF(ISBLANK('C6'!W606),"",'C6'!W606)</f>
        <v/>
      </c>
      <c r="M698" s="72" t="str">
        <f t="shared" si="12"/>
        <v>OK</v>
      </c>
      <c r="N698" s="73"/>
    </row>
    <row r="699" spans="1:14" hidden="1">
      <c r="A699" s="74" t="s">
        <v>2597</v>
      </c>
      <c r="B699" s="161" t="s">
        <v>1858</v>
      </c>
      <c r="C699" s="162" t="s">
        <v>363</v>
      </c>
      <c r="D699" s="164" t="s">
        <v>1859</v>
      </c>
      <c r="E699" s="162" t="s">
        <v>383</v>
      </c>
      <c r="F699" s="162" t="s">
        <v>363</v>
      </c>
      <c r="G699" s="164" t="s">
        <v>1092</v>
      </c>
      <c r="H699" s="163" t="str">
        <f>IF(OR(AND('C6'!V155="",'C6'!W155=""),AND('C6'!V381="",'C6'!W381=""),AND('C6'!W155="X",'C6'!W381="X"),OR('C6'!W155="M",'C6'!W381="M")),"",SUM('C6'!V155,'C6'!V381))</f>
        <v/>
      </c>
      <c r="I699" s="163" t="str">
        <f>IF(AND(AND('C6'!W155="X",'C6'!W381="X"),SUM('C6'!V155,'C6'!V381)=0,ISNUMBER('C6'!V607)),"",IF(OR('C6'!W155="M",'C6'!W381="M"),"M",IF(AND('C6'!W155='C6'!W381,OR('C6'!W155="X",'C6'!W155="W",'C6'!W155="Z")),UPPER('C6'!W155),"")))</f>
        <v/>
      </c>
      <c r="J699" s="75" t="s">
        <v>383</v>
      </c>
      <c r="K699" s="163" t="str">
        <f>IF(AND(ISBLANK('C6'!V607),$L$699&lt;&gt;"Z"),"",'C6'!V607)</f>
        <v/>
      </c>
      <c r="L699" s="163" t="str">
        <f>IF(ISBLANK('C6'!W607),"",'C6'!W607)</f>
        <v/>
      </c>
      <c r="M699" s="72" t="str">
        <f t="shared" si="12"/>
        <v>OK</v>
      </c>
      <c r="N699" s="73"/>
    </row>
    <row r="700" spans="1:14" hidden="1">
      <c r="A700" s="74" t="s">
        <v>2597</v>
      </c>
      <c r="B700" s="161" t="s">
        <v>1860</v>
      </c>
      <c r="C700" s="162" t="s">
        <v>363</v>
      </c>
      <c r="D700" s="164" t="s">
        <v>1861</v>
      </c>
      <c r="E700" s="162" t="s">
        <v>383</v>
      </c>
      <c r="F700" s="162" t="s">
        <v>363</v>
      </c>
      <c r="G700" s="164" t="s">
        <v>1093</v>
      </c>
      <c r="H700" s="163" t="str">
        <f>IF(OR(AND('C6'!V156="",'C6'!W156=""),AND('C6'!V382="",'C6'!W382=""),AND('C6'!W156="X",'C6'!W382="X"),OR('C6'!W156="M",'C6'!W382="M")),"",SUM('C6'!V156,'C6'!V382))</f>
        <v/>
      </c>
      <c r="I700" s="163" t="str">
        <f>IF(AND(AND('C6'!W156="X",'C6'!W382="X"),SUM('C6'!V156,'C6'!V382)=0,ISNUMBER('C6'!V608)),"",IF(OR('C6'!W156="M",'C6'!W382="M"),"M",IF(AND('C6'!W156='C6'!W382,OR('C6'!W156="X",'C6'!W156="W",'C6'!W156="Z")),UPPER('C6'!W156),"")))</f>
        <v/>
      </c>
      <c r="J700" s="75" t="s">
        <v>383</v>
      </c>
      <c r="K700" s="163" t="str">
        <f>IF(AND(ISBLANK('C6'!V608),$L$700&lt;&gt;"Z"),"",'C6'!V608)</f>
        <v/>
      </c>
      <c r="L700" s="163" t="str">
        <f>IF(ISBLANK('C6'!W608),"",'C6'!W608)</f>
        <v/>
      </c>
      <c r="M700" s="72" t="str">
        <f t="shared" si="12"/>
        <v>OK</v>
      </c>
      <c r="N700" s="73"/>
    </row>
    <row r="701" spans="1:14" hidden="1">
      <c r="A701" s="74" t="s">
        <v>2597</v>
      </c>
      <c r="B701" s="161" t="s">
        <v>1862</v>
      </c>
      <c r="C701" s="162" t="s">
        <v>363</v>
      </c>
      <c r="D701" s="164" t="s">
        <v>1863</v>
      </c>
      <c r="E701" s="162" t="s">
        <v>383</v>
      </c>
      <c r="F701" s="162" t="s">
        <v>363</v>
      </c>
      <c r="G701" s="164" t="s">
        <v>1094</v>
      </c>
      <c r="H701" s="163" t="str">
        <f>IF(OR(AND('C6'!V157="",'C6'!W157=""),AND('C6'!V383="",'C6'!W383=""),AND('C6'!W157="X",'C6'!W383="X"),OR('C6'!W157="M",'C6'!W383="M")),"",SUM('C6'!V157,'C6'!V383))</f>
        <v/>
      </c>
      <c r="I701" s="163" t="str">
        <f>IF(AND(AND('C6'!W157="X",'C6'!W383="X"),SUM('C6'!V157,'C6'!V383)=0,ISNUMBER('C6'!V609)),"",IF(OR('C6'!W157="M",'C6'!W383="M"),"M",IF(AND('C6'!W157='C6'!W383,OR('C6'!W157="X",'C6'!W157="W",'C6'!W157="Z")),UPPER('C6'!W157),"")))</f>
        <v/>
      </c>
      <c r="J701" s="75" t="s">
        <v>383</v>
      </c>
      <c r="K701" s="163" t="str">
        <f>IF(AND(ISBLANK('C6'!V609),$L$701&lt;&gt;"Z"),"",'C6'!V609)</f>
        <v/>
      </c>
      <c r="L701" s="163" t="str">
        <f>IF(ISBLANK('C6'!W609),"",'C6'!W609)</f>
        <v/>
      </c>
      <c r="M701" s="72" t="str">
        <f t="shared" si="12"/>
        <v>OK</v>
      </c>
      <c r="N701" s="73"/>
    </row>
    <row r="702" spans="1:14" hidden="1">
      <c r="A702" s="74" t="s">
        <v>2597</v>
      </c>
      <c r="B702" s="161" t="s">
        <v>1864</v>
      </c>
      <c r="C702" s="162" t="s">
        <v>363</v>
      </c>
      <c r="D702" s="164" t="s">
        <v>1865</v>
      </c>
      <c r="E702" s="162" t="s">
        <v>383</v>
      </c>
      <c r="F702" s="162" t="s">
        <v>363</v>
      </c>
      <c r="G702" s="164" t="s">
        <v>1095</v>
      </c>
      <c r="H702" s="163" t="str">
        <f>IF(OR(AND('C6'!V158="",'C6'!W158=""),AND('C6'!V384="",'C6'!W384=""),AND('C6'!W158="X",'C6'!W384="X"),OR('C6'!W158="M",'C6'!W384="M")),"",SUM('C6'!V158,'C6'!V384))</f>
        <v/>
      </c>
      <c r="I702" s="163" t="str">
        <f>IF(AND(AND('C6'!W158="X",'C6'!W384="X"),SUM('C6'!V158,'C6'!V384)=0,ISNUMBER('C6'!V610)),"",IF(OR('C6'!W158="M",'C6'!W384="M"),"M",IF(AND('C6'!W158='C6'!W384,OR('C6'!W158="X",'C6'!W158="W",'C6'!W158="Z")),UPPER('C6'!W158),"")))</f>
        <v/>
      </c>
      <c r="J702" s="75" t="s">
        <v>383</v>
      </c>
      <c r="K702" s="163" t="str">
        <f>IF(AND(ISBLANK('C6'!V610),$L$702&lt;&gt;"Z"),"",'C6'!V610)</f>
        <v/>
      </c>
      <c r="L702" s="163" t="str">
        <f>IF(ISBLANK('C6'!W610),"",'C6'!W610)</f>
        <v/>
      </c>
      <c r="M702" s="72" t="str">
        <f t="shared" si="12"/>
        <v>OK</v>
      </c>
      <c r="N702" s="73"/>
    </row>
    <row r="703" spans="1:14" hidden="1">
      <c r="A703" s="74" t="s">
        <v>2597</v>
      </c>
      <c r="B703" s="161" t="s">
        <v>1866</v>
      </c>
      <c r="C703" s="162" t="s">
        <v>363</v>
      </c>
      <c r="D703" s="164" t="s">
        <v>1867</v>
      </c>
      <c r="E703" s="162" t="s">
        <v>383</v>
      </c>
      <c r="F703" s="162" t="s">
        <v>363</v>
      </c>
      <c r="G703" s="164" t="s">
        <v>1096</v>
      </c>
      <c r="H703" s="163" t="str">
        <f>IF(OR(AND('C6'!V159="",'C6'!W159=""),AND('C6'!V385="",'C6'!W385=""),AND('C6'!W159="X",'C6'!W385="X"),OR('C6'!W159="M",'C6'!W385="M")),"",SUM('C6'!V159,'C6'!V385))</f>
        <v/>
      </c>
      <c r="I703" s="163" t="str">
        <f>IF(AND(AND('C6'!W159="X",'C6'!W385="X"),SUM('C6'!V159,'C6'!V385)=0,ISNUMBER('C6'!V611)),"",IF(OR('C6'!W159="M",'C6'!W385="M"),"M",IF(AND('C6'!W159='C6'!W385,OR('C6'!W159="X",'C6'!W159="W",'C6'!W159="Z")),UPPER('C6'!W159),"")))</f>
        <v/>
      </c>
      <c r="J703" s="75" t="s">
        <v>383</v>
      </c>
      <c r="K703" s="163" t="str">
        <f>IF(AND(ISBLANK('C6'!V611),$L$703&lt;&gt;"Z"),"",'C6'!V611)</f>
        <v/>
      </c>
      <c r="L703" s="163" t="str">
        <f>IF(ISBLANK('C6'!W611),"",'C6'!W611)</f>
        <v/>
      </c>
      <c r="M703" s="72" t="str">
        <f t="shared" si="12"/>
        <v>OK</v>
      </c>
      <c r="N703" s="73"/>
    </row>
    <row r="704" spans="1:14" hidden="1">
      <c r="A704" s="74" t="s">
        <v>2597</v>
      </c>
      <c r="B704" s="161" t="s">
        <v>1868</v>
      </c>
      <c r="C704" s="162" t="s">
        <v>363</v>
      </c>
      <c r="D704" s="164" t="s">
        <v>1869</v>
      </c>
      <c r="E704" s="162" t="s">
        <v>383</v>
      </c>
      <c r="F704" s="162" t="s">
        <v>363</v>
      </c>
      <c r="G704" s="164" t="s">
        <v>1097</v>
      </c>
      <c r="H704" s="163" t="str">
        <f>IF(OR(AND('C6'!V160="",'C6'!W160=""),AND('C6'!V386="",'C6'!W386=""),AND('C6'!W160="X",'C6'!W386="X"),OR('C6'!W160="M",'C6'!W386="M")),"",SUM('C6'!V160,'C6'!V386))</f>
        <v/>
      </c>
      <c r="I704" s="163" t="str">
        <f>IF(AND(AND('C6'!W160="X",'C6'!W386="X"),SUM('C6'!V160,'C6'!V386)=0,ISNUMBER('C6'!V612)),"",IF(OR('C6'!W160="M",'C6'!W386="M"),"M",IF(AND('C6'!W160='C6'!W386,OR('C6'!W160="X",'C6'!W160="W",'C6'!W160="Z")),UPPER('C6'!W160),"")))</f>
        <v/>
      </c>
      <c r="J704" s="75" t="s">
        <v>383</v>
      </c>
      <c r="K704" s="163" t="str">
        <f>IF(AND(ISBLANK('C6'!V612),$L$704&lt;&gt;"Z"),"",'C6'!V612)</f>
        <v/>
      </c>
      <c r="L704" s="163" t="str">
        <f>IF(ISBLANK('C6'!W612),"",'C6'!W612)</f>
        <v/>
      </c>
      <c r="M704" s="72" t="str">
        <f t="shared" si="12"/>
        <v>OK</v>
      </c>
      <c r="N704" s="73"/>
    </row>
    <row r="705" spans="1:14" hidden="1">
      <c r="A705" s="74" t="s">
        <v>2597</v>
      </c>
      <c r="B705" s="161" t="s">
        <v>1870</v>
      </c>
      <c r="C705" s="162" t="s">
        <v>363</v>
      </c>
      <c r="D705" s="164" t="s">
        <v>1871</v>
      </c>
      <c r="E705" s="162" t="s">
        <v>383</v>
      </c>
      <c r="F705" s="162" t="s">
        <v>363</v>
      </c>
      <c r="G705" s="164" t="s">
        <v>1098</v>
      </c>
      <c r="H705" s="163" t="str">
        <f>IF(OR(AND('C6'!V161="",'C6'!W161=""),AND('C6'!V387="",'C6'!W387=""),AND('C6'!W161="X",'C6'!W387="X"),OR('C6'!W161="M",'C6'!W387="M")),"",SUM('C6'!V161,'C6'!V387))</f>
        <v/>
      </c>
      <c r="I705" s="163" t="str">
        <f>IF(AND(AND('C6'!W161="X",'C6'!W387="X"),SUM('C6'!V161,'C6'!V387)=0,ISNUMBER('C6'!V613)),"",IF(OR('C6'!W161="M",'C6'!W387="M"),"M",IF(AND('C6'!W161='C6'!W387,OR('C6'!W161="X",'C6'!W161="W",'C6'!W161="Z")),UPPER('C6'!W161),"")))</f>
        <v/>
      </c>
      <c r="J705" s="75" t="s">
        <v>383</v>
      </c>
      <c r="K705" s="163" t="str">
        <f>IF(AND(ISBLANK('C6'!V613),$L$705&lt;&gt;"Z"),"",'C6'!V613)</f>
        <v/>
      </c>
      <c r="L705" s="163" t="str">
        <f>IF(ISBLANK('C6'!W613),"",'C6'!W613)</f>
        <v/>
      </c>
      <c r="M705" s="72" t="str">
        <f t="shared" si="12"/>
        <v>OK</v>
      </c>
      <c r="N705" s="73"/>
    </row>
    <row r="706" spans="1:14" hidden="1">
      <c r="A706" s="74" t="s">
        <v>2597</v>
      </c>
      <c r="B706" s="161" t="s">
        <v>1872</v>
      </c>
      <c r="C706" s="162" t="s">
        <v>363</v>
      </c>
      <c r="D706" s="164" t="s">
        <v>1873</v>
      </c>
      <c r="E706" s="162" t="s">
        <v>383</v>
      </c>
      <c r="F706" s="162" t="s">
        <v>363</v>
      </c>
      <c r="G706" s="164" t="s">
        <v>1099</v>
      </c>
      <c r="H706" s="163" t="str">
        <f>IF(OR(AND('C6'!V162="",'C6'!W162=""),AND('C6'!V388="",'C6'!W388=""),AND('C6'!W162="X",'C6'!W388="X"),OR('C6'!W162="M",'C6'!W388="M")),"",SUM('C6'!V162,'C6'!V388))</f>
        <v/>
      </c>
      <c r="I706" s="163" t="str">
        <f>IF(AND(AND('C6'!W162="X",'C6'!W388="X"),SUM('C6'!V162,'C6'!V388)=0,ISNUMBER('C6'!V614)),"",IF(OR('C6'!W162="M",'C6'!W388="M"),"M",IF(AND('C6'!W162='C6'!W388,OR('C6'!W162="X",'C6'!W162="W",'C6'!W162="Z")),UPPER('C6'!W162),"")))</f>
        <v/>
      </c>
      <c r="J706" s="75" t="s">
        <v>383</v>
      </c>
      <c r="K706" s="163" t="str">
        <f>IF(AND(ISBLANK('C6'!V614),$L$706&lt;&gt;"Z"),"",'C6'!V614)</f>
        <v/>
      </c>
      <c r="L706" s="163" t="str">
        <f>IF(ISBLANK('C6'!W614),"",'C6'!W614)</f>
        <v/>
      </c>
      <c r="M706" s="72" t="str">
        <f t="shared" si="12"/>
        <v>OK</v>
      </c>
      <c r="N706" s="73"/>
    </row>
    <row r="707" spans="1:14" hidden="1">
      <c r="A707" s="74" t="s">
        <v>2597</v>
      </c>
      <c r="B707" s="161" t="s">
        <v>1874</v>
      </c>
      <c r="C707" s="162" t="s">
        <v>363</v>
      </c>
      <c r="D707" s="164" t="s">
        <v>1875</v>
      </c>
      <c r="E707" s="162" t="s">
        <v>383</v>
      </c>
      <c r="F707" s="162" t="s">
        <v>363</v>
      </c>
      <c r="G707" s="164" t="s">
        <v>1100</v>
      </c>
      <c r="H707" s="163" t="str">
        <f>IF(OR(AND('C6'!V163="",'C6'!W163=""),AND('C6'!V389="",'C6'!W389=""),AND('C6'!W163="X",'C6'!W389="X"),OR('C6'!W163="M",'C6'!W389="M")),"",SUM('C6'!V163,'C6'!V389))</f>
        <v/>
      </c>
      <c r="I707" s="163" t="str">
        <f>IF(AND(AND('C6'!W163="X",'C6'!W389="X"),SUM('C6'!V163,'C6'!V389)=0,ISNUMBER('C6'!V615)),"",IF(OR('C6'!W163="M",'C6'!W389="M"),"M",IF(AND('C6'!W163='C6'!W389,OR('C6'!W163="X",'C6'!W163="W",'C6'!W163="Z")),UPPER('C6'!W163),"")))</f>
        <v/>
      </c>
      <c r="J707" s="75" t="s">
        <v>383</v>
      </c>
      <c r="K707" s="163" t="str">
        <f>IF(AND(ISBLANK('C6'!V615),$L$707&lt;&gt;"Z"),"",'C6'!V615)</f>
        <v/>
      </c>
      <c r="L707" s="163" t="str">
        <f>IF(ISBLANK('C6'!W615),"",'C6'!W615)</f>
        <v/>
      </c>
      <c r="M707" s="72" t="str">
        <f t="shared" si="12"/>
        <v>OK</v>
      </c>
      <c r="N707" s="73"/>
    </row>
    <row r="708" spans="1:14" hidden="1">
      <c r="A708" s="74" t="s">
        <v>2597</v>
      </c>
      <c r="B708" s="161" t="s">
        <v>1876</v>
      </c>
      <c r="C708" s="162" t="s">
        <v>363</v>
      </c>
      <c r="D708" s="164" t="s">
        <v>1877</v>
      </c>
      <c r="E708" s="162" t="s">
        <v>383</v>
      </c>
      <c r="F708" s="162" t="s">
        <v>363</v>
      </c>
      <c r="G708" s="164" t="s">
        <v>1101</v>
      </c>
      <c r="H708" s="163" t="str">
        <f>IF(OR(AND('C6'!V164="",'C6'!W164=""),AND('C6'!V390="",'C6'!W390=""),AND('C6'!W164="X",'C6'!W390="X"),OR('C6'!W164="M",'C6'!W390="M")),"",SUM('C6'!V164,'C6'!V390))</f>
        <v/>
      </c>
      <c r="I708" s="163" t="str">
        <f>IF(AND(AND('C6'!W164="X",'C6'!W390="X"),SUM('C6'!V164,'C6'!V390)=0,ISNUMBER('C6'!V616)),"",IF(OR('C6'!W164="M",'C6'!W390="M"),"M",IF(AND('C6'!W164='C6'!W390,OR('C6'!W164="X",'C6'!W164="W",'C6'!W164="Z")),UPPER('C6'!W164),"")))</f>
        <v/>
      </c>
      <c r="J708" s="75" t="s">
        <v>383</v>
      </c>
      <c r="K708" s="163" t="str">
        <f>IF(AND(ISBLANK('C6'!V616),$L$708&lt;&gt;"Z"),"",'C6'!V616)</f>
        <v/>
      </c>
      <c r="L708" s="163" t="str">
        <f>IF(ISBLANK('C6'!W616),"",'C6'!W616)</f>
        <v/>
      </c>
      <c r="M708" s="72" t="str">
        <f t="shared" si="12"/>
        <v>OK</v>
      </c>
      <c r="N708" s="73"/>
    </row>
    <row r="709" spans="1:14" hidden="1">
      <c r="A709" s="74" t="s">
        <v>2597</v>
      </c>
      <c r="B709" s="161" t="s">
        <v>1878</v>
      </c>
      <c r="C709" s="162" t="s">
        <v>363</v>
      </c>
      <c r="D709" s="164" t="s">
        <v>1879</v>
      </c>
      <c r="E709" s="162" t="s">
        <v>383</v>
      </c>
      <c r="F709" s="162" t="s">
        <v>363</v>
      </c>
      <c r="G709" s="164" t="s">
        <v>1102</v>
      </c>
      <c r="H709" s="163" t="str">
        <f>IF(OR(AND('C6'!V165="",'C6'!W165=""),AND('C6'!V391="",'C6'!W391=""),AND('C6'!W165="X",'C6'!W391="X"),OR('C6'!W165="M",'C6'!W391="M")),"",SUM('C6'!V165,'C6'!V391))</f>
        <v/>
      </c>
      <c r="I709" s="163" t="str">
        <f>IF(AND(AND('C6'!W165="X",'C6'!W391="X"),SUM('C6'!V165,'C6'!V391)=0,ISNUMBER('C6'!V617)),"",IF(OR('C6'!W165="M",'C6'!W391="M"),"M",IF(AND('C6'!W165='C6'!W391,OR('C6'!W165="X",'C6'!W165="W",'C6'!W165="Z")),UPPER('C6'!W165),"")))</f>
        <v/>
      </c>
      <c r="J709" s="75" t="s">
        <v>383</v>
      </c>
      <c r="K709" s="163" t="str">
        <f>IF(AND(ISBLANK('C6'!V617),$L$709&lt;&gt;"Z"),"",'C6'!V617)</f>
        <v/>
      </c>
      <c r="L709" s="163" t="str">
        <f>IF(ISBLANK('C6'!W617),"",'C6'!W617)</f>
        <v/>
      </c>
      <c r="M709" s="72" t="str">
        <f t="shared" si="12"/>
        <v>OK</v>
      </c>
      <c r="N709" s="73"/>
    </row>
    <row r="710" spans="1:14" hidden="1">
      <c r="A710" s="74" t="s">
        <v>2597</v>
      </c>
      <c r="B710" s="161" t="s">
        <v>1880</v>
      </c>
      <c r="C710" s="162" t="s">
        <v>363</v>
      </c>
      <c r="D710" s="164" t="s">
        <v>1881</v>
      </c>
      <c r="E710" s="162" t="s">
        <v>383</v>
      </c>
      <c r="F710" s="162" t="s">
        <v>363</v>
      </c>
      <c r="G710" s="164" t="s">
        <v>1103</v>
      </c>
      <c r="H710" s="163" t="str">
        <f>IF(OR(AND('C6'!V166="",'C6'!W166=""),AND('C6'!V392="",'C6'!W392=""),AND('C6'!W166="X",'C6'!W392="X"),OR('C6'!W166="M",'C6'!W392="M")),"",SUM('C6'!V166,'C6'!V392))</f>
        <v/>
      </c>
      <c r="I710" s="163" t="str">
        <f>IF(AND(AND('C6'!W166="X",'C6'!W392="X"),SUM('C6'!V166,'C6'!V392)=0,ISNUMBER('C6'!V618)),"",IF(OR('C6'!W166="M",'C6'!W392="M"),"M",IF(AND('C6'!W166='C6'!W392,OR('C6'!W166="X",'C6'!W166="W",'C6'!W166="Z")),UPPER('C6'!W166),"")))</f>
        <v/>
      </c>
      <c r="J710" s="75" t="s">
        <v>383</v>
      </c>
      <c r="K710" s="163" t="str">
        <f>IF(AND(ISBLANK('C6'!V618),$L$710&lt;&gt;"Z"),"",'C6'!V618)</f>
        <v/>
      </c>
      <c r="L710" s="163" t="str">
        <f>IF(ISBLANK('C6'!W618),"",'C6'!W618)</f>
        <v/>
      </c>
      <c r="M710" s="72" t="str">
        <f t="shared" si="12"/>
        <v>OK</v>
      </c>
      <c r="N710" s="73"/>
    </row>
    <row r="711" spans="1:14" hidden="1">
      <c r="A711" s="74" t="s">
        <v>2597</v>
      </c>
      <c r="B711" s="161" t="s">
        <v>1882</v>
      </c>
      <c r="C711" s="162" t="s">
        <v>363</v>
      </c>
      <c r="D711" s="164" t="s">
        <v>1883</v>
      </c>
      <c r="E711" s="162" t="s">
        <v>383</v>
      </c>
      <c r="F711" s="162" t="s">
        <v>363</v>
      </c>
      <c r="G711" s="164" t="s">
        <v>1104</v>
      </c>
      <c r="H711" s="163" t="str">
        <f>IF(OR(AND('C6'!V167="",'C6'!W167=""),AND('C6'!V393="",'C6'!W393=""),AND('C6'!W167="X",'C6'!W393="X"),OR('C6'!W167="M",'C6'!W393="M")),"",SUM('C6'!V167,'C6'!V393))</f>
        <v/>
      </c>
      <c r="I711" s="163" t="str">
        <f>IF(AND(AND('C6'!W167="X",'C6'!W393="X"),SUM('C6'!V167,'C6'!V393)=0,ISNUMBER('C6'!V619)),"",IF(OR('C6'!W167="M",'C6'!W393="M"),"M",IF(AND('C6'!W167='C6'!W393,OR('C6'!W167="X",'C6'!W167="W",'C6'!W167="Z")),UPPER('C6'!W167),"")))</f>
        <v/>
      </c>
      <c r="J711" s="75" t="s">
        <v>383</v>
      </c>
      <c r="K711" s="163" t="str">
        <f>IF(AND(ISBLANK('C6'!V619),$L$711&lt;&gt;"Z"),"",'C6'!V619)</f>
        <v/>
      </c>
      <c r="L711" s="163" t="str">
        <f>IF(ISBLANK('C6'!W619),"",'C6'!W619)</f>
        <v/>
      </c>
      <c r="M711" s="72" t="str">
        <f t="shared" si="12"/>
        <v>OK</v>
      </c>
      <c r="N711" s="73"/>
    </row>
    <row r="712" spans="1:14" hidden="1">
      <c r="A712" s="74" t="s">
        <v>2597</v>
      </c>
      <c r="B712" s="161" t="s">
        <v>1884</v>
      </c>
      <c r="C712" s="162" t="s">
        <v>363</v>
      </c>
      <c r="D712" s="164" t="s">
        <v>1885</v>
      </c>
      <c r="E712" s="162" t="s">
        <v>383</v>
      </c>
      <c r="F712" s="162" t="s">
        <v>363</v>
      </c>
      <c r="G712" s="164" t="s">
        <v>1105</v>
      </c>
      <c r="H712" s="163" t="str">
        <f>IF(OR(AND('C6'!V168="",'C6'!W168=""),AND('C6'!V394="",'C6'!W394=""),AND('C6'!W168="X",'C6'!W394="X"),OR('C6'!W168="M",'C6'!W394="M")),"",SUM('C6'!V168,'C6'!V394))</f>
        <v/>
      </c>
      <c r="I712" s="163" t="str">
        <f>IF(AND(AND('C6'!W168="X",'C6'!W394="X"),SUM('C6'!V168,'C6'!V394)=0,ISNUMBER('C6'!V620)),"",IF(OR('C6'!W168="M",'C6'!W394="M"),"M",IF(AND('C6'!W168='C6'!W394,OR('C6'!W168="X",'C6'!W168="W",'C6'!W168="Z")),UPPER('C6'!W168),"")))</f>
        <v/>
      </c>
      <c r="J712" s="75" t="s">
        <v>383</v>
      </c>
      <c r="K712" s="163" t="str">
        <f>IF(AND(ISBLANK('C6'!V620),$L$712&lt;&gt;"Z"),"",'C6'!V620)</f>
        <v/>
      </c>
      <c r="L712" s="163" t="str">
        <f>IF(ISBLANK('C6'!W620),"",'C6'!W620)</f>
        <v/>
      </c>
      <c r="M712" s="72" t="str">
        <f t="shared" si="12"/>
        <v>OK</v>
      </c>
      <c r="N712" s="73"/>
    </row>
    <row r="713" spans="1:14" hidden="1">
      <c r="A713" s="74" t="s">
        <v>2597</v>
      </c>
      <c r="B713" s="161" t="s">
        <v>1886</v>
      </c>
      <c r="C713" s="162" t="s">
        <v>363</v>
      </c>
      <c r="D713" s="164" t="s">
        <v>1887</v>
      </c>
      <c r="E713" s="162" t="s">
        <v>383</v>
      </c>
      <c r="F713" s="162" t="s">
        <v>363</v>
      </c>
      <c r="G713" s="164" t="s">
        <v>1106</v>
      </c>
      <c r="H713" s="163" t="str">
        <f>IF(OR(AND('C6'!V169="",'C6'!W169=""),AND('C6'!V395="",'C6'!W395=""),AND('C6'!W169="X",'C6'!W395="X"),OR('C6'!W169="M",'C6'!W395="M")),"",SUM('C6'!V169,'C6'!V395))</f>
        <v/>
      </c>
      <c r="I713" s="163" t="str">
        <f>IF(AND(AND('C6'!W169="X",'C6'!W395="X"),SUM('C6'!V169,'C6'!V395)=0,ISNUMBER('C6'!V621)),"",IF(OR('C6'!W169="M",'C6'!W395="M"),"M",IF(AND('C6'!W169='C6'!W395,OR('C6'!W169="X",'C6'!W169="W",'C6'!W169="Z")),UPPER('C6'!W169),"")))</f>
        <v/>
      </c>
      <c r="J713" s="75" t="s">
        <v>383</v>
      </c>
      <c r="K713" s="163" t="str">
        <f>IF(AND(ISBLANK('C6'!V621),$L$713&lt;&gt;"Z"),"",'C6'!V621)</f>
        <v/>
      </c>
      <c r="L713" s="163" t="str">
        <f>IF(ISBLANK('C6'!W621),"",'C6'!W621)</f>
        <v/>
      </c>
      <c r="M713" s="72" t="str">
        <f t="shared" si="12"/>
        <v>OK</v>
      </c>
      <c r="N713" s="73"/>
    </row>
    <row r="714" spans="1:14" hidden="1">
      <c r="A714" s="74" t="s">
        <v>2597</v>
      </c>
      <c r="B714" s="161" t="s">
        <v>1888</v>
      </c>
      <c r="C714" s="162" t="s">
        <v>363</v>
      </c>
      <c r="D714" s="164" t="s">
        <v>1889</v>
      </c>
      <c r="E714" s="162" t="s">
        <v>383</v>
      </c>
      <c r="F714" s="162" t="s">
        <v>363</v>
      </c>
      <c r="G714" s="164" t="s">
        <v>1107</v>
      </c>
      <c r="H714" s="163" t="str">
        <f>IF(OR(AND('C6'!V170="",'C6'!W170=""),AND('C6'!V396="",'C6'!W396=""),AND('C6'!W170="X",'C6'!W396="X"),OR('C6'!W170="M",'C6'!W396="M")),"",SUM('C6'!V170,'C6'!V396))</f>
        <v/>
      </c>
      <c r="I714" s="163" t="str">
        <f>IF(AND(AND('C6'!W170="X",'C6'!W396="X"),SUM('C6'!V170,'C6'!V396)=0,ISNUMBER('C6'!V622)),"",IF(OR('C6'!W170="M",'C6'!W396="M"),"M",IF(AND('C6'!W170='C6'!W396,OR('C6'!W170="X",'C6'!W170="W",'C6'!W170="Z")),UPPER('C6'!W170),"")))</f>
        <v/>
      </c>
      <c r="J714" s="75" t="s">
        <v>383</v>
      </c>
      <c r="K714" s="163" t="str">
        <f>IF(AND(ISBLANK('C6'!V622),$L$714&lt;&gt;"Z"),"",'C6'!V622)</f>
        <v/>
      </c>
      <c r="L714" s="163" t="str">
        <f>IF(ISBLANK('C6'!W622),"",'C6'!W622)</f>
        <v/>
      </c>
      <c r="M714" s="72" t="str">
        <f t="shared" si="12"/>
        <v>OK</v>
      </c>
      <c r="N714" s="73"/>
    </row>
    <row r="715" spans="1:14" hidden="1">
      <c r="A715" s="74" t="s">
        <v>2597</v>
      </c>
      <c r="B715" s="161" t="s">
        <v>1890</v>
      </c>
      <c r="C715" s="162" t="s">
        <v>363</v>
      </c>
      <c r="D715" s="164" t="s">
        <v>1891</v>
      </c>
      <c r="E715" s="162" t="s">
        <v>383</v>
      </c>
      <c r="F715" s="162" t="s">
        <v>363</v>
      </c>
      <c r="G715" s="164" t="s">
        <v>1108</v>
      </c>
      <c r="H715" s="163" t="str">
        <f>IF(OR(AND('C6'!V171="",'C6'!W171=""),AND('C6'!V397="",'C6'!W397=""),AND('C6'!W171="X",'C6'!W397="X"),OR('C6'!W171="M",'C6'!W397="M")),"",SUM('C6'!V171,'C6'!V397))</f>
        <v/>
      </c>
      <c r="I715" s="163" t="str">
        <f>IF(AND(AND('C6'!W171="X",'C6'!W397="X"),SUM('C6'!V171,'C6'!V397)=0,ISNUMBER('C6'!V623)),"",IF(OR('C6'!W171="M",'C6'!W397="M"),"M",IF(AND('C6'!W171='C6'!W397,OR('C6'!W171="X",'C6'!W171="W",'C6'!W171="Z")),UPPER('C6'!W171),"")))</f>
        <v/>
      </c>
      <c r="J715" s="75" t="s">
        <v>383</v>
      </c>
      <c r="K715" s="163" t="str">
        <f>IF(AND(ISBLANK('C6'!V623),$L$715&lt;&gt;"Z"),"",'C6'!V623)</f>
        <v/>
      </c>
      <c r="L715" s="163" t="str">
        <f>IF(ISBLANK('C6'!W623),"",'C6'!W623)</f>
        <v/>
      </c>
      <c r="M715" s="72" t="str">
        <f t="shared" si="12"/>
        <v>OK</v>
      </c>
      <c r="N715" s="73"/>
    </row>
    <row r="716" spans="1:14" hidden="1">
      <c r="A716" s="74" t="s">
        <v>2597</v>
      </c>
      <c r="B716" s="161" t="s">
        <v>1892</v>
      </c>
      <c r="C716" s="162" t="s">
        <v>363</v>
      </c>
      <c r="D716" s="164" t="s">
        <v>1893</v>
      </c>
      <c r="E716" s="162" t="s">
        <v>383</v>
      </c>
      <c r="F716" s="162" t="s">
        <v>363</v>
      </c>
      <c r="G716" s="164" t="s">
        <v>1109</v>
      </c>
      <c r="H716" s="163" t="str">
        <f>IF(OR(AND('C6'!V172="",'C6'!W172=""),AND('C6'!V398="",'C6'!W398=""),AND('C6'!W172="X",'C6'!W398="X"),OR('C6'!W172="M",'C6'!W398="M")),"",SUM('C6'!V172,'C6'!V398))</f>
        <v/>
      </c>
      <c r="I716" s="163" t="str">
        <f>IF(AND(AND('C6'!W172="X",'C6'!W398="X"),SUM('C6'!V172,'C6'!V398)=0,ISNUMBER('C6'!V624)),"",IF(OR('C6'!W172="M",'C6'!W398="M"),"M",IF(AND('C6'!W172='C6'!W398,OR('C6'!W172="X",'C6'!W172="W",'C6'!W172="Z")),UPPER('C6'!W172),"")))</f>
        <v/>
      </c>
      <c r="J716" s="75" t="s">
        <v>383</v>
      </c>
      <c r="K716" s="163" t="str">
        <f>IF(AND(ISBLANK('C6'!V624),$L$716&lt;&gt;"Z"),"",'C6'!V624)</f>
        <v/>
      </c>
      <c r="L716" s="163" t="str">
        <f>IF(ISBLANK('C6'!W624),"",'C6'!W624)</f>
        <v/>
      </c>
      <c r="M716" s="72" t="str">
        <f t="shared" si="12"/>
        <v>OK</v>
      </c>
      <c r="N716" s="73"/>
    </row>
    <row r="717" spans="1:14" hidden="1">
      <c r="A717" s="74" t="s">
        <v>2597</v>
      </c>
      <c r="B717" s="161" t="s">
        <v>1894</v>
      </c>
      <c r="C717" s="162" t="s">
        <v>363</v>
      </c>
      <c r="D717" s="164" t="s">
        <v>1895</v>
      </c>
      <c r="E717" s="162" t="s">
        <v>383</v>
      </c>
      <c r="F717" s="162" t="s">
        <v>363</v>
      </c>
      <c r="G717" s="164" t="s">
        <v>1110</v>
      </c>
      <c r="H717" s="163" t="str">
        <f>IF(OR(AND('C6'!V173="",'C6'!W173=""),AND('C6'!V399="",'C6'!W399=""),AND('C6'!W173="X",'C6'!W399="X"),OR('C6'!W173="M",'C6'!W399="M")),"",SUM('C6'!V173,'C6'!V399))</f>
        <v/>
      </c>
      <c r="I717" s="163" t="str">
        <f>IF(AND(AND('C6'!W173="X",'C6'!W399="X"),SUM('C6'!V173,'C6'!V399)=0,ISNUMBER('C6'!V625)),"",IF(OR('C6'!W173="M",'C6'!W399="M"),"M",IF(AND('C6'!W173='C6'!W399,OR('C6'!W173="X",'C6'!W173="W",'C6'!W173="Z")),UPPER('C6'!W173),"")))</f>
        <v/>
      </c>
      <c r="J717" s="75" t="s">
        <v>383</v>
      </c>
      <c r="K717" s="163" t="str">
        <f>IF(AND(ISBLANK('C6'!V625),$L$717&lt;&gt;"Z"),"",'C6'!V625)</f>
        <v/>
      </c>
      <c r="L717" s="163" t="str">
        <f>IF(ISBLANK('C6'!W625),"",'C6'!W625)</f>
        <v/>
      </c>
      <c r="M717" s="72" t="str">
        <f t="shared" si="12"/>
        <v>OK</v>
      </c>
      <c r="N717" s="73"/>
    </row>
    <row r="718" spans="1:14" hidden="1">
      <c r="A718" s="74" t="s">
        <v>2597</v>
      </c>
      <c r="B718" s="161" t="s">
        <v>1896</v>
      </c>
      <c r="C718" s="162" t="s">
        <v>363</v>
      </c>
      <c r="D718" s="164" t="s">
        <v>1897</v>
      </c>
      <c r="E718" s="162" t="s">
        <v>383</v>
      </c>
      <c r="F718" s="162" t="s">
        <v>363</v>
      </c>
      <c r="G718" s="164" t="s">
        <v>1111</v>
      </c>
      <c r="H718" s="163" t="str">
        <f>IF(OR(AND('C6'!V174="",'C6'!W174=""),AND('C6'!V400="",'C6'!W400=""),AND('C6'!W174="X",'C6'!W400="X"),OR('C6'!W174="M",'C6'!W400="M")),"",SUM('C6'!V174,'C6'!V400))</f>
        <v/>
      </c>
      <c r="I718" s="163" t="str">
        <f>IF(AND(AND('C6'!W174="X",'C6'!W400="X"),SUM('C6'!V174,'C6'!V400)=0,ISNUMBER('C6'!V626)),"",IF(OR('C6'!W174="M",'C6'!W400="M"),"M",IF(AND('C6'!W174='C6'!W400,OR('C6'!W174="X",'C6'!W174="W",'C6'!W174="Z")),UPPER('C6'!W174),"")))</f>
        <v/>
      </c>
      <c r="J718" s="75" t="s">
        <v>383</v>
      </c>
      <c r="K718" s="163" t="str">
        <f>IF(AND(ISBLANK('C6'!V626),$L$718&lt;&gt;"Z"),"",'C6'!V626)</f>
        <v/>
      </c>
      <c r="L718" s="163" t="str">
        <f>IF(ISBLANK('C6'!W626),"",'C6'!W626)</f>
        <v/>
      </c>
      <c r="M718" s="72" t="str">
        <f t="shared" si="12"/>
        <v>OK</v>
      </c>
      <c r="N718" s="73"/>
    </row>
    <row r="719" spans="1:14" hidden="1">
      <c r="A719" s="74" t="s">
        <v>2597</v>
      </c>
      <c r="B719" s="161" t="s">
        <v>1898</v>
      </c>
      <c r="C719" s="162" t="s">
        <v>363</v>
      </c>
      <c r="D719" s="164" t="s">
        <v>1899</v>
      </c>
      <c r="E719" s="162" t="s">
        <v>383</v>
      </c>
      <c r="F719" s="162" t="s">
        <v>363</v>
      </c>
      <c r="G719" s="164" t="s">
        <v>1112</v>
      </c>
      <c r="H719" s="163" t="str">
        <f>IF(OR(AND('C6'!V175="",'C6'!W175=""),AND('C6'!V401="",'C6'!W401=""),AND('C6'!W175="X",'C6'!W401="X"),OR('C6'!W175="M",'C6'!W401="M")),"",SUM('C6'!V175,'C6'!V401))</f>
        <v/>
      </c>
      <c r="I719" s="163" t="str">
        <f>IF(AND(AND('C6'!W175="X",'C6'!W401="X"),SUM('C6'!V175,'C6'!V401)=0,ISNUMBER('C6'!V627)),"",IF(OR('C6'!W175="M",'C6'!W401="M"),"M",IF(AND('C6'!W175='C6'!W401,OR('C6'!W175="X",'C6'!W175="W",'C6'!W175="Z")),UPPER('C6'!W175),"")))</f>
        <v/>
      </c>
      <c r="J719" s="75" t="s">
        <v>383</v>
      </c>
      <c r="K719" s="163" t="str">
        <f>IF(AND(ISBLANK('C6'!V627),$L$719&lt;&gt;"Z"),"",'C6'!V627)</f>
        <v/>
      </c>
      <c r="L719" s="163" t="str">
        <f>IF(ISBLANK('C6'!W627),"",'C6'!W627)</f>
        <v/>
      </c>
      <c r="M719" s="72" t="str">
        <f t="shared" si="12"/>
        <v>OK</v>
      </c>
      <c r="N719" s="73"/>
    </row>
    <row r="720" spans="1:14" hidden="1">
      <c r="A720" s="74" t="s">
        <v>2597</v>
      </c>
      <c r="B720" s="161" t="s">
        <v>1900</v>
      </c>
      <c r="C720" s="162" t="s">
        <v>363</v>
      </c>
      <c r="D720" s="164" t="s">
        <v>1901</v>
      </c>
      <c r="E720" s="162" t="s">
        <v>383</v>
      </c>
      <c r="F720" s="162" t="s">
        <v>363</v>
      </c>
      <c r="G720" s="164" t="s">
        <v>1113</v>
      </c>
      <c r="H720" s="163" t="str">
        <f>IF(OR(AND('C6'!V176="",'C6'!W176=""),AND('C6'!V402="",'C6'!W402=""),AND('C6'!W176="X",'C6'!W402="X"),OR('C6'!W176="M",'C6'!W402="M")),"",SUM('C6'!V176,'C6'!V402))</f>
        <v/>
      </c>
      <c r="I720" s="163" t="str">
        <f>IF(AND(AND('C6'!W176="X",'C6'!W402="X"),SUM('C6'!V176,'C6'!V402)=0,ISNUMBER('C6'!V628)),"",IF(OR('C6'!W176="M",'C6'!W402="M"),"M",IF(AND('C6'!W176='C6'!W402,OR('C6'!W176="X",'C6'!W176="W",'C6'!W176="Z")),UPPER('C6'!W176),"")))</f>
        <v/>
      </c>
      <c r="J720" s="75" t="s">
        <v>383</v>
      </c>
      <c r="K720" s="163" t="str">
        <f>IF(AND(ISBLANK('C6'!V628),$L$720&lt;&gt;"Z"),"",'C6'!V628)</f>
        <v/>
      </c>
      <c r="L720" s="163" t="str">
        <f>IF(ISBLANK('C6'!W628),"",'C6'!W628)</f>
        <v/>
      </c>
      <c r="M720" s="72" t="str">
        <f t="shared" si="12"/>
        <v>OK</v>
      </c>
      <c r="N720" s="73"/>
    </row>
    <row r="721" spans="1:14" hidden="1">
      <c r="A721" s="74" t="s">
        <v>2597</v>
      </c>
      <c r="B721" s="161" t="s">
        <v>1902</v>
      </c>
      <c r="C721" s="162" t="s">
        <v>363</v>
      </c>
      <c r="D721" s="164" t="s">
        <v>1903</v>
      </c>
      <c r="E721" s="162" t="s">
        <v>383</v>
      </c>
      <c r="F721" s="162" t="s">
        <v>363</v>
      </c>
      <c r="G721" s="164" t="s">
        <v>1114</v>
      </c>
      <c r="H721" s="163" t="str">
        <f>IF(OR(AND('C6'!V177="",'C6'!W177=""),AND('C6'!V403="",'C6'!W403=""),AND('C6'!W177="X",'C6'!W403="X"),OR('C6'!W177="M",'C6'!W403="M")),"",SUM('C6'!V177,'C6'!V403))</f>
        <v/>
      </c>
      <c r="I721" s="163" t="str">
        <f>IF(AND(AND('C6'!W177="X",'C6'!W403="X"),SUM('C6'!V177,'C6'!V403)=0,ISNUMBER('C6'!V629)),"",IF(OR('C6'!W177="M",'C6'!W403="M"),"M",IF(AND('C6'!W177='C6'!W403,OR('C6'!W177="X",'C6'!W177="W",'C6'!W177="Z")),UPPER('C6'!W177),"")))</f>
        <v/>
      </c>
      <c r="J721" s="75" t="s">
        <v>383</v>
      </c>
      <c r="K721" s="163" t="str">
        <f>IF(AND(ISBLANK('C6'!V629),$L$721&lt;&gt;"Z"),"",'C6'!V629)</f>
        <v/>
      </c>
      <c r="L721" s="163" t="str">
        <f>IF(ISBLANK('C6'!W629),"",'C6'!W629)</f>
        <v/>
      </c>
      <c r="M721" s="72" t="str">
        <f t="shared" si="12"/>
        <v>OK</v>
      </c>
      <c r="N721" s="73"/>
    </row>
    <row r="722" spans="1:14" hidden="1">
      <c r="A722" s="74" t="s">
        <v>2597</v>
      </c>
      <c r="B722" s="161" t="s">
        <v>1904</v>
      </c>
      <c r="C722" s="162" t="s">
        <v>363</v>
      </c>
      <c r="D722" s="164" t="s">
        <v>1905</v>
      </c>
      <c r="E722" s="162" t="s">
        <v>383</v>
      </c>
      <c r="F722" s="162" t="s">
        <v>363</v>
      </c>
      <c r="G722" s="164" t="s">
        <v>1115</v>
      </c>
      <c r="H722" s="163" t="str">
        <f>IF(OR(AND('C6'!V178="",'C6'!W178=""),AND('C6'!V404="",'C6'!W404=""),AND('C6'!W178="X",'C6'!W404="X"),OR('C6'!W178="M",'C6'!W404="M")),"",SUM('C6'!V178,'C6'!V404))</f>
        <v/>
      </c>
      <c r="I722" s="163" t="str">
        <f>IF(AND(AND('C6'!W178="X",'C6'!W404="X"),SUM('C6'!V178,'C6'!V404)=0,ISNUMBER('C6'!V630)),"",IF(OR('C6'!W178="M",'C6'!W404="M"),"M",IF(AND('C6'!W178='C6'!W404,OR('C6'!W178="X",'C6'!W178="W",'C6'!W178="Z")),UPPER('C6'!W178),"")))</f>
        <v/>
      </c>
      <c r="J722" s="75" t="s">
        <v>383</v>
      </c>
      <c r="K722" s="163" t="str">
        <f>IF(AND(ISBLANK('C6'!V630),$L$722&lt;&gt;"Z"),"",'C6'!V630)</f>
        <v/>
      </c>
      <c r="L722" s="163" t="str">
        <f>IF(ISBLANK('C6'!W630),"",'C6'!W630)</f>
        <v/>
      </c>
      <c r="M722" s="72" t="str">
        <f t="shared" si="12"/>
        <v>OK</v>
      </c>
      <c r="N722" s="73"/>
    </row>
    <row r="723" spans="1:14" hidden="1">
      <c r="A723" s="74" t="s">
        <v>2597</v>
      </c>
      <c r="B723" s="161" t="s">
        <v>1906</v>
      </c>
      <c r="C723" s="162" t="s">
        <v>363</v>
      </c>
      <c r="D723" s="164" t="s">
        <v>1907</v>
      </c>
      <c r="E723" s="162" t="s">
        <v>383</v>
      </c>
      <c r="F723" s="162" t="s">
        <v>363</v>
      </c>
      <c r="G723" s="164" t="s">
        <v>1116</v>
      </c>
      <c r="H723" s="163" t="str">
        <f>IF(OR(AND('C6'!V179="",'C6'!W179=""),AND('C6'!V405="",'C6'!W405=""),AND('C6'!W179="X",'C6'!W405="X"),OR('C6'!W179="M",'C6'!W405="M")),"",SUM('C6'!V179,'C6'!V405))</f>
        <v/>
      </c>
      <c r="I723" s="163" t="str">
        <f>IF(AND(AND('C6'!W179="X",'C6'!W405="X"),SUM('C6'!V179,'C6'!V405)=0,ISNUMBER('C6'!V631)),"",IF(OR('C6'!W179="M",'C6'!W405="M"),"M",IF(AND('C6'!W179='C6'!W405,OR('C6'!W179="X",'C6'!W179="W",'C6'!W179="Z")),UPPER('C6'!W179),"")))</f>
        <v/>
      </c>
      <c r="J723" s="75" t="s">
        <v>383</v>
      </c>
      <c r="K723" s="163" t="str">
        <f>IF(AND(ISBLANK('C6'!V631),$L$723&lt;&gt;"Z"),"",'C6'!V631)</f>
        <v/>
      </c>
      <c r="L723" s="163" t="str">
        <f>IF(ISBLANK('C6'!W631),"",'C6'!W631)</f>
        <v/>
      </c>
      <c r="M723" s="72" t="str">
        <f t="shared" si="12"/>
        <v>OK</v>
      </c>
      <c r="N723" s="73"/>
    </row>
    <row r="724" spans="1:14" hidden="1">
      <c r="A724" s="74" t="s">
        <v>2597</v>
      </c>
      <c r="B724" s="161" t="s">
        <v>1908</v>
      </c>
      <c r="C724" s="162" t="s">
        <v>363</v>
      </c>
      <c r="D724" s="164" t="s">
        <v>1909</v>
      </c>
      <c r="E724" s="162" t="s">
        <v>383</v>
      </c>
      <c r="F724" s="162" t="s">
        <v>363</v>
      </c>
      <c r="G724" s="164" t="s">
        <v>1117</v>
      </c>
      <c r="H724" s="163" t="str">
        <f>IF(OR(AND('C6'!V180="",'C6'!W180=""),AND('C6'!V406="",'C6'!W406=""),AND('C6'!W180="X",'C6'!W406="X"),OR('C6'!W180="M",'C6'!W406="M")),"",SUM('C6'!V180,'C6'!V406))</f>
        <v/>
      </c>
      <c r="I724" s="163" t="str">
        <f>IF(AND(AND('C6'!W180="X",'C6'!W406="X"),SUM('C6'!V180,'C6'!V406)=0,ISNUMBER('C6'!V632)),"",IF(OR('C6'!W180="M",'C6'!W406="M"),"M",IF(AND('C6'!W180='C6'!W406,OR('C6'!W180="X",'C6'!W180="W",'C6'!W180="Z")),UPPER('C6'!W180),"")))</f>
        <v/>
      </c>
      <c r="J724" s="75" t="s">
        <v>383</v>
      </c>
      <c r="K724" s="163" t="str">
        <f>IF(AND(ISBLANK('C6'!V632),$L$724&lt;&gt;"Z"),"",'C6'!V632)</f>
        <v/>
      </c>
      <c r="L724" s="163" t="str">
        <f>IF(ISBLANK('C6'!W632),"",'C6'!W632)</f>
        <v/>
      </c>
      <c r="M724" s="72" t="str">
        <f t="shared" si="12"/>
        <v>OK</v>
      </c>
      <c r="N724" s="73"/>
    </row>
    <row r="725" spans="1:14" hidden="1">
      <c r="A725" s="74" t="s">
        <v>2597</v>
      </c>
      <c r="B725" s="161" t="s">
        <v>1910</v>
      </c>
      <c r="C725" s="162" t="s">
        <v>363</v>
      </c>
      <c r="D725" s="164" t="s">
        <v>1911</v>
      </c>
      <c r="E725" s="162" t="s">
        <v>383</v>
      </c>
      <c r="F725" s="162" t="s">
        <v>363</v>
      </c>
      <c r="G725" s="164" t="s">
        <v>1118</v>
      </c>
      <c r="H725" s="163" t="str">
        <f>IF(OR(AND('C6'!V181="",'C6'!W181=""),AND('C6'!V407="",'C6'!W407=""),AND('C6'!W181="X",'C6'!W407="X"),OR('C6'!W181="M",'C6'!W407="M")),"",SUM('C6'!V181,'C6'!V407))</f>
        <v/>
      </c>
      <c r="I725" s="163" t="str">
        <f>IF(AND(AND('C6'!W181="X",'C6'!W407="X"),SUM('C6'!V181,'C6'!V407)=0,ISNUMBER('C6'!V633)),"",IF(OR('C6'!W181="M",'C6'!W407="M"),"M",IF(AND('C6'!W181='C6'!W407,OR('C6'!W181="X",'C6'!W181="W",'C6'!W181="Z")),UPPER('C6'!W181),"")))</f>
        <v/>
      </c>
      <c r="J725" s="75" t="s">
        <v>383</v>
      </c>
      <c r="K725" s="163" t="str">
        <f>IF(AND(ISBLANK('C6'!V633),$L$725&lt;&gt;"Z"),"",'C6'!V633)</f>
        <v/>
      </c>
      <c r="L725" s="163" t="str">
        <f>IF(ISBLANK('C6'!W633),"",'C6'!W633)</f>
        <v/>
      </c>
      <c r="M725" s="72" t="str">
        <f t="shared" si="12"/>
        <v>OK</v>
      </c>
      <c r="N725" s="73"/>
    </row>
    <row r="726" spans="1:14" hidden="1">
      <c r="A726" s="74" t="s">
        <v>2597</v>
      </c>
      <c r="B726" s="161" t="s">
        <v>1912</v>
      </c>
      <c r="C726" s="162" t="s">
        <v>363</v>
      </c>
      <c r="D726" s="164" t="s">
        <v>1913</v>
      </c>
      <c r="E726" s="162" t="s">
        <v>383</v>
      </c>
      <c r="F726" s="162" t="s">
        <v>363</v>
      </c>
      <c r="G726" s="164" t="s">
        <v>1119</v>
      </c>
      <c r="H726" s="163" t="str">
        <f>IF(OR(AND('C6'!V182="",'C6'!W182=""),AND('C6'!V408="",'C6'!W408=""),AND('C6'!W182="X",'C6'!W408="X"),OR('C6'!W182="M",'C6'!W408="M")),"",SUM('C6'!V182,'C6'!V408))</f>
        <v/>
      </c>
      <c r="I726" s="163" t="str">
        <f>IF(AND(AND('C6'!W182="X",'C6'!W408="X"),SUM('C6'!V182,'C6'!V408)=0,ISNUMBER('C6'!V634)),"",IF(OR('C6'!W182="M",'C6'!W408="M"),"M",IF(AND('C6'!W182='C6'!W408,OR('C6'!W182="X",'C6'!W182="W",'C6'!W182="Z")),UPPER('C6'!W182),"")))</f>
        <v/>
      </c>
      <c r="J726" s="75" t="s">
        <v>383</v>
      </c>
      <c r="K726" s="163" t="str">
        <f>IF(AND(ISBLANK('C6'!V634),$L$726&lt;&gt;"Z"),"",'C6'!V634)</f>
        <v/>
      </c>
      <c r="L726" s="163" t="str">
        <f>IF(ISBLANK('C6'!W634),"",'C6'!W634)</f>
        <v/>
      </c>
      <c r="M726" s="72" t="str">
        <f t="shared" si="12"/>
        <v>OK</v>
      </c>
      <c r="N726" s="73"/>
    </row>
    <row r="727" spans="1:14" hidden="1">
      <c r="A727" s="74" t="s">
        <v>2597</v>
      </c>
      <c r="B727" s="161" t="s">
        <v>1914</v>
      </c>
      <c r="C727" s="162" t="s">
        <v>363</v>
      </c>
      <c r="D727" s="164" t="s">
        <v>1915</v>
      </c>
      <c r="E727" s="162" t="s">
        <v>383</v>
      </c>
      <c r="F727" s="162" t="s">
        <v>363</v>
      </c>
      <c r="G727" s="164" t="s">
        <v>1120</v>
      </c>
      <c r="H727" s="163" t="str">
        <f>IF(OR(AND('C6'!V183="",'C6'!W183=""),AND('C6'!V409="",'C6'!W409=""),AND('C6'!W183="X",'C6'!W409="X"),OR('C6'!W183="M",'C6'!W409="M")),"",SUM('C6'!V183,'C6'!V409))</f>
        <v/>
      </c>
      <c r="I727" s="163" t="str">
        <f>IF(AND(AND('C6'!W183="X",'C6'!W409="X"),SUM('C6'!V183,'C6'!V409)=0,ISNUMBER('C6'!V635)),"",IF(OR('C6'!W183="M",'C6'!W409="M"),"M",IF(AND('C6'!W183='C6'!W409,OR('C6'!W183="X",'C6'!W183="W",'C6'!W183="Z")),UPPER('C6'!W183),"")))</f>
        <v/>
      </c>
      <c r="J727" s="75" t="s">
        <v>383</v>
      </c>
      <c r="K727" s="163" t="str">
        <f>IF(AND(ISBLANK('C6'!V635),$L$727&lt;&gt;"Z"),"",'C6'!V635)</f>
        <v/>
      </c>
      <c r="L727" s="163" t="str">
        <f>IF(ISBLANK('C6'!W635),"",'C6'!W635)</f>
        <v/>
      </c>
      <c r="M727" s="72" t="str">
        <f t="shared" si="12"/>
        <v>OK</v>
      </c>
      <c r="N727" s="73"/>
    </row>
    <row r="728" spans="1:14" hidden="1">
      <c r="A728" s="74" t="s">
        <v>2597</v>
      </c>
      <c r="B728" s="161" t="s">
        <v>1916</v>
      </c>
      <c r="C728" s="162" t="s">
        <v>363</v>
      </c>
      <c r="D728" s="164" t="s">
        <v>1917</v>
      </c>
      <c r="E728" s="162" t="s">
        <v>383</v>
      </c>
      <c r="F728" s="162" t="s">
        <v>363</v>
      </c>
      <c r="G728" s="164" t="s">
        <v>1121</v>
      </c>
      <c r="H728" s="163" t="str">
        <f>IF(OR(AND('C6'!V184="",'C6'!W184=""),AND('C6'!V410="",'C6'!W410=""),AND('C6'!W184="X",'C6'!W410="X"),OR('C6'!W184="M",'C6'!W410="M")),"",SUM('C6'!V184,'C6'!V410))</f>
        <v/>
      </c>
      <c r="I728" s="163" t="str">
        <f>IF(AND(AND('C6'!W184="X",'C6'!W410="X"),SUM('C6'!V184,'C6'!V410)=0,ISNUMBER('C6'!V636)),"",IF(OR('C6'!W184="M",'C6'!W410="M"),"M",IF(AND('C6'!W184='C6'!W410,OR('C6'!W184="X",'C6'!W184="W",'C6'!W184="Z")),UPPER('C6'!W184),"")))</f>
        <v/>
      </c>
      <c r="J728" s="75" t="s">
        <v>383</v>
      </c>
      <c r="K728" s="163" t="str">
        <f>IF(AND(ISBLANK('C6'!V636),$L$728&lt;&gt;"Z"),"",'C6'!V636)</f>
        <v/>
      </c>
      <c r="L728" s="163" t="str">
        <f>IF(ISBLANK('C6'!W636),"",'C6'!W636)</f>
        <v/>
      </c>
      <c r="M728" s="72" t="str">
        <f t="shared" si="12"/>
        <v>OK</v>
      </c>
      <c r="N728" s="73"/>
    </row>
    <row r="729" spans="1:14" hidden="1">
      <c r="A729" s="74" t="s">
        <v>2597</v>
      </c>
      <c r="B729" s="161" t="s">
        <v>1918</v>
      </c>
      <c r="C729" s="162" t="s">
        <v>363</v>
      </c>
      <c r="D729" s="164" t="s">
        <v>1919</v>
      </c>
      <c r="E729" s="162" t="s">
        <v>383</v>
      </c>
      <c r="F729" s="162" t="s">
        <v>363</v>
      </c>
      <c r="G729" s="164" t="s">
        <v>1122</v>
      </c>
      <c r="H729" s="163" t="str">
        <f>IF(OR(AND('C6'!V185="",'C6'!W185=""),AND('C6'!V411="",'C6'!W411=""),AND('C6'!W185="X",'C6'!W411="X"),OR('C6'!W185="M",'C6'!W411="M")),"",SUM('C6'!V185,'C6'!V411))</f>
        <v/>
      </c>
      <c r="I729" s="163" t="str">
        <f>IF(AND(AND('C6'!W185="X",'C6'!W411="X"),SUM('C6'!V185,'C6'!V411)=0,ISNUMBER('C6'!V637)),"",IF(OR('C6'!W185="M",'C6'!W411="M"),"M",IF(AND('C6'!W185='C6'!W411,OR('C6'!W185="X",'C6'!W185="W",'C6'!W185="Z")),UPPER('C6'!W185),"")))</f>
        <v/>
      </c>
      <c r="J729" s="75" t="s">
        <v>383</v>
      </c>
      <c r="K729" s="163" t="str">
        <f>IF(AND(ISBLANK('C6'!V637),$L$729&lt;&gt;"Z"),"",'C6'!V637)</f>
        <v/>
      </c>
      <c r="L729" s="163" t="str">
        <f>IF(ISBLANK('C6'!W637),"",'C6'!W637)</f>
        <v/>
      </c>
      <c r="M729" s="72" t="str">
        <f t="shared" si="12"/>
        <v>OK</v>
      </c>
      <c r="N729" s="73"/>
    </row>
    <row r="730" spans="1:14" hidden="1">
      <c r="A730" s="74" t="s">
        <v>2597</v>
      </c>
      <c r="B730" s="161" t="s">
        <v>1920</v>
      </c>
      <c r="C730" s="162" t="s">
        <v>363</v>
      </c>
      <c r="D730" s="164" t="s">
        <v>1921</v>
      </c>
      <c r="E730" s="162" t="s">
        <v>383</v>
      </c>
      <c r="F730" s="162" t="s">
        <v>363</v>
      </c>
      <c r="G730" s="164" t="s">
        <v>1123</v>
      </c>
      <c r="H730" s="163" t="str">
        <f>IF(OR(AND('C6'!V186="",'C6'!W186=""),AND('C6'!V412="",'C6'!W412=""),AND('C6'!W186="X",'C6'!W412="X"),OR('C6'!W186="M",'C6'!W412="M")),"",SUM('C6'!V186,'C6'!V412))</f>
        <v/>
      </c>
      <c r="I730" s="163" t="str">
        <f>IF(AND(AND('C6'!W186="X",'C6'!W412="X"),SUM('C6'!V186,'C6'!V412)=0,ISNUMBER('C6'!V638)),"",IF(OR('C6'!W186="M",'C6'!W412="M"),"M",IF(AND('C6'!W186='C6'!W412,OR('C6'!W186="X",'C6'!W186="W",'C6'!W186="Z")),UPPER('C6'!W186),"")))</f>
        <v/>
      </c>
      <c r="J730" s="75" t="s">
        <v>383</v>
      </c>
      <c r="K730" s="163" t="str">
        <f>IF(AND(ISBLANK('C6'!V638),$L$730&lt;&gt;"Z"),"",'C6'!V638)</f>
        <v/>
      </c>
      <c r="L730" s="163" t="str">
        <f>IF(ISBLANK('C6'!W638),"",'C6'!W638)</f>
        <v/>
      </c>
      <c r="M730" s="72" t="str">
        <f t="shared" si="12"/>
        <v>OK</v>
      </c>
      <c r="N730" s="73"/>
    </row>
    <row r="731" spans="1:14" hidden="1">
      <c r="A731" s="74" t="s">
        <v>2597</v>
      </c>
      <c r="B731" s="161" t="s">
        <v>1922</v>
      </c>
      <c r="C731" s="162" t="s">
        <v>363</v>
      </c>
      <c r="D731" s="164" t="s">
        <v>1923</v>
      </c>
      <c r="E731" s="162" t="s">
        <v>383</v>
      </c>
      <c r="F731" s="162" t="s">
        <v>363</v>
      </c>
      <c r="G731" s="164" t="s">
        <v>1124</v>
      </c>
      <c r="H731" s="163" t="str">
        <f>IF(OR(AND('C6'!V187="",'C6'!W187=""),AND('C6'!V413="",'C6'!W413=""),AND('C6'!W187="X",'C6'!W413="X"),OR('C6'!W187="M",'C6'!W413="M")),"",SUM('C6'!V187,'C6'!V413))</f>
        <v/>
      </c>
      <c r="I731" s="163" t="str">
        <f>IF(AND(AND('C6'!W187="X",'C6'!W413="X"),SUM('C6'!V187,'C6'!V413)=0,ISNUMBER('C6'!V639)),"",IF(OR('C6'!W187="M",'C6'!W413="M"),"M",IF(AND('C6'!W187='C6'!W413,OR('C6'!W187="X",'C6'!W187="W",'C6'!W187="Z")),UPPER('C6'!W187),"")))</f>
        <v/>
      </c>
      <c r="J731" s="75" t="s">
        <v>383</v>
      </c>
      <c r="K731" s="163" t="str">
        <f>IF(AND(ISBLANK('C6'!V639),$L$731&lt;&gt;"Z"),"",'C6'!V639)</f>
        <v/>
      </c>
      <c r="L731" s="163" t="str">
        <f>IF(ISBLANK('C6'!W639),"",'C6'!W639)</f>
        <v/>
      </c>
      <c r="M731" s="72" t="str">
        <f t="shared" si="12"/>
        <v>OK</v>
      </c>
      <c r="N731" s="73"/>
    </row>
    <row r="732" spans="1:14" hidden="1">
      <c r="A732" s="74" t="s">
        <v>2597</v>
      </c>
      <c r="B732" s="161" t="s">
        <v>1924</v>
      </c>
      <c r="C732" s="162" t="s">
        <v>363</v>
      </c>
      <c r="D732" s="164" t="s">
        <v>1925</v>
      </c>
      <c r="E732" s="162" t="s">
        <v>383</v>
      </c>
      <c r="F732" s="162" t="s">
        <v>363</v>
      </c>
      <c r="G732" s="164" t="s">
        <v>1125</v>
      </c>
      <c r="H732" s="163" t="str">
        <f>IF(OR(AND('C6'!V188="",'C6'!W188=""),AND('C6'!V414="",'C6'!W414=""),AND('C6'!W188="X",'C6'!W414="X"),OR('C6'!W188="M",'C6'!W414="M")),"",SUM('C6'!V188,'C6'!V414))</f>
        <v/>
      </c>
      <c r="I732" s="163" t="str">
        <f>IF(AND(AND('C6'!W188="X",'C6'!W414="X"),SUM('C6'!V188,'C6'!V414)=0,ISNUMBER('C6'!V640)),"",IF(OR('C6'!W188="M",'C6'!W414="M"),"M",IF(AND('C6'!W188='C6'!W414,OR('C6'!W188="X",'C6'!W188="W",'C6'!W188="Z")),UPPER('C6'!W188),"")))</f>
        <v/>
      </c>
      <c r="J732" s="75" t="s">
        <v>383</v>
      </c>
      <c r="K732" s="163" t="str">
        <f>IF(AND(ISBLANK('C6'!V640),$L$732&lt;&gt;"Z"),"",'C6'!V640)</f>
        <v/>
      </c>
      <c r="L732" s="163" t="str">
        <f>IF(ISBLANK('C6'!W640),"",'C6'!W640)</f>
        <v/>
      </c>
      <c r="M732" s="72" t="str">
        <f t="shared" si="12"/>
        <v>OK</v>
      </c>
      <c r="N732" s="73"/>
    </row>
    <row r="733" spans="1:14" hidden="1">
      <c r="A733" s="74" t="s">
        <v>2597</v>
      </c>
      <c r="B733" s="161" t="s">
        <v>1926</v>
      </c>
      <c r="C733" s="162" t="s">
        <v>363</v>
      </c>
      <c r="D733" s="164" t="s">
        <v>1927</v>
      </c>
      <c r="E733" s="162" t="s">
        <v>383</v>
      </c>
      <c r="F733" s="162" t="s">
        <v>363</v>
      </c>
      <c r="G733" s="164" t="s">
        <v>1126</v>
      </c>
      <c r="H733" s="163" t="str">
        <f>IF(OR(AND('C6'!V189="",'C6'!W189=""),AND('C6'!V415="",'C6'!W415=""),AND('C6'!W189="X",'C6'!W415="X"),OR('C6'!W189="M",'C6'!W415="M")),"",SUM('C6'!V189,'C6'!V415))</f>
        <v/>
      </c>
      <c r="I733" s="163" t="str">
        <f>IF(AND(AND('C6'!W189="X",'C6'!W415="X"),SUM('C6'!V189,'C6'!V415)=0,ISNUMBER('C6'!V641)),"",IF(OR('C6'!W189="M",'C6'!W415="M"),"M",IF(AND('C6'!W189='C6'!W415,OR('C6'!W189="X",'C6'!W189="W",'C6'!W189="Z")),UPPER('C6'!W189),"")))</f>
        <v/>
      </c>
      <c r="J733" s="75" t="s">
        <v>383</v>
      </c>
      <c r="K733" s="163" t="str">
        <f>IF(AND(ISBLANK('C6'!V641),$L$733&lt;&gt;"Z"),"",'C6'!V641)</f>
        <v/>
      </c>
      <c r="L733" s="163" t="str">
        <f>IF(ISBLANK('C6'!W641),"",'C6'!W641)</f>
        <v/>
      </c>
      <c r="M733" s="72" t="str">
        <f t="shared" si="12"/>
        <v>OK</v>
      </c>
      <c r="N733" s="73"/>
    </row>
    <row r="734" spans="1:14" hidden="1">
      <c r="A734" s="74" t="s">
        <v>2597</v>
      </c>
      <c r="B734" s="161" t="s">
        <v>1928</v>
      </c>
      <c r="C734" s="162" t="s">
        <v>363</v>
      </c>
      <c r="D734" s="164" t="s">
        <v>1929</v>
      </c>
      <c r="E734" s="162" t="s">
        <v>383</v>
      </c>
      <c r="F734" s="162" t="s">
        <v>363</v>
      </c>
      <c r="G734" s="164" t="s">
        <v>1127</v>
      </c>
      <c r="H734" s="163" t="str">
        <f>IF(OR(AND('C6'!V190="",'C6'!W190=""),AND('C6'!V416="",'C6'!W416=""),AND('C6'!W190="X",'C6'!W416="X"),OR('C6'!W190="M",'C6'!W416="M")),"",SUM('C6'!V190,'C6'!V416))</f>
        <v/>
      </c>
      <c r="I734" s="163" t="str">
        <f>IF(AND(AND('C6'!W190="X",'C6'!W416="X"),SUM('C6'!V190,'C6'!V416)=0,ISNUMBER('C6'!V642)),"",IF(OR('C6'!W190="M",'C6'!W416="M"),"M",IF(AND('C6'!W190='C6'!W416,OR('C6'!W190="X",'C6'!W190="W",'C6'!W190="Z")),UPPER('C6'!W190),"")))</f>
        <v/>
      </c>
      <c r="J734" s="75" t="s">
        <v>383</v>
      </c>
      <c r="K734" s="163" t="str">
        <f>IF(AND(ISBLANK('C6'!V642),$L$734&lt;&gt;"Z"),"",'C6'!V642)</f>
        <v/>
      </c>
      <c r="L734" s="163" t="str">
        <f>IF(ISBLANK('C6'!W642),"",'C6'!W642)</f>
        <v/>
      </c>
      <c r="M734" s="72" t="str">
        <f t="shared" si="12"/>
        <v>OK</v>
      </c>
      <c r="N734" s="73"/>
    </row>
    <row r="735" spans="1:14" hidden="1">
      <c r="A735" s="74" t="s">
        <v>2597</v>
      </c>
      <c r="B735" s="161" t="s">
        <v>1930</v>
      </c>
      <c r="C735" s="162" t="s">
        <v>363</v>
      </c>
      <c r="D735" s="164" t="s">
        <v>1931</v>
      </c>
      <c r="E735" s="162" t="s">
        <v>383</v>
      </c>
      <c r="F735" s="162" t="s">
        <v>363</v>
      </c>
      <c r="G735" s="164" t="s">
        <v>1128</v>
      </c>
      <c r="H735" s="163" t="str">
        <f>IF(OR(AND('C6'!V191="",'C6'!W191=""),AND('C6'!V417="",'C6'!W417=""),AND('C6'!W191="X",'C6'!W417="X"),OR('C6'!W191="M",'C6'!W417="M")),"",SUM('C6'!V191,'C6'!V417))</f>
        <v/>
      </c>
      <c r="I735" s="163" t="str">
        <f>IF(AND(AND('C6'!W191="X",'C6'!W417="X"),SUM('C6'!V191,'C6'!V417)=0,ISNUMBER('C6'!V643)),"",IF(OR('C6'!W191="M",'C6'!W417="M"),"M",IF(AND('C6'!W191='C6'!W417,OR('C6'!W191="X",'C6'!W191="W",'C6'!W191="Z")),UPPER('C6'!W191),"")))</f>
        <v/>
      </c>
      <c r="J735" s="75" t="s">
        <v>383</v>
      </c>
      <c r="K735" s="163" t="str">
        <f>IF(AND(ISBLANK('C6'!V643),$L$735&lt;&gt;"Z"),"",'C6'!V643)</f>
        <v/>
      </c>
      <c r="L735" s="163" t="str">
        <f>IF(ISBLANK('C6'!W643),"",'C6'!W643)</f>
        <v/>
      </c>
      <c r="M735" s="72" t="str">
        <f t="shared" si="12"/>
        <v>OK</v>
      </c>
      <c r="N735" s="73"/>
    </row>
    <row r="736" spans="1:14" hidden="1">
      <c r="A736" s="74" t="s">
        <v>2597</v>
      </c>
      <c r="B736" s="161" t="s">
        <v>1932</v>
      </c>
      <c r="C736" s="162" t="s">
        <v>363</v>
      </c>
      <c r="D736" s="164" t="s">
        <v>1933</v>
      </c>
      <c r="E736" s="162" t="s">
        <v>383</v>
      </c>
      <c r="F736" s="162" t="s">
        <v>363</v>
      </c>
      <c r="G736" s="164" t="s">
        <v>1129</v>
      </c>
      <c r="H736" s="163" t="str">
        <f>IF(OR(AND('C6'!V192="",'C6'!W192=""),AND('C6'!V418="",'C6'!W418=""),AND('C6'!W192="X",'C6'!W418="X"),OR('C6'!W192="M",'C6'!W418="M")),"",SUM('C6'!V192,'C6'!V418))</f>
        <v/>
      </c>
      <c r="I736" s="163" t="str">
        <f>IF(AND(AND('C6'!W192="X",'C6'!W418="X"),SUM('C6'!V192,'C6'!V418)=0,ISNUMBER('C6'!V644)),"",IF(OR('C6'!W192="M",'C6'!W418="M"),"M",IF(AND('C6'!W192='C6'!W418,OR('C6'!W192="X",'C6'!W192="W",'C6'!W192="Z")),UPPER('C6'!W192),"")))</f>
        <v/>
      </c>
      <c r="J736" s="75" t="s">
        <v>383</v>
      </c>
      <c r="K736" s="163" t="str">
        <f>IF(AND(ISBLANK('C6'!V644),$L$736&lt;&gt;"Z"),"",'C6'!V644)</f>
        <v/>
      </c>
      <c r="L736" s="163" t="str">
        <f>IF(ISBLANK('C6'!W644),"",'C6'!W644)</f>
        <v/>
      </c>
      <c r="M736" s="72" t="str">
        <f t="shared" si="12"/>
        <v>OK</v>
      </c>
      <c r="N736" s="73"/>
    </row>
    <row r="737" spans="1:14" hidden="1">
      <c r="A737" s="74" t="s">
        <v>2597</v>
      </c>
      <c r="B737" s="161" t="s">
        <v>1934</v>
      </c>
      <c r="C737" s="162" t="s">
        <v>363</v>
      </c>
      <c r="D737" s="164" t="s">
        <v>1935</v>
      </c>
      <c r="E737" s="162" t="s">
        <v>383</v>
      </c>
      <c r="F737" s="162" t="s">
        <v>363</v>
      </c>
      <c r="G737" s="164" t="s">
        <v>1130</v>
      </c>
      <c r="H737" s="163" t="str">
        <f>IF(OR(AND('C6'!V193="",'C6'!W193=""),AND('C6'!V419="",'C6'!W419=""),AND('C6'!W193="X",'C6'!W419="X"),OR('C6'!W193="M",'C6'!W419="M")),"",SUM('C6'!V193,'C6'!V419))</f>
        <v/>
      </c>
      <c r="I737" s="163" t="str">
        <f>IF(AND(AND('C6'!W193="X",'C6'!W419="X"),SUM('C6'!V193,'C6'!V419)=0,ISNUMBER('C6'!V645)),"",IF(OR('C6'!W193="M",'C6'!W419="M"),"M",IF(AND('C6'!W193='C6'!W419,OR('C6'!W193="X",'C6'!W193="W",'C6'!W193="Z")),UPPER('C6'!W193),"")))</f>
        <v/>
      </c>
      <c r="J737" s="75" t="s">
        <v>383</v>
      </c>
      <c r="K737" s="163" t="str">
        <f>IF(AND(ISBLANK('C6'!V645),$L$737&lt;&gt;"Z"),"",'C6'!V645)</f>
        <v/>
      </c>
      <c r="L737" s="163" t="str">
        <f>IF(ISBLANK('C6'!W645),"",'C6'!W645)</f>
        <v/>
      </c>
      <c r="M737" s="72" t="str">
        <f t="shared" si="12"/>
        <v>OK</v>
      </c>
      <c r="N737" s="73"/>
    </row>
    <row r="738" spans="1:14" hidden="1">
      <c r="A738" s="74" t="s">
        <v>2597</v>
      </c>
      <c r="B738" s="161" t="s">
        <v>1936</v>
      </c>
      <c r="C738" s="162" t="s">
        <v>363</v>
      </c>
      <c r="D738" s="164" t="s">
        <v>1937</v>
      </c>
      <c r="E738" s="162" t="s">
        <v>383</v>
      </c>
      <c r="F738" s="162" t="s">
        <v>363</v>
      </c>
      <c r="G738" s="164" t="s">
        <v>1131</v>
      </c>
      <c r="H738" s="163" t="str">
        <f>IF(OR(AND('C6'!V194="",'C6'!W194=""),AND('C6'!V420="",'C6'!W420=""),AND('C6'!W194="X",'C6'!W420="X"),OR('C6'!W194="M",'C6'!W420="M")),"",SUM('C6'!V194,'C6'!V420))</f>
        <v/>
      </c>
      <c r="I738" s="163" t="str">
        <f>IF(AND(AND('C6'!W194="X",'C6'!W420="X"),SUM('C6'!V194,'C6'!V420)=0,ISNUMBER('C6'!V646)),"",IF(OR('C6'!W194="M",'C6'!W420="M"),"M",IF(AND('C6'!W194='C6'!W420,OR('C6'!W194="X",'C6'!W194="W",'C6'!W194="Z")),UPPER('C6'!W194),"")))</f>
        <v/>
      </c>
      <c r="J738" s="75" t="s">
        <v>383</v>
      </c>
      <c r="K738" s="163" t="str">
        <f>IF(AND(ISBLANK('C6'!V646),$L$738&lt;&gt;"Z"),"",'C6'!V646)</f>
        <v/>
      </c>
      <c r="L738" s="163" t="str">
        <f>IF(ISBLANK('C6'!W646),"",'C6'!W646)</f>
        <v/>
      </c>
      <c r="M738" s="72" t="str">
        <f t="shared" si="12"/>
        <v>OK</v>
      </c>
      <c r="N738" s="73"/>
    </row>
    <row r="739" spans="1:14" hidden="1">
      <c r="A739" s="74" t="s">
        <v>2597</v>
      </c>
      <c r="B739" s="161" t="s">
        <v>1938</v>
      </c>
      <c r="C739" s="162" t="s">
        <v>363</v>
      </c>
      <c r="D739" s="164" t="s">
        <v>1939</v>
      </c>
      <c r="E739" s="162" t="s">
        <v>383</v>
      </c>
      <c r="F739" s="162" t="s">
        <v>363</v>
      </c>
      <c r="G739" s="164" t="s">
        <v>1132</v>
      </c>
      <c r="H739" s="163" t="str">
        <f>IF(OR(AND('C6'!V195="",'C6'!W195=""),AND('C6'!V421="",'C6'!W421=""),AND('C6'!W195="X",'C6'!W421="X"),OR('C6'!W195="M",'C6'!W421="M")),"",SUM('C6'!V195,'C6'!V421))</f>
        <v/>
      </c>
      <c r="I739" s="163" t="str">
        <f>IF(AND(AND('C6'!W195="X",'C6'!W421="X"),SUM('C6'!V195,'C6'!V421)=0,ISNUMBER('C6'!V647)),"",IF(OR('C6'!W195="M",'C6'!W421="M"),"M",IF(AND('C6'!W195='C6'!W421,OR('C6'!W195="X",'C6'!W195="W",'C6'!W195="Z")),UPPER('C6'!W195),"")))</f>
        <v/>
      </c>
      <c r="J739" s="75" t="s">
        <v>383</v>
      </c>
      <c r="K739" s="163" t="str">
        <f>IF(AND(ISBLANK('C6'!V647),$L$739&lt;&gt;"Z"),"",'C6'!V647)</f>
        <v/>
      </c>
      <c r="L739" s="163" t="str">
        <f>IF(ISBLANK('C6'!W647),"",'C6'!W647)</f>
        <v/>
      </c>
      <c r="M739" s="72" t="str">
        <f t="shared" si="12"/>
        <v>OK</v>
      </c>
      <c r="N739" s="73"/>
    </row>
    <row r="740" spans="1:14" hidden="1">
      <c r="A740" s="74" t="s">
        <v>2597</v>
      </c>
      <c r="B740" s="161" t="s">
        <v>1940</v>
      </c>
      <c r="C740" s="162" t="s">
        <v>363</v>
      </c>
      <c r="D740" s="164" t="s">
        <v>1941</v>
      </c>
      <c r="E740" s="162" t="s">
        <v>383</v>
      </c>
      <c r="F740" s="162" t="s">
        <v>363</v>
      </c>
      <c r="G740" s="164" t="s">
        <v>1133</v>
      </c>
      <c r="H740" s="163" t="str">
        <f>IF(OR(AND('C6'!V196="",'C6'!W196=""),AND('C6'!V422="",'C6'!W422=""),AND('C6'!W196="X",'C6'!W422="X"),OR('C6'!W196="M",'C6'!W422="M")),"",SUM('C6'!V196,'C6'!V422))</f>
        <v/>
      </c>
      <c r="I740" s="163" t="str">
        <f>IF(AND(AND('C6'!W196="X",'C6'!W422="X"),SUM('C6'!V196,'C6'!V422)=0,ISNUMBER('C6'!V648)),"",IF(OR('C6'!W196="M",'C6'!W422="M"),"M",IF(AND('C6'!W196='C6'!W422,OR('C6'!W196="X",'C6'!W196="W",'C6'!W196="Z")),UPPER('C6'!W196),"")))</f>
        <v/>
      </c>
      <c r="J740" s="75" t="s">
        <v>383</v>
      </c>
      <c r="K740" s="163" t="str">
        <f>IF(AND(ISBLANK('C6'!V648),$L$740&lt;&gt;"Z"),"",'C6'!V648)</f>
        <v/>
      </c>
      <c r="L740" s="163" t="str">
        <f>IF(ISBLANK('C6'!W648),"",'C6'!W648)</f>
        <v/>
      </c>
      <c r="M740" s="72" t="str">
        <f t="shared" si="12"/>
        <v>OK</v>
      </c>
      <c r="N740" s="73"/>
    </row>
    <row r="741" spans="1:14" hidden="1">
      <c r="A741" s="74" t="s">
        <v>2597</v>
      </c>
      <c r="B741" s="161" t="s">
        <v>1942</v>
      </c>
      <c r="C741" s="162" t="s">
        <v>363</v>
      </c>
      <c r="D741" s="164" t="s">
        <v>1943</v>
      </c>
      <c r="E741" s="162" t="s">
        <v>383</v>
      </c>
      <c r="F741" s="162" t="s">
        <v>363</v>
      </c>
      <c r="G741" s="164" t="s">
        <v>1134</v>
      </c>
      <c r="H741" s="163" t="str">
        <f>IF(OR(AND('C6'!V197="",'C6'!W197=""),AND('C6'!V423="",'C6'!W423=""),AND('C6'!W197="X",'C6'!W423="X"),OR('C6'!W197="M",'C6'!W423="M")),"",SUM('C6'!V197,'C6'!V423))</f>
        <v/>
      </c>
      <c r="I741" s="163" t="str">
        <f>IF(AND(AND('C6'!W197="X",'C6'!W423="X"),SUM('C6'!V197,'C6'!V423)=0,ISNUMBER('C6'!V649)),"",IF(OR('C6'!W197="M",'C6'!W423="M"),"M",IF(AND('C6'!W197='C6'!W423,OR('C6'!W197="X",'C6'!W197="W",'C6'!W197="Z")),UPPER('C6'!W197),"")))</f>
        <v/>
      </c>
      <c r="J741" s="75" t="s">
        <v>383</v>
      </c>
      <c r="K741" s="163" t="str">
        <f>IF(AND(ISBLANK('C6'!V649),$L$741&lt;&gt;"Z"),"",'C6'!V649)</f>
        <v/>
      </c>
      <c r="L741" s="163" t="str">
        <f>IF(ISBLANK('C6'!W649),"",'C6'!W649)</f>
        <v/>
      </c>
      <c r="M741" s="72" t="str">
        <f t="shared" si="12"/>
        <v>OK</v>
      </c>
      <c r="N741" s="73"/>
    </row>
    <row r="742" spans="1:14" hidden="1">
      <c r="A742" s="74" t="s">
        <v>2597</v>
      </c>
      <c r="B742" s="161" t="s">
        <v>1944</v>
      </c>
      <c r="C742" s="162" t="s">
        <v>363</v>
      </c>
      <c r="D742" s="164" t="s">
        <v>1945</v>
      </c>
      <c r="E742" s="162" t="s">
        <v>383</v>
      </c>
      <c r="F742" s="162" t="s">
        <v>363</v>
      </c>
      <c r="G742" s="164" t="s">
        <v>1135</v>
      </c>
      <c r="H742" s="163" t="str">
        <f>IF(OR(AND('C6'!V198="",'C6'!W198=""),AND('C6'!V424="",'C6'!W424=""),AND('C6'!W198="X",'C6'!W424="X"),OR('C6'!W198="M",'C6'!W424="M")),"",SUM('C6'!V198,'C6'!V424))</f>
        <v/>
      </c>
      <c r="I742" s="163" t="str">
        <f>IF(AND(AND('C6'!W198="X",'C6'!W424="X"),SUM('C6'!V198,'C6'!V424)=0,ISNUMBER('C6'!V650)),"",IF(OR('C6'!W198="M",'C6'!W424="M"),"M",IF(AND('C6'!W198='C6'!W424,OR('C6'!W198="X",'C6'!W198="W",'C6'!W198="Z")),UPPER('C6'!W198),"")))</f>
        <v/>
      </c>
      <c r="J742" s="75" t="s">
        <v>383</v>
      </c>
      <c r="K742" s="163" t="str">
        <f>IF(AND(ISBLANK('C6'!V650),$L$742&lt;&gt;"Z"),"",'C6'!V650)</f>
        <v/>
      </c>
      <c r="L742" s="163" t="str">
        <f>IF(ISBLANK('C6'!W650),"",'C6'!W650)</f>
        <v/>
      </c>
      <c r="M742" s="72" t="str">
        <f t="shared" si="12"/>
        <v>OK</v>
      </c>
      <c r="N742" s="73"/>
    </row>
    <row r="743" spans="1:14" hidden="1">
      <c r="A743" s="74" t="s">
        <v>2597</v>
      </c>
      <c r="B743" s="161" t="s">
        <v>1946</v>
      </c>
      <c r="C743" s="162" t="s">
        <v>363</v>
      </c>
      <c r="D743" s="164" t="s">
        <v>1947</v>
      </c>
      <c r="E743" s="162" t="s">
        <v>383</v>
      </c>
      <c r="F743" s="162" t="s">
        <v>363</v>
      </c>
      <c r="G743" s="164" t="s">
        <v>1136</v>
      </c>
      <c r="H743" s="163" t="str">
        <f>IF(OR(AND('C6'!V199="",'C6'!W199=""),AND('C6'!V425="",'C6'!W425=""),AND('C6'!W199="X",'C6'!W425="X"),OR('C6'!W199="M",'C6'!W425="M")),"",SUM('C6'!V199,'C6'!V425))</f>
        <v/>
      </c>
      <c r="I743" s="163" t="str">
        <f>IF(AND(AND('C6'!W199="X",'C6'!W425="X"),SUM('C6'!V199,'C6'!V425)=0,ISNUMBER('C6'!V651)),"",IF(OR('C6'!W199="M",'C6'!W425="M"),"M",IF(AND('C6'!W199='C6'!W425,OR('C6'!W199="X",'C6'!W199="W",'C6'!W199="Z")),UPPER('C6'!W199),"")))</f>
        <v/>
      </c>
      <c r="J743" s="75" t="s">
        <v>383</v>
      </c>
      <c r="K743" s="163" t="str">
        <f>IF(AND(ISBLANK('C6'!V651),$L$743&lt;&gt;"Z"),"",'C6'!V651)</f>
        <v/>
      </c>
      <c r="L743" s="163" t="str">
        <f>IF(ISBLANK('C6'!W651),"",'C6'!W651)</f>
        <v/>
      </c>
      <c r="M743" s="72" t="str">
        <f t="shared" si="12"/>
        <v>OK</v>
      </c>
      <c r="N743" s="73"/>
    </row>
    <row r="744" spans="1:14" hidden="1">
      <c r="A744" s="74" t="s">
        <v>2597</v>
      </c>
      <c r="B744" s="161" t="s">
        <v>1948</v>
      </c>
      <c r="C744" s="162" t="s">
        <v>363</v>
      </c>
      <c r="D744" s="164" t="s">
        <v>1949</v>
      </c>
      <c r="E744" s="162" t="s">
        <v>383</v>
      </c>
      <c r="F744" s="162" t="s">
        <v>363</v>
      </c>
      <c r="G744" s="164" t="s">
        <v>1137</v>
      </c>
      <c r="H744" s="163" t="str">
        <f>IF(OR(AND('C6'!V200="",'C6'!W200=""),AND('C6'!V426="",'C6'!W426=""),AND('C6'!W200="X",'C6'!W426="X"),OR('C6'!W200="M",'C6'!W426="M")),"",SUM('C6'!V200,'C6'!V426))</f>
        <v/>
      </c>
      <c r="I744" s="163" t="str">
        <f>IF(AND(AND('C6'!W200="X",'C6'!W426="X"),SUM('C6'!V200,'C6'!V426)=0,ISNUMBER('C6'!V652)),"",IF(OR('C6'!W200="M",'C6'!W426="M"),"M",IF(AND('C6'!W200='C6'!W426,OR('C6'!W200="X",'C6'!W200="W",'C6'!W200="Z")),UPPER('C6'!W200),"")))</f>
        <v/>
      </c>
      <c r="J744" s="75" t="s">
        <v>383</v>
      </c>
      <c r="K744" s="163" t="str">
        <f>IF(AND(ISBLANK('C6'!V652),$L$744&lt;&gt;"Z"),"",'C6'!V652)</f>
        <v/>
      </c>
      <c r="L744" s="163" t="str">
        <f>IF(ISBLANK('C6'!W652),"",'C6'!W652)</f>
        <v/>
      </c>
      <c r="M744" s="72" t="str">
        <f t="shared" si="12"/>
        <v>OK</v>
      </c>
      <c r="N744" s="73"/>
    </row>
    <row r="745" spans="1:14" hidden="1">
      <c r="A745" s="74" t="s">
        <v>2597</v>
      </c>
      <c r="B745" s="161" t="s">
        <v>1950</v>
      </c>
      <c r="C745" s="162" t="s">
        <v>363</v>
      </c>
      <c r="D745" s="164" t="s">
        <v>1951</v>
      </c>
      <c r="E745" s="162" t="s">
        <v>383</v>
      </c>
      <c r="F745" s="162" t="s">
        <v>363</v>
      </c>
      <c r="G745" s="164" t="s">
        <v>1138</v>
      </c>
      <c r="H745" s="163" t="str">
        <f>IF(OR(AND('C6'!V201="",'C6'!W201=""),AND('C6'!V427="",'C6'!W427=""),AND('C6'!W201="X",'C6'!W427="X"),OR('C6'!W201="M",'C6'!W427="M")),"",SUM('C6'!V201,'C6'!V427))</f>
        <v/>
      </c>
      <c r="I745" s="163" t="str">
        <f>IF(AND(AND('C6'!W201="X",'C6'!W427="X"),SUM('C6'!V201,'C6'!V427)=0,ISNUMBER('C6'!V653)),"",IF(OR('C6'!W201="M",'C6'!W427="M"),"M",IF(AND('C6'!W201='C6'!W427,OR('C6'!W201="X",'C6'!W201="W",'C6'!W201="Z")),UPPER('C6'!W201),"")))</f>
        <v/>
      </c>
      <c r="J745" s="75" t="s">
        <v>383</v>
      </c>
      <c r="K745" s="163" t="str">
        <f>IF(AND(ISBLANK('C6'!V653),$L$745&lt;&gt;"Z"),"",'C6'!V653)</f>
        <v/>
      </c>
      <c r="L745" s="163" t="str">
        <f>IF(ISBLANK('C6'!W653),"",'C6'!W653)</f>
        <v/>
      </c>
      <c r="M745" s="72" t="str">
        <f t="shared" si="12"/>
        <v>OK</v>
      </c>
      <c r="N745" s="73"/>
    </row>
    <row r="746" spans="1:14" hidden="1">
      <c r="A746" s="74" t="s">
        <v>2597</v>
      </c>
      <c r="B746" s="161" t="s">
        <v>1952</v>
      </c>
      <c r="C746" s="162" t="s">
        <v>363</v>
      </c>
      <c r="D746" s="164" t="s">
        <v>1953</v>
      </c>
      <c r="E746" s="162" t="s">
        <v>383</v>
      </c>
      <c r="F746" s="162" t="s">
        <v>363</v>
      </c>
      <c r="G746" s="164" t="s">
        <v>1139</v>
      </c>
      <c r="H746" s="163" t="str">
        <f>IF(OR(AND('C6'!V202="",'C6'!W202=""),AND('C6'!V428="",'C6'!W428=""),AND('C6'!W202="X",'C6'!W428="X"),OR('C6'!W202="M",'C6'!W428="M")),"",SUM('C6'!V202,'C6'!V428))</f>
        <v/>
      </c>
      <c r="I746" s="163" t="str">
        <f>IF(AND(AND('C6'!W202="X",'C6'!W428="X"),SUM('C6'!V202,'C6'!V428)=0,ISNUMBER('C6'!V654)),"",IF(OR('C6'!W202="M",'C6'!W428="M"),"M",IF(AND('C6'!W202='C6'!W428,OR('C6'!W202="X",'C6'!W202="W",'C6'!W202="Z")),UPPER('C6'!W202),"")))</f>
        <v/>
      </c>
      <c r="J746" s="75" t="s">
        <v>383</v>
      </c>
      <c r="K746" s="163" t="str">
        <f>IF(AND(ISBLANK('C6'!V654),$L$746&lt;&gt;"Z"),"",'C6'!V654)</f>
        <v/>
      </c>
      <c r="L746" s="163" t="str">
        <f>IF(ISBLANK('C6'!W654),"",'C6'!W654)</f>
        <v/>
      </c>
      <c r="M746" s="72" t="str">
        <f t="shared" si="12"/>
        <v>OK</v>
      </c>
      <c r="N746" s="73"/>
    </row>
    <row r="747" spans="1:14" hidden="1">
      <c r="A747" s="74" t="s">
        <v>2597</v>
      </c>
      <c r="B747" s="161" t="s">
        <v>1954</v>
      </c>
      <c r="C747" s="162" t="s">
        <v>363</v>
      </c>
      <c r="D747" s="164" t="s">
        <v>1955</v>
      </c>
      <c r="E747" s="162" t="s">
        <v>383</v>
      </c>
      <c r="F747" s="162" t="s">
        <v>363</v>
      </c>
      <c r="G747" s="164" t="s">
        <v>1140</v>
      </c>
      <c r="H747" s="163" t="str">
        <f>IF(OR(AND('C6'!V203="",'C6'!W203=""),AND('C6'!V429="",'C6'!W429=""),AND('C6'!W203="X",'C6'!W429="X"),OR('C6'!W203="M",'C6'!W429="M")),"",SUM('C6'!V203,'C6'!V429))</f>
        <v/>
      </c>
      <c r="I747" s="163" t="str">
        <f>IF(AND(AND('C6'!W203="X",'C6'!W429="X"),SUM('C6'!V203,'C6'!V429)=0,ISNUMBER('C6'!V655)),"",IF(OR('C6'!W203="M",'C6'!W429="M"),"M",IF(AND('C6'!W203='C6'!W429,OR('C6'!W203="X",'C6'!W203="W",'C6'!W203="Z")),UPPER('C6'!W203),"")))</f>
        <v/>
      </c>
      <c r="J747" s="75" t="s">
        <v>383</v>
      </c>
      <c r="K747" s="163" t="str">
        <f>IF(AND(ISBLANK('C6'!V655),$L$747&lt;&gt;"Z"),"",'C6'!V655)</f>
        <v/>
      </c>
      <c r="L747" s="163" t="str">
        <f>IF(ISBLANK('C6'!W655),"",'C6'!W655)</f>
        <v/>
      </c>
      <c r="M747" s="72" t="str">
        <f t="shared" si="12"/>
        <v>OK</v>
      </c>
      <c r="N747" s="73"/>
    </row>
    <row r="748" spans="1:14" hidden="1">
      <c r="A748" s="74" t="s">
        <v>2597</v>
      </c>
      <c r="B748" s="161" t="s">
        <v>1956</v>
      </c>
      <c r="C748" s="162" t="s">
        <v>363</v>
      </c>
      <c r="D748" s="164" t="s">
        <v>1957</v>
      </c>
      <c r="E748" s="162" t="s">
        <v>383</v>
      </c>
      <c r="F748" s="162" t="s">
        <v>363</v>
      </c>
      <c r="G748" s="164" t="s">
        <v>1141</v>
      </c>
      <c r="H748" s="163" t="str">
        <f>IF(OR(AND('C6'!V204="",'C6'!W204=""),AND('C6'!V430="",'C6'!W430=""),AND('C6'!W204="X",'C6'!W430="X"),OR('C6'!W204="M",'C6'!W430="M")),"",SUM('C6'!V204,'C6'!V430))</f>
        <v/>
      </c>
      <c r="I748" s="163" t="str">
        <f>IF(AND(AND('C6'!W204="X",'C6'!W430="X"),SUM('C6'!V204,'C6'!V430)=0,ISNUMBER('C6'!V656)),"",IF(OR('C6'!W204="M",'C6'!W430="M"),"M",IF(AND('C6'!W204='C6'!W430,OR('C6'!W204="X",'C6'!W204="W",'C6'!W204="Z")),UPPER('C6'!W204),"")))</f>
        <v/>
      </c>
      <c r="J748" s="75" t="s">
        <v>383</v>
      </c>
      <c r="K748" s="163" t="str">
        <f>IF(AND(ISBLANK('C6'!V656),$L$748&lt;&gt;"Z"),"",'C6'!V656)</f>
        <v/>
      </c>
      <c r="L748" s="163" t="str">
        <f>IF(ISBLANK('C6'!W656),"",'C6'!W656)</f>
        <v/>
      </c>
      <c r="M748" s="72" t="str">
        <f t="shared" si="12"/>
        <v>OK</v>
      </c>
      <c r="N748" s="73"/>
    </row>
    <row r="749" spans="1:14" hidden="1">
      <c r="A749" s="74" t="s">
        <v>2597</v>
      </c>
      <c r="B749" s="161" t="s">
        <v>1958</v>
      </c>
      <c r="C749" s="162" t="s">
        <v>363</v>
      </c>
      <c r="D749" s="164" t="s">
        <v>1959</v>
      </c>
      <c r="E749" s="162" t="s">
        <v>383</v>
      </c>
      <c r="F749" s="162" t="s">
        <v>363</v>
      </c>
      <c r="G749" s="164" t="s">
        <v>1142</v>
      </c>
      <c r="H749" s="163" t="str">
        <f>IF(OR(AND('C6'!V205="",'C6'!W205=""),AND('C6'!V431="",'C6'!W431=""),AND('C6'!W205="X",'C6'!W431="X"),OR('C6'!W205="M",'C6'!W431="M")),"",SUM('C6'!V205,'C6'!V431))</f>
        <v/>
      </c>
      <c r="I749" s="163" t="str">
        <f>IF(AND(AND('C6'!W205="X",'C6'!W431="X"),SUM('C6'!V205,'C6'!V431)=0,ISNUMBER('C6'!V657)),"",IF(OR('C6'!W205="M",'C6'!W431="M"),"M",IF(AND('C6'!W205='C6'!W431,OR('C6'!W205="X",'C6'!W205="W",'C6'!W205="Z")),UPPER('C6'!W205),"")))</f>
        <v/>
      </c>
      <c r="J749" s="75" t="s">
        <v>383</v>
      </c>
      <c r="K749" s="163" t="str">
        <f>IF(AND(ISBLANK('C6'!V657),$L$749&lt;&gt;"Z"),"",'C6'!V657)</f>
        <v/>
      </c>
      <c r="L749" s="163" t="str">
        <f>IF(ISBLANK('C6'!W657),"",'C6'!W657)</f>
        <v/>
      </c>
      <c r="M749" s="72" t="str">
        <f t="shared" si="12"/>
        <v>OK</v>
      </c>
      <c r="N749" s="73"/>
    </row>
    <row r="750" spans="1:14" hidden="1">
      <c r="A750" s="74" t="s">
        <v>2597</v>
      </c>
      <c r="B750" s="161" t="s">
        <v>1960</v>
      </c>
      <c r="C750" s="162" t="s">
        <v>363</v>
      </c>
      <c r="D750" s="164" t="s">
        <v>1961</v>
      </c>
      <c r="E750" s="162" t="s">
        <v>383</v>
      </c>
      <c r="F750" s="162" t="s">
        <v>363</v>
      </c>
      <c r="G750" s="164" t="s">
        <v>1143</v>
      </c>
      <c r="H750" s="163" t="str">
        <f>IF(OR(AND('C6'!V206="",'C6'!W206=""),AND('C6'!V432="",'C6'!W432=""),AND('C6'!W206="X",'C6'!W432="X"),OR('C6'!W206="M",'C6'!W432="M")),"",SUM('C6'!V206,'C6'!V432))</f>
        <v/>
      </c>
      <c r="I750" s="163" t="str">
        <f>IF(AND(AND('C6'!W206="X",'C6'!W432="X"),SUM('C6'!V206,'C6'!V432)=0,ISNUMBER('C6'!V658)),"",IF(OR('C6'!W206="M",'C6'!W432="M"),"M",IF(AND('C6'!W206='C6'!W432,OR('C6'!W206="X",'C6'!W206="W",'C6'!W206="Z")),UPPER('C6'!W206),"")))</f>
        <v/>
      </c>
      <c r="J750" s="75" t="s">
        <v>383</v>
      </c>
      <c r="K750" s="163" t="str">
        <f>IF(AND(ISBLANK('C6'!V658),$L$750&lt;&gt;"Z"),"",'C6'!V658)</f>
        <v/>
      </c>
      <c r="L750" s="163" t="str">
        <f>IF(ISBLANK('C6'!W658),"",'C6'!W658)</f>
        <v/>
      </c>
      <c r="M750" s="72" t="str">
        <f t="shared" si="12"/>
        <v>OK</v>
      </c>
      <c r="N750" s="73"/>
    </row>
    <row r="751" spans="1:14" hidden="1">
      <c r="A751" s="74" t="s">
        <v>2597</v>
      </c>
      <c r="B751" s="161" t="s">
        <v>1962</v>
      </c>
      <c r="C751" s="162" t="s">
        <v>363</v>
      </c>
      <c r="D751" s="164" t="s">
        <v>1963</v>
      </c>
      <c r="E751" s="162" t="s">
        <v>383</v>
      </c>
      <c r="F751" s="162" t="s">
        <v>363</v>
      </c>
      <c r="G751" s="164" t="s">
        <v>1144</v>
      </c>
      <c r="H751" s="163" t="str">
        <f>IF(OR(AND('C6'!V207="",'C6'!W207=""),AND('C6'!V433="",'C6'!W433=""),AND('C6'!W207="X",'C6'!W433="X"),OR('C6'!W207="M",'C6'!W433="M")),"",SUM('C6'!V207,'C6'!V433))</f>
        <v/>
      </c>
      <c r="I751" s="163" t="str">
        <f>IF(AND(AND('C6'!W207="X",'C6'!W433="X"),SUM('C6'!V207,'C6'!V433)=0,ISNUMBER('C6'!V659)),"",IF(OR('C6'!W207="M",'C6'!W433="M"),"M",IF(AND('C6'!W207='C6'!W433,OR('C6'!W207="X",'C6'!W207="W",'C6'!W207="Z")),UPPER('C6'!W207),"")))</f>
        <v/>
      </c>
      <c r="J751" s="75" t="s">
        <v>383</v>
      </c>
      <c r="K751" s="163" t="str">
        <f>IF(AND(ISBLANK('C6'!V659),$L$751&lt;&gt;"Z"),"",'C6'!V659)</f>
        <v/>
      </c>
      <c r="L751" s="163" t="str">
        <f>IF(ISBLANK('C6'!W659),"",'C6'!W659)</f>
        <v/>
      </c>
      <c r="M751" s="72" t="str">
        <f t="shared" si="12"/>
        <v>OK</v>
      </c>
      <c r="N751" s="73"/>
    </row>
    <row r="752" spans="1:14" hidden="1">
      <c r="A752" s="74" t="s">
        <v>2597</v>
      </c>
      <c r="B752" s="161" t="s">
        <v>1964</v>
      </c>
      <c r="C752" s="162" t="s">
        <v>363</v>
      </c>
      <c r="D752" s="164" t="s">
        <v>1965</v>
      </c>
      <c r="E752" s="162" t="s">
        <v>383</v>
      </c>
      <c r="F752" s="162" t="s">
        <v>363</v>
      </c>
      <c r="G752" s="164" t="s">
        <v>1145</v>
      </c>
      <c r="H752" s="163" t="str">
        <f>IF(OR(AND('C6'!V208="",'C6'!W208=""),AND('C6'!V434="",'C6'!W434=""),AND('C6'!W208="X",'C6'!W434="X"),OR('C6'!W208="M",'C6'!W434="M")),"",SUM('C6'!V208,'C6'!V434))</f>
        <v/>
      </c>
      <c r="I752" s="163" t="str">
        <f>IF(AND(AND('C6'!W208="X",'C6'!W434="X"),SUM('C6'!V208,'C6'!V434)=0,ISNUMBER('C6'!V660)),"",IF(OR('C6'!W208="M",'C6'!W434="M"),"M",IF(AND('C6'!W208='C6'!W434,OR('C6'!W208="X",'C6'!W208="W",'C6'!W208="Z")),UPPER('C6'!W208),"")))</f>
        <v/>
      </c>
      <c r="J752" s="75" t="s">
        <v>383</v>
      </c>
      <c r="K752" s="163" t="str">
        <f>IF(AND(ISBLANK('C6'!V660),$L$752&lt;&gt;"Z"),"",'C6'!V660)</f>
        <v/>
      </c>
      <c r="L752" s="163" t="str">
        <f>IF(ISBLANK('C6'!W660),"",'C6'!W660)</f>
        <v/>
      </c>
      <c r="M752" s="72" t="str">
        <f t="shared" si="12"/>
        <v>OK</v>
      </c>
      <c r="N752" s="73"/>
    </row>
    <row r="753" spans="1:14" hidden="1">
      <c r="A753" s="74" t="s">
        <v>2597</v>
      </c>
      <c r="B753" s="161" t="s">
        <v>1966</v>
      </c>
      <c r="C753" s="162" t="s">
        <v>363</v>
      </c>
      <c r="D753" s="164" t="s">
        <v>1967</v>
      </c>
      <c r="E753" s="162" t="s">
        <v>383</v>
      </c>
      <c r="F753" s="162" t="s">
        <v>363</v>
      </c>
      <c r="G753" s="164" t="s">
        <v>1146</v>
      </c>
      <c r="H753" s="163" t="str">
        <f>IF(OR(AND('C6'!V209="",'C6'!W209=""),AND('C6'!V435="",'C6'!W435=""),AND('C6'!W209="X",'C6'!W435="X"),OR('C6'!W209="M",'C6'!W435="M")),"",SUM('C6'!V209,'C6'!V435))</f>
        <v/>
      </c>
      <c r="I753" s="163" t="str">
        <f>IF(AND(AND('C6'!W209="X",'C6'!W435="X"),SUM('C6'!V209,'C6'!V435)=0,ISNUMBER('C6'!V661)),"",IF(OR('C6'!W209="M",'C6'!W435="M"),"M",IF(AND('C6'!W209='C6'!W435,OR('C6'!W209="X",'C6'!W209="W",'C6'!W209="Z")),UPPER('C6'!W209),"")))</f>
        <v/>
      </c>
      <c r="J753" s="75" t="s">
        <v>383</v>
      </c>
      <c r="K753" s="163" t="str">
        <f>IF(AND(ISBLANK('C6'!V661),$L$753&lt;&gt;"Z"),"",'C6'!V661)</f>
        <v/>
      </c>
      <c r="L753" s="163" t="str">
        <f>IF(ISBLANK('C6'!W661),"",'C6'!W661)</f>
        <v/>
      </c>
      <c r="M753" s="72" t="str">
        <f t="shared" ref="M753:M816" si="13">IF(AND(ISNUMBER(H753),ISNUMBER(K753)),IF(OR(ROUND(H753,0)&lt;&gt;ROUND(K753,0),I753&lt;&gt;L753),"Check","OK"),IF(OR(AND(H753&lt;&gt;K753,I753&lt;&gt;"Z",L753&lt;&gt;"Z"),I753&lt;&gt;L753),"Check","OK"))</f>
        <v>OK</v>
      </c>
      <c r="N753" s="73"/>
    </row>
    <row r="754" spans="1:14" hidden="1">
      <c r="A754" s="74" t="s">
        <v>2597</v>
      </c>
      <c r="B754" s="161" t="s">
        <v>1968</v>
      </c>
      <c r="C754" s="162" t="s">
        <v>363</v>
      </c>
      <c r="D754" s="164" t="s">
        <v>1969</v>
      </c>
      <c r="E754" s="162" t="s">
        <v>383</v>
      </c>
      <c r="F754" s="162" t="s">
        <v>363</v>
      </c>
      <c r="G754" s="164" t="s">
        <v>1147</v>
      </c>
      <c r="H754" s="163" t="str">
        <f>IF(OR(AND('C6'!V210="",'C6'!W210=""),AND('C6'!V436="",'C6'!W436=""),AND('C6'!W210="X",'C6'!W436="X"),OR('C6'!W210="M",'C6'!W436="M")),"",SUM('C6'!V210,'C6'!V436))</f>
        <v/>
      </c>
      <c r="I754" s="163" t="str">
        <f>IF(AND(AND('C6'!W210="X",'C6'!W436="X"),SUM('C6'!V210,'C6'!V436)=0,ISNUMBER('C6'!V662)),"",IF(OR('C6'!W210="M",'C6'!W436="M"),"M",IF(AND('C6'!W210='C6'!W436,OR('C6'!W210="X",'C6'!W210="W",'C6'!W210="Z")),UPPER('C6'!W210),"")))</f>
        <v/>
      </c>
      <c r="J754" s="75" t="s">
        <v>383</v>
      </c>
      <c r="K754" s="163" t="str">
        <f>IF(AND(ISBLANK('C6'!V662),$L$754&lt;&gt;"Z"),"",'C6'!V662)</f>
        <v/>
      </c>
      <c r="L754" s="163" t="str">
        <f>IF(ISBLANK('C6'!W662),"",'C6'!W662)</f>
        <v/>
      </c>
      <c r="M754" s="72" t="str">
        <f t="shared" si="13"/>
        <v>OK</v>
      </c>
      <c r="N754" s="73"/>
    </row>
    <row r="755" spans="1:14" hidden="1">
      <c r="A755" s="74" t="s">
        <v>2597</v>
      </c>
      <c r="B755" s="161" t="s">
        <v>1970</v>
      </c>
      <c r="C755" s="162" t="s">
        <v>363</v>
      </c>
      <c r="D755" s="164" t="s">
        <v>1971</v>
      </c>
      <c r="E755" s="162" t="s">
        <v>383</v>
      </c>
      <c r="F755" s="162" t="s">
        <v>363</v>
      </c>
      <c r="G755" s="164" t="s">
        <v>1148</v>
      </c>
      <c r="H755" s="163" t="str">
        <f>IF(OR(AND('C6'!V211="",'C6'!W211=""),AND('C6'!V437="",'C6'!W437=""),AND('C6'!W211="X",'C6'!W437="X"),OR('C6'!W211="M",'C6'!W437="M")),"",SUM('C6'!V211,'C6'!V437))</f>
        <v/>
      </c>
      <c r="I755" s="163" t="str">
        <f>IF(AND(AND('C6'!W211="X",'C6'!W437="X"),SUM('C6'!V211,'C6'!V437)=0,ISNUMBER('C6'!V663)),"",IF(OR('C6'!W211="M",'C6'!W437="M"),"M",IF(AND('C6'!W211='C6'!W437,OR('C6'!W211="X",'C6'!W211="W",'C6'!W211="Z")),UPPER('C6'!W211),"")))</f>
        <v/>
      </c>
      <c r="J755" s="75" t="s">
        <v>383</v>
      </c>
      <c r="K755" s="163" t="str">
        <f>IF(AND(ISBLANK('C6'!V663),$L$755&lt;&gt;"Z"),"",'C6'!V663)</f>
        <v/>
      </c>
      <c r="L755" s="163" t="str">
        <f>IF(ISBLANK('C6'!W663),"",'C6'!W663)</f>
        <v/>
      </c>
      <c r="M755" s="72" t="str">
        <f t="shared" si="13"/>
        <v>OK</v>
      </c>
      <c r="N755" s="73"/>
    </row>
    <row r="756" spans="1:14" hidden="1">
      <c r="A756" s="74" t="s">
        <v>2597</v>
      </c>
      <c r="B756" s="161" t="s">
        <v>1972</v>
      </c>
      <c r="C756" s="162" t="s">
        <v>363</v>
      </c>
      <c r="D756" s="164" t="s">
        <v>1973</v>
      </c>
      <c r="E756" s="162" t="s">
        <v>383</v>
      </c>
      <c r="F756" s="162" t="s">
        <v>363</v>
      </c>
      <c r="G756" s="164" t="s">
        <v>1149</v>
      </c>
      <c r="H756" s="163" t="str">
        <f>IF(OR(AND('C6'!V212="",'C6'!W212=""),AND('C6'!V438="",'C6'!W438=""),AND('C6'!W212="X",'C6'!W438="X"),OR('C6'!W212="M",'C6'!W438="M")),"",SUM('C6'!V212,'C6'!V438))</f>
        <v/>
      </c>
      <c r="I756" s="163" t="str">
        <f>IF(AND(AND('C6'!W212="X",'C6'!W438="X"),SUM('C6'!V212,'C6'!V438)=0,ISNUMBER('C6'!V664)),"",IF(OR('C6'!W212="M",'C6'!W438="M"),"M",IF(AND('C6'!W212='C6'!W438,OR('C6'!W212="X",'C6'!W212="W",'C6'!W212="Z")),UPPER('C6'!W212),"")))</f>
        <v/>
      </c>
      <c r="J756" s="75" t="s">
        <v>383</v>
      </c>
      <c r="K756" s="163" t="str">
        <f>IF(AND(ISBLANK('C6'!V664),$L$756&lt;&gt;"Z"),"",'C6'!V664)</f>
        <v/>
      </c>
      <c r="L756" s="163" t="str">
        <f>IF(ISBLANK('C6'!W664),"",'C6'!W664)</f>
        <v/>
      </c>
      <c r="M756" s="72" t="str">
        <f t="shared" si="13"/>
        <v>OK</v>
      </c>
      <c r="N756" s="73"/>
    </row>
    <row r="757" spans="1:14" hidden="1">
      <c r="A757" s="74" t="s">
        <v>2597</v>
      </c>
      <c r="B757" s="161" t="s">
        <v>1974</v>
      </c>
      <c r="C757" s="162" t="s">
        <v>363</v>
      </c>
      <c r="D757" s="164" t="s">
        <v>1975</v>
      </c>
      <c r="E757" s="162" t="s">
        <v>383</v>
      </c>
      <c r="F757" s="162" t="s">
        <v>363</v>
      </c>
      <c r="G757" s="164" t="s">
        <v>1150</v>
      </c>
      <c r="H757" s="163" t="str">
        <f>IF(OR(AND('C6'!V213="",'C6'!W213=""),AND('C6'!V439="",'C6'!W439=""),AND('C6'!W213="X",'C6'!W439="X"),OR('C6'!W213="M",'C6'!W439="M")),"",SUM('C6'!V213,'C6'!V439))</f>
        <v/>
      </c>
      <c r="I757" s="163" t="str">
        <f>IF(AND(AND('C6'!W213="X",'C6'!W439="X"),SUM('C6'!V213,'C6'!V439)=0,ISNUMBER('C6'!V665)),"",IF(OR('C6'!W213="M",'C6'!W439="M"),"M",IF(AND('C6'!W213='C6'!W439,OR('C6'!W213="X",'C6'!W213="W",'C6'!W213="Z")),UPPER('C6'!W213),"")))</f>
        <v/>
      </c>
      <c r="J757" s="75" t="s">
        <v>383</v>
      </c>
      <c r="K757" s="163" t="str">
        <f>IF(AND(ISBLANK('C6'!V665),$L$757&lt;&gt;"Z"),"",'C6'!V665)</f>
        <v/>
      </c>
      <c r="L757" s="163" t="str">
        <f>IF(ISBLANK('C6'!W665),"",'C6'!W665)</f>
        <v/>
      </c>
      <c r="M757" s="72" t="str">
        <f t="shared" si="13"/>
        <v>OK</v>
      </c>
      <c r="N757" s="73"/>
    </row>
    <row r="758" spans="1:14" hidden="1">
      <c r="A758" s="74" t="s">
        <v>2597</v>
      </c>
      <c r="B758" s="161" t="s">
        <v>1976</v>
      </c>
      <c r="C758" s="162" t="s">
        <v>363</v>
      </c>
      <c r="D758" s="164" t="s">
        <v>1977</v>
      </c>
      <c r="E758" s="162" t="s">
        <v>383</v>
      </c>
      <c r="F758" s="162" t="s">
        <v>363</v>
      </c>
      <c r="G758" s="164" t="s">
        <v>1151</v>
      </c>
      <c r="H758" s="163" t="str">
        <f>IF(OR(AND('C6'!V214="",'C6'!W214=""),AND('C6'!V440="",'C6'!W440=""),AND('C6'!W214="X",'C6'!W440="X"),OR('C6'!W214="M",'C6'!W440="M")),"",SUM('C6'!V214,'C6'!V440))</f>
        <v/>
      </c>
      <c r="I758" s="163" t="str">
        <f>IF(AND(AND('C6'!W214="X",'C6'!W440="X"),SUM('C6'!V214,'C6'!V440)=0,ISNUMBER('C6'!V666)),"",IF(OR('C6'!W214="M",'C6'!W440="M"),"M",IF(AND('C6'!W214='C6'!W440,OR('C6'!W214="X",'C6'!W214="W",'C6'!W214="Z")),UPPER('C6'!W214),"")))</f>
        <v/>
      </c>
      <c r="J758" s="75" t="s">
        <v>383</v>
      </c>
      <c r="K758" s="163" t="str">
        <f>IF(AND(ISBLANK('C6'!V666),$L$758&lt;&gt;"Z"),"",'C6'!V666)</f>
        <v/>
      </c>
      <c r="L758" s="163" t="str">
        <f>IF(ISBLANK('C6'!W666),"",'C6'!W666)</f>
        <v/>
      </c>
      <c r="M758" s="72" t="str">
        <f t="shared" si="13"/>
        <v>OK</v>
      </c>
      <c r="N758" s="73"/>
    </row>
    <row r="759" spans="1:14" hidden="1">
      <c r="A759" s="74" t="s">
        <v>2597</v>
      </c>
      <c r="B759" s="161" t="s">
        <v>1978</v>
      </c>
      <c r="C759" s="162" t="s">
        <v>363</v>
      </c>
      <c r="D759" s="164" t="s">
        <v>1979</v>
      </c>
      <c r="E759" s="162" t="s">
        <v>383</v>
      </c>
      <c r="F759" s="162" t="s">
        <v>363</v>
      </c>
      <c r="G759" s="164" t="s">
        <v>1152</v>
      </c>
      <c r="H759" s="163" t="str">
        <f>IF(OR(AND('C6'!V215="",'C6'!W215=""),AND('C6'!V441="",'C6'!W441=""),AND('C6'!W215="X",'C6'!W441="X"),OR('C6'!W215="M",'C6'!W441="M")),"",SUM('C6'!V215,'C6'!V441))</f>
        <v/>
      </c>
      <c r="I759" s="163" t="str">
        <f>IF(AND(AND('C6'!W215="X",'C6'!W441="X"),SUM('C6'!V215,'C6'!V441)=0,ISNUMBER('C6'!V667)),"",IF(OR('C6'!W215="M",'C6'!W441="M"),"M",IF(AND('C6'!W215='C6'!W441,OR('C6'!W215="X",'C6'!W215="W",'C6'!W215="Z")),UPPER('C6'!W215),"")))</f>
        <v/>
      </c>
      <c r="J759" s="75" t="s">
        <v>383</v>
      </c>
      <c r="K759" s="163" t="str">
        <f>IF(AND(ISBLANK('C6'!V667),$L$759&lt;&gt;"Z"),"",'C6'!V667)</f>
        <v/>
      </c>
      <c r="L759" s="163" t="str">
        <f>IF(ISBLANK('C6'!W667),"",'C6'!W667)</f>
        <v/>
      </c>
      <c r="M759" s="72" t="str">
        <f t="shared" si="13"/>
        <v>OK</v>
      </c>
      <c r="N759" s="73"/>
    </row>
    <row r="760" spans="1:14" hidden="1">
      <c r="A760" s="74" t="s">
        <v>2597</v>
      </c>
      <c r="B760" s="161" t="s">
        <v>1980</v>
      </c>
      <c r="C760" s="162" t="s">
        <v>363</v>
      </c>
      <c r="D760" s="164" t="s">
        <v>1981</v>
      </c>
      <c r="E760" s="162" t="s">
        <v>383</v>
      </c>
      <c r="F760" s="162" t="s">
        <v>363</v>
      </c>
      <c r="G760" s="164" t="s">
        <v>1153</v>
      </c>
      <c r="H760" s="163" t="str">
        <f>IF(OR(AND('C6'!V216="",'C6'!W216=""),AND('C6'!V442="",'C6'!W442=""),AND('C6'!W216="X",'C6'!W442="X"),OR('C6'!W216="M",'C6'!W442="M")),"",SUM('C6'!V216,'C6'!V442))</f>
        <v/>
      </c>
      <c r="I760" s="163" t="str">
        <f>IF(AND(AND('C6'!W216="X",'C6'!W442="X"),SUM('C6'!V216,'C6'!V442)=0,ISNUMBER('C6'!V668)),"",IF(OR('C6'!W216="M",'C6'!W442="M"),"M",IF(AND('C6'!W216='C6'!W442,OR('C6'!W216="X",'C6'!W216="W",'C6'!W216="Z")),UPPER('C6'!W216),"")))</f>
        <v/>
      </c>
      <c r="J760" s="75" t="s">
        <v>383</v>
      </c>
      <c r="K760" s="163" t="str">
        <f>IF(AND(ISBLANK('C6'!V668),$L$760&lt;&gt;"Z"),"",'C6'!V668)</f>
        <v/>
      </c>
      <c r="L760" s="163" t="str">
        <f>IF(ISBLANK('C6'!W668),"",'C6'!W668)</f>
        <v/>
      </c>
      <c r="M760" s="72" t="str">
        <f t="shared" si="13"/>
        <v>OK</v>
      </c>
      <c r="N760" s="73"/>
    </row>
    <row r="761" spans="1:14" hidden="1">
      <c r="A761" s="74" t="s">
        <v>2597</v>
      </c>
      <c r="B761" s="161" t="s">
        <v>1982</v>
      </c>
      <c r="C761" s="162" t="s">
        <v>363</v>
      </c>
      <c r="D761" s="164" t="s">
        <v>1983</v>
      </c>
      <c r="E761" s="162" t="s">
        <v>383</v>
      </c>
      <c r="F761" s="162" t="s">
        <v>363</v>
      </c>
      <c r="G761" s="164" t="s">
        <v>1154</v>
      </c>
      <c r="H761" s="163" t="str">
        <f>IF(OR(AND('C6'!V217="",'C6'!W217=""),AND('C6'!V443="",'C6'!W443=""),AND('C6'!W217="X",'C6'!W443="X"),OR('C6'!W217="M",'C6'!W443="M")),"",SUM('C6'!V217,'C6'!V443))</f>
        <v/>
      </c>
      <c r="I761" s="163" t="str">
        <f>IF(AND(AND('C6'!W217="X",'C6'!W443="X"),SUM('C6'!V217,'C6'!V443)=0,ISNUMBER('C6'!V669)),"",IF(OR('C6'!W217="M",'C6'!W443="M"),"M",IF(AND('C6'!W217='C6'!W443,OR('C6'!W217="X",'C6'!W217="W",'C6'!W217="Z")),UPPER('C6'!W217),"")))</f>
        <v/>
      </c>
      <c r="J761" s="75" t="s">
        <v>383</v>
      </c>
      <c r="K761" s="163" t="str">
        <f>IF(AND(ISBLANK('C6'!V669),$L$761&lt;&gt;"Z"),"",'C6'!V669)</f>
        <v/>
      </c>
      <c r="L761" s="163" t="str">
        <f>IF(ISBLANK('C6'!W669),"",'C6'!W669)</f>
        <v/>
      </c>
      <c r="M761" s="72" t="str">
        <f t="shared" si="13"/>
        <v>OK</v>
      </c>
      <c r="N761" s="73"/>
    </row>
    <row r="762" spans="1:14" hidden="1">
      <c r="A762" s="74" t="s">
        <v>2597</v>
      </c>
      <c r="B762" s="161" t="s">
        <v>1984</v>
      </c>
      <c r="C762" s="162" t="s">
        <v>363</v>
      </c>
      <c r="D762" s="164" t="s">
        <v>1985</v>
      </c>
      <c r="E762" s="162" t="s">
        <v>383</v>
      </c>
      <c r="F762" s="162" t="s">
        <v>363</v>
      </c>
      <c r="G762" s="164" t="s">
        <v>1155</v>
      </c>
      <c r="H762" s="163" t="str">
        <f>IF(OR(AND('C6'!V218="",'C6'!W218=""),AND('C6'!V444="",'C6'!W444=""),AND('C6'!W218="X",'C6'!W444="X"),OR('C6'!W218="M",'C6'!W444="M")),"",SUM('C6'!V218,'C6'!V444))</f>
        <v/>
      </c>
      <c r="I762" s="163" t="str">
        <f>IF(AND(AND('C6'!W218="X",'C6'!W444="X"),SUM('C6'!V218,'C6'!V444)=0,ISNUMBER('C6'!V670)),"",IF(OR('C6'!W218="M",'C6'!W444="M"),"M",IF(AND('C6'!W218='C6'!W444,OR('C6'!W218="X",'C6'!W218="W",'C6'!W218="Z")),UPPER('C6'!W218),"")))</f>
        <v/>
      </c>
      <c r="J762" s="75" t="s">
        <v>383</v>
      </c>
      <c r="K762" s="163" t="str">
        <f>IF(AND(ISBLANK('C6'!V670),$L$762&lt;&gt;"Z"),"",'C6'!V670)</f>
        <v/>
      </c>
      <c r="L762" s="163" t="str">
        <f>IF(ISBLANK('C6'!W670),"",'C6'!W670)</f>
        <v/>
      </c>
      <c r="M762" s="72" t="str">
        <f t="shared" si="13"/>
        <v>OK</v>
      </c>
      <c r="N762" s="73"/>
    </row>
    <row r="763" spans="1:14" hidden="1">
      <c r="A763" s="74" t="s">
        <v>2597</v>
      </c>
      <c r="B763" s="161" t="s">
        <v>1986</v>
      </c>
      <c r="C763" s="162" t="s">
        <v>363</v>
      </c>
      <c r="D763" s="164" t="s">
        <v>1987</v>
      </c>
      <c r="E763" s="162" t="s">
        <v>383</v>
      </c>
      <c r="F763" s="162" t="s">
        <v>363</v>
      </c>
      <c r="G763" s="164" t="s">
        <v>1156</v>
      </c>
      <c r="H763" s="163" t="str">
        <f>IF(OR(AND('C6'!V219="",'C6'!W219=""),AND('C6'!V445="",'C6'!W445=""),AND('C6'!W219="X",'C6'!W445="X"),OR('C6'!W219="M",'C6'!W445="M")),"",SUM('C6'!V219,'C6'!V445))</f>
        <v/>
      </c>
      <c r="I763" s="163" t="str">
        <f>IF(AND(AND('C6'!W219="X",'C6'!W445="X"),SUM('C6'!V219,'C6'!V445)=0,ISNUMBER('C6'!V671)),"",IF(OR('C6'!W219="M",'C6'!W445="M"),"M",IF(AND('C6'!W219='C6'!W445,OR('C6'!W219="X",'C6'!W219="W",'C6'!W219="Z")),UPPER('C6'!W219),"")))</f>
        <v/>
      </c>
      <c r="J763" s="75" t="s">
        <v>383</v>
      </c>
      <c r="K763" s="163" t="str">
        <f>IF(AND(ISBLANK('C6'!V671),$L$763&lt;&gt;"Z"),"",'C6'!V671)</f>
        <v/>
      </c>
      <c r="L763" s="163" t="str">
        <f>IF(ISBLANK('C6'!W671),"",'C6'!W671)</f>
        <v/>
      </c>
      <c r="M763" s="72" t="str">
        <f t="shared" si="13"/>
        <v>OK</v>
      </c>
      <c r="N763" s="73"/>
    </row>
    <row r="764" spans="1:14" hidden="1">
      <c r="A764" s="74" t="s">
        <v>2597</v>
      </c>
      <c r="B764" s="161" t="s">
        <v>1988</v>
      </c>
      <c r="C764" s="162" t="s">
        <v>363</v>
      </c>
      <c r="D764" s="164" t="s">
        <v>1989</v>
      </c>
      <c r="E764" s="162" t="s">
        <v>383</v>
      </c>
      <c r="F764" s="162" t="s">
        <v>363</v>
      </c>
      <c r="G764" s="164" t="s">
        <v>1157</v>
      </c>
      <c r="H764" s="163" t="str">
        <f>IF(OR(AND('C6'!V220="",'C6'!W220=""),AND('C6'!V446="",'C6'!W446=""),AND('C6'!W220="X",'C6'!W446="X"),OR('C6'!W220="M",'C6'!W446="M")),"",SUM('C6'!V220,'C6'!V446))</f>
        <v/>
      </c>
      <c r="I764" s="163" t="str">
        <f>IF(AND(AND('C6'!W220="X",'C6'!W446="X"),SUM('C6'!V220,'C6'!V446)=0,ISNUMBER('C6'!V672)),"",IF(OR('C6'!W220="M",'C6'!W446="M"),"M",IF(AND('C6'!W220='C6'!W446,OR('C6'!W220="X",'C6'!W220="W",'C6'!W220="Z")),UPPER('C6'!W220),"")))</f>
        <v/>
      </c>
      <c r="J764" s="75" t="s">
        <v>383</v>
      </c>
      <c r="K764" s="163" t="str">
        <f>IF(AND(ISBLANK('C6'!V672),$L$764&lt;&gt;"Z"),"",'C6'!V672)</f>
        <v/>
      </c>
      <c r="L764" s="163" t="str">
        <f>IF(ISBLANK('C6'!W672),"",'C6'!W672)</f>
        <v/>
      </c>
      <c r="M764" s="72" t="str">
        <f t="shared" si="13"/>
        <v>OK</v>
      </c>
      <c r="N764" s="73"/>
    </row>
    <row r="765" spans="1:14" hidden="1">
      <c r="A765" s="74" t="s">
        <v>2597</v>
      </c>
      <c r="B765" s="161" t="s">
        <v>1990</v>
      </c>
      <c r="C765" s="162" t="s">
        <v>363</v>
      </c>
      <c r="D765" s="164" t="s">
        <v>1991</v>
      </c>
      <c r="E765" s="162" t="s">
        <v>383</v>
      </c>
      <c r="F765" s="162" t="s">
        <v>363</v>
      </c>
      <c r="G765" s="164" t="s">
        <v>1158</v>
      </c>
      <c r="H765" s="163" t="str">
        <f>IF(OR(AND('C6'!V221="",'C6'!W221=""),AND('C6'!V447="",'C6'!W447=""),AND('C6'!W221="X",'C6'!W447="X"),OR('C6'!W221="M",'C6'!W447="M")),"",SUM('C6'!V221,'C6'!V447))</f>
        <v/>
      </c>
      <c r="I765" s="163" t="str">
        <f>IF(AND(AND('C6'!W221="X",'C6'!W447="X"),SUM('C6'!V221,'C6'!V447)=0,ISNUMBER('C6'!V673)),"",IF(OR('C6'!W221="M",'C6'!W447="M"),"M",IF(AND('C6'!W221='C6'!W447,OR('C6'!W221="X",'C6'!W221="W",'C6'!W221="Z")),UPPER('C6'!W221),"")))</f>
        <v/>
      </c>
      <c r="J765" s="75" t="s">
        <v>383</v>
      </c>
      <c r="K765" s="163" t="str">
        <f>IF(AND(ISBLANK('C6'!V673),$L$765&lt;&gt;"Z"),"",'C6'!V673)</f>
        <v/>
      </c>
      <c r="L765" s="163" t="str">
        <f>IF(ISBLANK('C6'!W673),"",'C6'!W673)</f>
        <v/>
      </c>
      <c r="M765" s="72" t="str">
        <f t="shared" si="13"/>
        <v>OK</v>
      </c>
      <c r="N765" s="73"/>
    </row>
    <row r="766" spans="1:14" hidden="1">
      <c r="A766" s="74" t="s">
        <v>2597</v>
      </c>
      <c r="B766" s="161" t="s">
        <v>1992</v>
      </c>
      <c r="C766" s="162" t="s">
        <v>363</v>
      </c>
      <c r="D766" s="164" t="s">
        <v>1993</v>
      </c>
      <c r="E766" s="162" t="s">
        <v>383</v>
      </c>
      <c r="F766" s="162" t="s">
        <v>363</v>
      </c>
      <c r="G766" s="164" t="s">
        <v>1159</v>
      </c>
      <c r="H766" s="163" t="str">
        <f>IF(OR(AND('C6'!V222="",'C6'!W222=""),AND('C6'!V448="",'C6'!W448=""),AND('C6'!W222="X",'C6'!W448="X"),OR('C6'!W222="M",'C6'!W448="M")),"",SUM('C6'!V222,'C6'!V448))</f>
        <v/>
      </c>
      <c r="I766" s="163" t="str">
        <f>IF(AND(AND('C6'!W222="X",'C6'!W448="X"),SUM('C6'!V222,'C6'!V448)=0,ISNUMBER('C6'!V674)),"",IF(OR('C6'!W222="M",'C6'!W448="M"),"M",IF(AND('C6'!W222='C6'!W448,OR('C6'!W222="X",'C6'!W222="W",'C6'!W222="Z")),UPPER('C6'!W222),"")))</f>
        <v/>
      </c>
      <c r="J766" s="75" t="s">
        <v>383</v>
      </c>
      <c r="K766" s="163" t="str">
        <f>IF(AND(ISBLANK('C6'!V674),$L$766&lt;&gt;"Z"),"",'C6'!V674)</f>
        <v/>
      </c>
      <c r="L766" s="163" t="str">
        <f>IF(ISBLANK('C6'!W674),"",'C6'!W674)</f>
        <v/>
      </c>
      <c r="M766" s="72" t="str">
        <f t="shared" si="13"/>
        <v>OK</v>
      </c>
      <c r="N766" s="73"/>
    </row>
    <row r="767" spans="1:14" hidden="1">
      <c r="A767" s="74" t="s">
        <v>2597</v>
      </c>
      <c r="B767" s="161" t="s">
        <v>1994</v>
      </c>
      <c r="C767" s="162" t="s">
        <v>363</v>
      </c>
      <c r="D767" s="164" t="s">
        <v>1995</v>
      </c>
      <c r="E767" s="162" t="s">
        <v>383</v>
      </c>
      <c r="F767" s="162" t="s">
        <v>363</v>
      </c>
      <c r="G767" s="164" t="s">
        <v>1160</v>
      </c>
      <c r="H767" s="163" t="str">
        <f>IF(OR(AND('C6'!V223="",'C6'!W223=""),AND('C6'!V449="",'C6'!W449=""),AND('C6'!W223="X",'C6'!W449="X"),OR('C6'!W223="M",'C6'!W449="M")),"",SUM('C6'!V223,'C6'!V449))</f>
        <v/>
      </c>
      <c r="I767" s="163" t="str">
        <f>IF(AND(AND('C6'!W223="X",'C6'!W449="X"),SUM('C6'!V223,'C6'!V449)=0,ISNUMBER('C6'!V675)),"",IF(OR('C6'!W223="M",'C6'!W449="M"),"M",IF(AND('C6'!W223='C6'!W449,OR('C6'!W223="X",'C6'!W223="W",'C6'!W223="Z")),UPPER('C6'!W223),"")))</f>
        <v/>
      </c>
      <c r="J767" s="75" t="s">
        <v>383</v>
      </c>
      <c r="K767" s="163" t="str">
        <f>IF(AND(ISBLANK('C6'!V675),$L$767&lt;&gt;"Z"),"",'C6'!V675)</f>
        <v/>
      </c>
      <c r="L767" s="163" t="str">
        <f>IF(ISBLANK('C6'!W675),"",'C6'!W675)</f>
        <v/>
      </c>
      <c r="M767" s="72" t="str">
        <f t="shared" si="13"/>
        <v>OK</v>
      </c>
      <c r="N767" s="73"/>
    </row>
    <row r="768" spans="1:14" hidden="1">
      <c r="A768" s="74" t="s">
        <v>2597</v>
      </c>
      <c r="B768" s="161" t="s">
        <v>1996</v>
      </c>
      <c r="C768" s="162" t="s">
        <v>363</v>
      </c>
      <c r="D768" s="164" t="s">
        <v>1997</v>
      </c>
      <c r="E768" s="162" t="s">
        <v>383</v>
      </c>
      <c r="F768" s="162" t="s">
        <v>363</v>
      </c>
      <c r="G768" s="164" t="s">
        <v>1161</v>
      </c>
      <c r="H768" s="163" t="str">
        <f>IF(OR(AND('C6'!V224="",'C6'!W224=""),AND('C6'!V450="",'C6'!W450=""),AND('C6'!W224="X",'C6'!W450="X"),OR('C6'!W224="M",'C6'!W450="M")),"",SUM('C6'!V224,'C6'!V450))</f>
        <v/>
      </c>
      <c r="I768" s="163" t="str">
        <f>IF(AND(AND('C6'!W224="X",'C6'!W450="X"),SUM('C6'!V224,'C6'!V450)=0,ISNUMBER('C6'!V676)),"",IF(OR('C6'!W224="M",'C6'!W450="M"),"M",IF(AND('C6'!W224='C6'!W450,OR('C6'!W224="X",'C6'!W224="W",'C6'!W224="Z")),UPPER('C6'!W224),"")))</f>
        <v/>
      </c>
      <c r="J768" s="75" t="s">
        <v>383</v>
      </c>
      <c r="K768" s="163" t="str">
        <f>IF(AND(ISBLANK('C6'!V676),$L$768&lt;&gt;"Z"),"",'C6'!V676)</f>
        <v/>
      </c>
      <c r="L768" s="163" t="str">
        <f>IF(ISBLANK('C6'!W676),"",'C6'!W676)</f>
        <v/>
      </c>
      <c r="M768" s="72" t="str">
        <f t="shared" si="13"/>
        <v>OK</v>
      </c>
      <c r="N768" s="73"/>
    </row>
    <row r="769" spans="1:14" hidden="1">
      <c r="A769" s="74" t="s">
        <v>2597</v>
      </c>
      <c r="B769" s="161" t="s">
        <v>1998</v>
      </c>
      <c r="C769" s="162" t="s">
        <v>363</v>
      </c>
      <c r="D769" s="164" t="s">
        <v>1999</v>
      </c>
      <c r="E769" s="162" t="s">
        <v>383</v>
      </c>
      <c r="F769" s="162" t="s">
        <v>363</v>
      </c>
      <c r="G769" s="164" t="s">
        <v>1162</v>
      </c>
      <c r="H769" s="163" t="str">
        <f>IF(OR(AND('C6'!V225="",'C6'!W225=""),AND('C6'!V451="",'C6'!W451=""),AND('C6'!W225="X",'C6'!W451="X"),OR('C6'!W225="M",'C6'!W451="M")),"",SUM('C6'!V225,'C6'!V451))</f>
        <v/>
      </c>
      <c r="I769" s="163" t="str">
        <f>IF(AND(AND('C6'!W225="X",'C6'!W451="X"),SUM('C6'!V225,'C6'!V451)=0,ISNUMBER('C6'!V677)),"",IF(OR('C6'!W225="M",'C6'!W451="M"),"M",IF(AND('C6'!W225='C6'!W451,OR('C6'!W225="X",'C6'!W225="W",'C6'!W225="Z")),UPPER('C6'!W225),"")))</f>
        <v/>
      </c>
      <c r="J769" s="75" t="s">
        <v>383</v>
      </c>
      <c r="K769" s="163" t="str">
        <f>IF(AND(ISBLANK('C6'!V677),$L$769&lt;&gt;"Z"),"",'C6'!V677)</f>
        <v/>
      </c>
      <c r="L769" s="163" t="str">
        <f>IF(ISBLANK('C6'!W677),"",'C6'!W677)</f>
        <v/>
      </c>
      <c r="M769" s="72" t="str">
        <f t="shared" si="13"/>
        <v>OK</v>
      </c>
      <c r="N769" s="73"/>
    </row>
    <row r="770" spans="1:14" hidden="1">
      <c r="A770" s="74" t="s">
        <v>2597</v>
      </c>
      <c r="B770" s="161" t="s">
        <v>2000</v>
      </c>
      <c r="C770" s="162" t="s">
        <v>363</v>
      </c>
      <c r="D770" s="164" t="s">
        <v>2001</v>
      </c>
      <c r="E770" s="162" t="s">
        <v>383</v>
      </c>
      <c r="F770" s="162" t="s">
        <v>363</v>
      </c>
      <c r="G770" s="164" t="s">
        <v>1163</v>
      </c>
      <c r="H770" s="163" t="str">
        <f>IF(OR(AND('C6'!V226="",'C6'!W226=""),AND('C6'!V452="",'C6'!W452=""),AND('C6'!W226="X",'C6'!W452="X"),OR('C6'!W226="M",'C6'!W452="M")),"",SUM('C6'!V226,'C6'!V452))</f>
        <v/>
      </c>
      <c r="I770" s="163" t="str">
        <f>IF(AND(AND('C6'!W226="X",'C6'!W452="X"),SUM('C6'!V226,'C6'!V452)=0,ISNUMBER('C6'!V678)),"",IF(OR('C6'!W226="M",'C6'!W452="M"),"M",IF(AND('C6'!W226='C6'!W452,OR('C6'!W226="X",'C6'!W226="W",'C6'!W226="Z")),UPPER('C6'!W226),"")))</f>
        <v/>
      </c>
      <c r="J770" s="75" t="s">
        <v>383</v>
      </c>
      <c r="K770" s="163" t="str">
        <f>IF(AND(ISBLANK('C6'!V678),$L$770&lt;&gt;"Z"),"",'C6'!V678)</f>
        <v/>
      </c>
      <c r="L770" s="163" t="str">
        <f>IF(ISBLANK('C6'!W678),"",'C6'!W678)</f>
        <v/>
      </c>
      <c r="M770" s="72" t="str">
        <f t="shared" si="13"/>
        <v>OK</v>
      </c>
      <c r="N770" s="73"/>
    </row>
    <row r="771" spans="1:14" hidden="1">
      <c r="A771" s="74" t="s">
        <v>2597</v>
      </c>
      <c r="B771" s="161" t="s">
        <v>2002</v>
      </c>
      <c r="C771" s="162" t="s">
        <v>363</v>
      </c>
      <c r="D771" s="164" t="s">
        <v>2003</v>
      </c>
      <c r="E771" s="162" t="s">
        <v>383</v>
      </c>
      <c r="F771" s="162" t="s">
        <v>363</v>
      </c>
      <c r="G771" s="164" t="s">
        <v>1164</v>
      </c>
      <c r="H771" s="163" t="str">
        <f>IF(OR(AND('C6'!V227="",'C6'!W227=""),AND('C6'!V453="",'C6'!W453=""),AND('C6'!W227="X",'C6'!W453="X"),OR('C6'!W227="M",'C6'!W453="M")),"",SUM('C6'!V227,'C6'!V453))</f>
        <v/>
      </c>
      <c r="I771" s="163" t="str">
        <f>IF(AND(AND('C6'!W227="X",'C6'!W453="X"),SUM('C6'!V227,'C6'!V453)=0,ISNUMBER('C6'!V679)),"",IF(OR('C6'!W227="M",'C6'!W453="M"),"M",IF(AND('C6'!W227='C6'!W453,OR('C6'!W227="X",'C6'!W227="W",'C6'!W227="Z")),UPPER('C6'!W227),"")))</f>
        <v/>
      </c>
      <c r="J771" s="75" t="s">
        <v>383</v>
      </c>
      <c r="K771" s="163" t="str">
        <f>IF(AND(ISBLANK('C6'!V679),$L$771&lt;&gt;"Z"),"",'C6'!V679)</f>
        <v/>
      </c>
      <c r="L771" s="163" t="str">
        <f>IF(ISBLANK('C6'!W679),"",'C6'!W679)</f>
        <v/>
      </c>
      <c r="M771" s="72" t="str">
        <f t="shared" si="13"/>
        <v>OK</v>
      </c>
      <c r="N771" s="73"/>
    </row>
    <row r="772" spans="1:14" hidden="1">
      <c r="A772" s="74" t="s">
        <v>2597</v>
      </c>
      <c r="B772" s="161" t="s">
        <v>2004</v>
      </c>
      <c r="C772" s="162" t="s">
        <v>363</v>
      </c>
      <c r="D772" s="164" t="s">
        <v>2005</v>
      </c>
      <c r="E772" s="162" t="s">
        <v>383</v>
      </c>
      <c r="F772" s="162" t="s">
        <v>363</v>
      </c>
      <c r="G772" s="164" t="s">
        <v>1165</v>
      </c>
      <c r="H772" s="163" t="str">
        <f>IF(OR(AND('C6'!V228="",'C6'!W228=""),AND('C6'!V454="",'C6'!W454=""),AND('C6'!W228="X",'C6'!W454="X"),OR('C6'!W228="M",'C6'!W454="M")),"",SUM('C6'!V228,'C6'!V454))</f>
        <v/>
      </c>
      <c r="I772" s="163" t="str">
        <f>IF(AND(AND('C6'!W228="X",'C6'!W454="X"),SUM('C6'!V228,'C6'!V454)=0,ISNUMBER('C6'!V680)),"",IF(OR('C6'!W228="M",'C6'!W454="M"),"M",IF(AND('C6'!W228='C6'!W454,OR('C6'!W228="X",'C6'!W228="W",'C6'!W228="Z")),UPPER('C6'!W228),"")))</f>
        <v/>
      </c>
      <c r="J772" s="75" t="s">
        <v>383</v>
      </c>
      <c r="K772" s="163" t="str">
        <f>IF(AND(ISBLANK('C6'!V680),$L$772&lt;&gt;"Z"),"",'C6'!V680)</f>
        <v/>
      </c>
      <c r="L772" s="163" t="str">
        <f>IF(ISBLANK('C6'!W680),"",'C6'!W680)</f>
        <v/>
      </c>
      <c r="M772" s="72" t="str">
        <f t="shared" si="13"/>
        <v>OK</v>
      </c>
      <c r="N772" s="73"/>
    </row>
    <row r="773" spans="1:14" hidden="1">
      <c r="A773" s="74" t="s">
        <v>2597</v>
      </c>
      <c r="B773" s="161" t="s">
        <v>2006</v>
      </c>
      <c r="C773" s="162" t="s">
        <v>363</v>
      </c>
      <c r="D773" s="164" t="s">
        <v>2007</v>
      </c>
      <c r="E773" s="162" t="s">
        <v>383</v>
      </c>
      <c r="F773" s="162" t="s">
        <v>363</v>
      </c>
      <c r="G773" s="164" t="s">
        <v>1166</v>
      </c>
      <c r="H773" s="163" t="str">
        <f>IF(OR(AND('C6'!V229="",'C6'!W229=""),AND('C6'!V455="",'C6'!W455=""),AND('C6'!W229="X",'C6'!W455="X"),OR('C6'!W229="M",'C6'!W455="M")),"",SUM('C6'!V229,'C6'!V455))</f>
        <v/>
      </c>
      <c r="I773" s="163" t="str">
        <f>IF(AND(AND('C6'!W229="X",'C6'!W455="X"),SUM('C6'!V229,'C6'!V455)=0,ISNUMBER('C6'!V681)),"",IF(OR('C6'!W229="M",'C6'!W455="M"),"M",IF(AND('C6'!W229='C6'!W455,OR('C6'!W229="X",'C6'!W229="W",'C6'!W229="Z")),UPPER('C6'!W229),"")))</f>
        <v/>
      </c>
      <c r="J773" s="75" t="s">
        <v>383</v>
      </c>
      <c r="K773" s="163" t="str">
        <f>IF(AND(ISBLANK('C6'!V681),$L$773&lt;&gt;"Z"),"",'C6'!V681)</f>
        <v/>
      </c>
      <c r="L773" s="163" t="str">
        <f>IF(ISBLANK('C6'!W681),"",'C6'!W681)</f>
        <v/>
      </c>
      <c r="M773" s="72" t="str">
        <f t="shared" si="13"/>
        <v>OK</v>
      </c>
      <c r="N773" s="73"/>
    </row>
    <row r="774" spans="1:14" hidden="1">
      <c r="A774" s="74" t="s">
        <v>2597</v>
      </c>
      <c r="B774" s="161" t="s">
        <v>2008</v>
      </c>
      <c r="C774" s="162" t="s">
        <v>363</v>
      </c>
      <c r="D774" s="164" t="s">
        <v>2009</v>
      </c>
      <c r="E774" s="162" t="s">
        <v>383</v>
      </c>
      <c r="F774" s="162" t="s">
        <v>363</v>
      </c>
      <c r="G774" s="164" t="s">
        <v>1167</v>
      </c>
      <c r="H774" s="163" t="str">
        <f>IF(OR(AND('C6'!V230="",'C6'!W230=""),AND('C6'!V456="",'C6'!W456=""),AND('C6'!W230="X",'C6'!W456="X"),OR('C6'!W230="M",'C6'!W456="M")),"",SUM('C6'!V230,'C6'!V456))</f>
        <v/>
      </c>
      <c r="I774" s="163" t="str">
        <f>IF(AND(AND('C6'!W230="X",'C6'!W456="X"),SUM('C6'!V230,'C6'!V456)=0,ISNUMBER('C6'!V682)),"",IF(OR('C6'!W230="M",'C6'!W456="M"),"M",IF(AND('C6'!W230='C6'!W456,OR('C6'!W230="X",'C6'!W230="W",'C6'!W230="Z")),UPPER('C6'!W230),"")))</f>
        <v/>
      </c>
      <c r="J774" s="75" t="s">
        <v>383</v>
      </c>
      <c r="K774" s="163" t="str">
        <f>IF(AND(ISBLANK('C6'!V682),$L$774&lt;&gt;"Z"),"",'C6'!V682)</f>
        <v/>
      </c>
      <c r="L774" s="163" t="str">
        <f>IF(ISBLANK('C6'!W682),"",'C6'!W682)</f>
        <v/>
      </c>
      <c r="M774" s="72" t="str">
        <f t="shared" si="13"/>
        <v>OK</v>
      </c>
      <c r="N774" s="73"/>
    </row>
    <row r="775" spans="1:14" hidden="1">
      <c r="A775" s="74" t="s">
        <v>2597</v>
      </c>
      <c r="B775" s="161" t="s">
        <v>2010</v>
      </c>
      <c r="C775" s="162" t="s">
        <v>363</v>
      </c>
      <c r="D775" s="164" t="s">
        <v>2011</v>
      </c>
      <c r="E775" s="162" t="s">
        <v>383</v>
      </c>
      <c r="F775" s="162" t="s">
        <v>363</v>
      </c>
      <c r="G775" s="164" t="s">
        <v>1168</v>
      </c>
      <c r="H775" s="163" t="str">
        <f>IF(OR(AND('C6'!V231="",'C6'!W231=""),AND('C6'!V457="",'C6'!W457=""),AND('C6'!W231="X",'C6'!W457="X"),OR('C6'!W231="M",'C6'!W457="M")),"",SUM('C6'!V231,'C6'!V457))</f>
        <v/>
      </c>
      <c r="I775" s="163" t="str">
        <f>IF(AND(AND('C6'!W231="X",'C6'!W457="X"),SUM('C6'!V231,'C6'!V457)=0,ISNUMBER('C6'!V683)),"",IF(OR('C6'!W231="M",'C6'!W457="M"),"M",IF(AND('C6'!W231='C6'!W457,OR('C6'!W231="X",'C6'!W231="W",'C6'!W231="Z")),UPPER('C6'!W231),"")))</f>
        <v/>
      </c>
      <c r="J775" s="75" t="s">
        <v>383</v>
      </c>
      <c r="K775" s="163" t="str">
        <f>IF(AND(ISBLANK('C6'!V683),$L$775&lt;&gt;"Z"),"",'C6'!V683)</f>
        <v/>
      </c>
      <c r="L775" s="163" t="str">
        <f>IF(ISBLANK('C6'!W683),"",'C6'!W683)</f>
        <v/>
      </c>
      <c r="M775" s="72" t="str">
        <f t="shared" si="13"/>
        <v>OK</v>
      </c>
      <c r="N775" s="73"/>
    </row>
    <row r="776" spans="1:14" hidden="1">
      <c r="A776" s="74" t="s">
        <v>2597</v>
      </c>
      <c r="B776" s="161" t="s">
        <v>2012</v>
      </c>
      <c r="C776" s="162" t="s">
        <v>363</v>
      </c>
      <c r="D776" s="164" t="s">
        <v>2013</v>
      </c>
      <c r="E776" s="162" t="s">
        <v>383</v>
      </c>
      <c r="F776" s="162" t="s">
        <v>363</v>
      </c>
      <c r="G776" s="164" t="s">
        <v>1169</v>
      </c>
      <c r="H776" s="163" t="str">
        <f>IF(OR(AND('C6'!V232="",'C6'!W232=""),AND('C6'!V458="",'C6'!W458=""),AND('C6'!W232="X",'C6'!W458="X"),OR('C6'!W232="M",'C6'!W458="M")),"",SUM('C6'!V232,'C6'!V458))</f>
        <v/>
      </c>
      <c r="I776" s="163" t="str">
        <f>IF(AND(AND('C6'!W232="X",'C6'!W458="X"),SUM('C6'!V232,'C6'!V458)=0,ISNUMBER('C6'!V684)),"",IF(OR('C6'!W232="M",'C6'!W458="M"),"M",IF(AND('C6'!W232='C6'!W458,OR('C6'!W232="X",'C6'!W232="W",'C6'!W232="Z")),UPPER('C6'!W232),"")))</f>
        <v/>
      </c>
      <c r="J776" s="75" t="s">
        <v>383</v>
      </c>
      <c r="K776" s="163" t="str">
        <f>IF(AND(ISBLANK('C6'!V684),$L$776&lt;&gt;"Z"),"",'C6'!V684)</f>
        <v/>
      </c>
      <c r="L776" s="163" t="str">
        <f>IF(ISBLANK('C6'!W684),"",'C6'!W684)</f>
        <v/>
      </c>
      <c r="M776" s="72" t="str">
        <f t="shared" si="13"/>
        <v>OK</v>
      </c>
      <c r="N776" s="73"/>
    </row>
    <row r="777" spans="1:14" hidden="1">
      <c r="A777" s="74" t="s">
        <v>2597</v>
      </c>
      <c r="B777" s="161" t="s">
        <v>2014</v>
      </c>
      <c r="C777" s="162" t="s">
        <v>363</v>
      </c>
      <c r="D777" s="164" t="s">
        <v>2015</v>
      </c>
      <c r="E777" s="162" t="s">
        <v>383</v>
      </c>
      <c r="F777" s="162" t="s">
        <v>363</v>
      </c>
      <c r="G777" s="164" t="s">
        <v>1170</v>
      </c>
      <c r="H777" s="163" t="str">
        <f>IF(OR(AND('C6'!V233="",'C6'!W233=""),AND('C6'!V459="",'C6'!W459=""),AND('C6'!W233="X",'C6'!W459="X"),OR('C6'!W233="M",'C6'!W459="M")),"",SUM('C6'!V233,'C6'!V459))</f>
        <v/>
      </c>
      <c r="I777" s="163" t="str">
        <f>IF(AND(AND('C6'!W233="X",'C6'!W459="X"),SUM('C6'!V233,'C6'!V459)=0,ISNUMBER('C6'!V685)),"",IF(OR('C6'!W233="M",'C6'!W459="M"),"M",IF(AND('C6'!W233='C6'!W459,OR('C6'!W233="X",'C6'!W233="W",'C6'!W233="Z")),UPPER('C6'!W233),"")))</f>
        <v/>
      </c>
      <c r="J777" s="75" t="s">
        <v>383</v>
      </c>
      <c r="K777" s="163" t="str">
        <f>IF(AND(ISBLANK('C6'!V685),$L$777&lt;&gt;"Z"),"",'C6'!V685)</f>
        <v/>
      </c>
      <c r="L777" s="163" t="str">
        <f>IF(ISBLANK('C6'!W685),"",'C6'!W685)</f>
        <v/>
      </c>
      <c r="M777" s="72" t="str">
        <f t="shared" si="13"/>
        <v>OK</v>
      </c>
      <c r="N777" s="73"/>
    </row>
    <row r="778" spans="1:14" hidden="1">
      <c r="A778" s="74" t="s">
        <v>2597</v>
      </c>
      <c r="B778" s="161" t="s">
        <v>2016</v>
      </c>
      <c r="C778" s="162" t="s">
        <v>363</v>
      </c>
      <c r="D778" s="164" t="s">
        <v>2017</v>
      </c>
      <c r="E778" s="162" t="s">
        <v>383</v>
      </c>
      <c r="F778" s="162" t="s">
        <v>363</v>
      </c>
      <c r="G778" s="164" t="s">
        <v>1171</v>
      </c>
      <c r="H778" s="163" t="str">
        <f>IF(OR(AND('C6'!V234="",'C6'!W234=""),AND('C6'!V460="",'C6'!W460=""),AND('C6'!W234="X",'C6'!W460="X"),OR('C6'!W234="M",'C6'!W460="M")),"",SUM('C6'!V234,'C6'!V460))</f>
        <v/>
      </c>
      <c r="I778" s="163" t="str">
        <f>IF(AND(AND('C6'!W234="X",'C6'!W460="X"),SUM('C6'!V234,'C6'!V460)=0,ISNUMBER('C6'!V686)),"",IF(OR('C6'!W234="M",'C6'!W460="M"),"M",IF(AND('C6'!W234='C6'!W460,OR('C6'!W234="X",'C6'!W234="W",'C6'!W234="Z")),UPPER('C6'!W234),"")))</f>
        <v/>
      </c>
      <c r="J778" s="75" t="s">
        <v>383</v>
      </c>
      <c r="K778" s="163" t="str">
        <f>IF(AND(ISBLANK('C6'!V686),$L$778&lt;&gt;"Z"),"",'C6'!V686)</f>
        <v/>
      </c>
      <c r="L778" s="163" t="str">
        <f>IF(ISBLANK('C6'!W686),"",'C6'!W686)</f>
        <v/>
      </c>
      <c r="M778" s="72" t="str">
        <f t="shared" si="13"/>
        <v>OK</v>
      </c>
      <c r="N778" s="73"/>
    </row>
    <row r="779" spans="1:14" hidden="1">
      <c r="A779" s="74" t="s">
        <v>2597</v>
      </c>
      <c r="B779" s="161" t="s">
        <v>2018</v>
      </c>
      <c r="C779" s="162" t="s">
        <v>363</v>
      </c>
      <c r="D779" s="164" t="s">
        <v>2019</v>
      </c>
      <c r="E779" s="162" t="s">
        <v>383</v>
      </c>
      <c r="F779" s="162" t="s">
        <v>363</v>
      </c>
      <c r="G779" s="164" t="s">
        <v>1172</v>
      </c>
      <c r="H779" s="163" t="str">
        <f>IF(OR(AND('C6'!V235="",'C6'!W235=""),AND('C6'!V461="",'C6'!W461=""),AND('C6'!W235="X",'C6'!W461="X"),OR('C6'!W235="M",'C6'!W461="M")),"",SUM('C6'!V235,'C6'!V461))</f>
        <v/>
      </c>
      <c r="I779" s="163" t="str">
        <f>IF(AND(AND('C6'!W235="X",'C6'!W461="X"),SUM('C6'!V235,'C6'!V461)=0,ISNUMBER('C6'!V687)),"",IF(OR('C6'!W235="M",'C6'!W461="M"),"M",IF(AND('C6'!W235='C6'!W461,OR('C6'!W235="X",'C6'!W235="W",'C6'!W235="Z")),UPPER('C6'!W235),"")))</f>
        <v/>
      </c>
      <c r="J779" s="75" t="s">
        <v>383</v>
      </c>
      <c r="K779" s="163" t="str">
        <f>IF(AND(ISBLANK('C6'!V687),$L$779&lt;&gt;"Z"),"",'C6'!V687)</f>
        <v/>
      </c>
      <c r="L779" s="163" t="str">
        <f>IF(ISBLANK('C6'!W687),"",'C6'!W687)</f>
        <v/>
      </c>
      <c r="M779" s="72" t="str">
        <f t="shared" si="13"/>
        <v>OK</v>
      </c>
      <c r="N779" s="73"/>
    </row>
    <row r="780" spans="1:14" hidden="1">
      <c r="A780" s="74" t="s">
        <v>2597</v>
      </c>
      <c r="B780" s="161" t="s">
        <v>2020</v>
      </c>
      <c r="C780" s="162" t="s">
        <v>363</v>
      </c>
      <c r="D780" s="164" t="s">
        <v>2021</v>
      </c>
      <c r="E780" s="162" t="s">
        <v>383</v>
      </c>
      <c r="F780" s="162" t="s">
        <v>363</v>
      </c>
      <c r="G780" s="164" t="s">
        <v>1173</v>
      </c>
      <c r="H780" s="163" t="str">
        <f>IF(OR(AND('C6'!V236="",'C6'!W236=""),AND('C6'!V462="",'C6'!W462=""),AND('C6'!W236="X",'C6'!W462="X"),OR('C6'!W236="M",'C6'!W462="M")),"",SUM('C6'!V236,'C6'!V462))</f>
        <v/>
      </c>
      <c r="I780" s="163" t="str">
        <f>IF(AND(AND('C6'!W236="X",'C6'!W462="X"),SUM('C6'!V236,'C6'!V462)=0,ISNUMBER('C6'!V688)),"",IF(OR('C6'!W236="M",'C6'!W462="M"),"M",IF(AND('C6'!W236='C6'!W462,OR('C6'!W236="X",'C6'!W236="W",'C6'!W236="Z")),UPPER('C6'!W236),"")))</f>
        <v/>
      </c>
      <c r="J780" s="75" t="s">
        <v>383</v>
      </c>
      <c r="K780" s="163" t="str">
        <f>IF(AND(ISBLANK('C6'!V688),$L$780&lt;&gt;"Z"),"",'C6'!V688)</f>
        <v/>
      </c>
      <c r="L780" s="163" t="str">
        <f>IF(ISBLANK('C6'!W688),"",'C6'!W688)</f>
        <v/>
      </c>
      <c r="M780" s="72" t="str">
        <f t="shared" si="13"/>
        <v>OK</v>
      </c>
      <c r="N780" s="73"/>
    </row>
    <row r="781" spans="1:14" hidden="1">
      <c r="A781" s="74" t="s">
        <v>2597</v>
      </c>
      <c r="B781" s="161" t="s">
        <v>2022</v>
      </c>
      <c r="C781" s="162" t="s">
        <v>363</v>
      </c>
      <c r="D781" s="164" t="s">
        <v>2023</v>
      </c>
      <c r="E781" s="162" t="s">
        <v>383</v>
      </c>
      <c r="F781" s="162" t="s">
        <v>363</v>
      </c>
      <c r="G781" s="164" t="s">
        <v>1174</v>
      </c>
      <c r="H781" s="163" t="str">
        <f>IF(OR(AND('C6'!V237="",'C6'!W237=""),AND('C6'!V463="",'C6'!W463=""),AND('C6'!W237="X",'C6'!W463="X"),OR('C6'!W237="M",'C6'!W463="M")),"",SUM('C6'!V237,'C6'!V463))</f>
        <v/>
      </c>
      <c r="I781" s="163" t="str">
        <f>IF(AND(AND('C6'!W237="X",'C6'!W463="X"),SUM('C6'!V237,'C6'!V463)=0,ISNUMBER('C6'!V689)),"",IF(OR('C6'!W237="M",'C6'!W463="M"),"M",IF(AND('C6'!W237='C6'!W463,OR('C6'!W237="X",'C6'!W237="W",'C6'!W237="Z")),UPPER('C6'!W237),"")))</f>
        <v/>
      </c>
      <c r="J781" s="75" t="s">
        <v>383</v>
      </c>
      <c r="K781" s="163" t="str">
        <f>IF(AND(ISBLANK('C6'!V689),$L$781&lt;&gt;"Z"),"",'C6'!V689)</f>
        <v/>
      </c>
      <c r="L781" s="163" t="str">
        <f>IF(ISBLANK('C6'!W689),"",'C6'!W689)</f>
        <v/>
      </c>
      <c r="M781" s="72" t="str">
        <f t="shared" si="13"/>
        <v>OK</v>
      </c>
      <c r="N781" s="73"/>
    </row>
    <row r="782" spans="1:14" hidden="1">
      <c r="A782" s="74" t="s">
        <v>2597</v>
      </c>
      <c r="B782" s="161" t="s">
        <v>2024</v>
      </c>
      <c r="C782" s="162" t="s">
        <v>363</v>
      </c>
      <c r="D782" s="164" t="s">
        <v>2025</v>
      </c>
      <c r="E782" s="162" t="s">
        <v>383</v>
      </c>
      <c r="F782" s="162" t="s">
        <v>363</v>
      </c>
      <c r="G782" s="164" t="s">
        <v>704</v>
      </c>
      <c r="H782" s="163" t="str">
        <f>IF(OR(AND('C6'!V238="",'C6'!W238=""),AND('C6'!V464="",'C6'!W464=""),AND('C6'!W238="X",'C6'!W464="X"),OR('C6'!W238="M",'C6'!W464="M")),"",SUM('C6'!V238,'C6'!V464))</f>
        <v/>
      </c>
      <c r="I782" s="163" t="str">
        <f>IF(AND(AND('C6'!W238="X",'C6'!W464="X"),SUM('C6'!V238,'C6'!V464)=0,ISNUMBER('C6'!V690)),"",IF(OR('C6'!W238="M",'C6'!W464="M"),"M",IF(AND('C6'!W238='C6'!W464,OR('C6'!W238="X",'C6'!W238="W",'C6'!W238="Z")),UPPER('C6'!W238),"")))</f>
        <v/>
      </c>
      <c r="J782" s="75" t="s">
        <v>383</v>
      </c>
      <c r="K782" s="163" t="str">
        <f>IF(AND(ISBLANK('C6'!V690),$L$782&lt;&gt;"Z"),"",'C6'!V690)</f>
        <v/>
      </c>
      <c r="L782" s="163" t="str">
        <f>IF(ISBLANK('C6'!W690),"",'C6'!W690)</f>
        <v/>
      </c>
      <c r="M782" s="72" t="str">
        <f t="shared" si="13"/>
        <v>OK</v>
      </c>
      <c r="N782" s="73"/>
    </row>
    <row r="783" spans="1:14" hidden="1">
      <c r="A783" s="74" t="s">
        <v>2597</v>
      </c>
      <c r="B783" s="161" t="s">
        <v>2026</v>
      </c>
      <c r="C783" s="162" t="s">
        <v>335</v>
      </c>
      <c r="D783" s="164" t="s">
        <v>1278</v>
      </c>
      <c r="E783" s="162" t="s">
        <v>383</v>
      </c>
      <c r="F783" s="162" t="s">
        <v>335</v>
      </c>
      <c r="G783" s="164" t="s">
        <v>414</v>
      </c>
      <c r="H783" s="163" t="str">
        <f>IF(OR(SUMPRODUCT(--('C7'!V14:'C7'!V24=""),--('C7'!W14:'C7'!W24=""))&gt;0,COUNTIF('C7'!W14:'C7'!W24,"M")&gt;0,COUNTIF('C7'!W14:'C7'!W24,"X")=11),"",SUM('C7'!V14:'C7'!V24))</f>
        <v/>
      </c>
      <c r="I783" s="163" t="str">
        <f>IF(AND(COUNTIF('C7'!W14:'C7'!W24,"X")=11,SUM('C7'!V14:'C7'!V24)=0,ISNUMBER('C7'!V25)),"",IF(COUNTIF('C7'!W14:'C7'!W24,"M")&gt;0,"M",IF(AND(COUNTIF('C7'!W14:'C7'!W24,'C7'!W14)=11,OR('C7'!W14="X",'C7'!W14="W",'C7'!W14="Z")),UPPER('C7'!W14),"")))</f>
        <v/>
      </c>
      <c r="J783" s="75" t="s">
        <v>383</v>
      </c>
      <c r="K783" s="163" t="str">
        <f>IF(AND(ISBLANK('C7'!V25),$L$783&lt;&gt;"Z"),"",'C7'!V25)</f>
        <v/>
      </c>
      <c r="L783" s="163" t="str">
        <f>IF(ISBLANK('C7'!W25),"",'C7'!W25)</f>
        <v/>
      </c>
      <c r="M783" s="72" t="str">
        <f t="shared" si="13"/>
        <v>OK</v>
      </c>
      <c r="N783" s="73"/>
    </row>
    <row r="784" spans="1:14" hidden="1">
      <c r="A784" s="74" t="s">
        <v>2597</v>
      </c>
      <c r="B784" s="161" t="s">
        <v>2027</v>
      </c>
      <c r="C784" s="162" t="s">
        <v>335</v>
      </c>
      <c r="D784" s="164" t="s">
        <v>1280</v>
      </c>
      <c r="E784" s="162" t="s">
        <v>383</v>
      </c>
      <c r="F784" s="162" t="s">
        <v>335</v>
      </c>
      <c r="G784" s="164" t="s">
        <v>403</v>
      </c>
      <c r="H784" s="163" t="str">
        <f>IF(OR(SUMPRODUCT(--('C7'!V26:'C7'!V36=""),--('C7'!W26:'C7'!W36=""))&gt;0,COUNTIF('C7'!W26:'C7'!W36,"M")&gt;0,COUNTIF('C7'!W26:'C7'!W36,"X")=11),"",SUM('C7'!V26:'C7'!V36))</f>
        <v/>
      </c>
      <c r="I784" s="163" t="str">
        <f>IF(AND(COUNTIF('C7'!W26:'C7'!W36,"X")=11,SUM('C7'!V26:'C7'!V36)=0,ISNUMBER('C7'!V37)),"",IF(COUNTIF('C7'!W26:'C7'!W36,"M")&gt;0,"M",IF(AND(COUNTIF('C7'!W26:'C7'!W36,'C7'!W26)=11,OR('C7'!W26="X",'C7'!W26="W",'C7'!W26="Z")),UPPER('C7'!W26),"")))</f>
        <v/>
      </c>
      <c r="J784" s="75" t="s">
        <v>383</v>
      </c>
      <c r="K784" s="163" t="str">
        <f>IF(AND(ISBLANK('C7'!V37),$L$784&lt;&gt;"Z"),"",'C7'!V37)</f>
        <v/>
      </c>
      <c r="L784" s="163" t="str">
        <f>IF(ISBLANK('C7'!W37),"",'C7'!W37)</f>
        <v/>
      </c>
      <c r="M784" s="72" t="str">
        <f t="shared" si="13"/>
        <v>OK</v>
      </c>
      <c r="N784" s="73"/>
    </row>
    <row r="785" spans="1:14" hidden="1">
      <c r="A785" s="74" t="s">
        <v>2597</v>
      </c>
      <c r="B785" s="161" t="s">
        <v>2028</v>
      </c>
      <c r="C785" s="162" t="s">
        <v>335</v>
      </c>
      <c r="D785" s="164" t="s">
        <v>1282</v>
      </c>
      <c r="E785" s="162" t="s">
        <v>383</v>
      </c>
      <c r="F785" s="162" t="s">
        <v>335</v>
      </c>
      <c r="G785" s="164" t="s">
        <v>520</v>
      </c>
      <c r="H785" s="163" t="str">
        <f>IF(OR(AND('C7'!V14="",'C7'!W14=""),AND('C7'!V26="",'C7'!W26=""),AND('C7'!W14="X",'C7'!W26="X"),OR('C7'!W14="M",'C7'!W26="M")),"",SUM('C7'!V14,'C7'!V26))</f>
        <v/>
      </c>
      <c r="I785" s="163" t="str">
        <f>IF(AND(AND('C7'!W14="X",'C7'!W26="X"),SUM('C7'!V14,'C7'!V26)=0,ISNUMBER('C7'!V38)),"",IF(OR('C7'!W14="M",'C7'!W26="M"),"M",IF(AND('C7'!W14='C7'!W26,OR('C7'!W14="X",'C7'!W14="W",'C7'!W14="Z")),UPPER('C7'!W14),"")))</f>
        <v/>
      </c>
      <c r="J785" s="75" t="s">
        <v>383</v>
      </c>
      <c r="K785" s="163" t="str">
        <f>IF(AND(ISBLANK('C7'!V38),$L$785&lt;&gt;"Z"),"",'C7'!V38)</f>
        <v/>
      </c>
      <c r="L785" s="163" t="str">
        <f>IF(ISBLANK('C7'!W38),"",'C7'!W38)</f>
        <v/>
      </c>
      <c r="M785" s="72" t="str">
        <f t="shared" si="13"/>
        <v>OK</v>
      </c>
      <c r="N785" s="73"/>
    </row>
    <row r="786" spans="1:14" hidden="1">
      <c r="A786" s="74" t="s">
        <v>2597</v>
      </c>
      <c r="B786" s="161" t="s">
        <v>2029</v>
      </c>
      <c r="C786" s="162" t="s">
        <v>335</v>
      </c>
      <c r="D786" s="164" t="s">
        <v>1284</v>
      </c>
      <c r="E786" s="162" t="s">
        <v>383</v>
      </c>
      <c r="F786" s="162" t="s">
        <v>335</v>
      </c>
      <c r="G786" s="164" t="s">
        <v>523</v>
      </c>
      <c r="H786" s="163" t="str">
        <f>IF(OR(AND('C7'!V15="",'C7'!W15=""),AND('C7'!V27="",'C7'!W27=""),AND('C7'!W15="X",'C7'!W27="X"),OR('C7'!W15="M",'C7'!W27="M")),"",SUM('C7'!V15,'C7'!V27))</f>
        <v/>
      </c>
      <c r="I786" s="163" t="str">
        <f>IF(AND(AND('C7'!W15="X",'C7'!W27="X"),SUM('C7'!V15,'C7'!V27)=0,ISNUMBER('C7'!V39)),"",IF(OR('C7'!W15="M",'C7'!W27="M"),"M",IF(AND('C7'!W15='C7'!W27,OR('C7'!W15="X",'C7'!W15="W",'C7'!W15="Z")),UPPER('C7'!W15),"")))</f>
        <v/>
      </c>
      <c r="J786" s="75" t="s">
        <v>383</v>
      </c>
      <c r="K786" s="163" t="str">
        <f>IF(AND(ISBLANK('C7'!V39),$L$786&lt;&gt;"Z"),"",'C7'!V39)</f>
        <v/>
      </c>
      <c r="L786" s="163" t="str">
        <f>IF(ISBLANK('C7'!W39),"",'C7'!W39)</f>
        <v/>
      </c>
      <c r="M786" s="72" t="str">
        <f t="shared" si="13"/>
        <v>OK</v>
      </c>
      <c r="N786" s="73"/>
    </row>
    <row r="787" spans="1:14" hidden="1">
      <c r="A787" s="74" t="s">
        <v>2597</v>
      </c>
      <c r="B787" s="161" t="s">
        <v>2030</v>
      </c>
      <c r="C787" s="162" t="s">
        <v>335</v>
      </c>
      <c r="D787" s="164" t="s">
        <v>1286</v>
      </c>
      <c r="E787" s="162" t="s">
        <v>383</v>
      </c>
      <c r="F787" s="162" t="s">
        <v>335</v>
      </c>
      <c r="G787" s="164" t="s">
        <v>526</v>
      </c>
      <c r="H787" s="163" t="str">
        <f>IF(OR(AND('C7'!V16="",'C7'!W16=""),AND('C7'!V28="",'C7'!W28=""),AND('C7'!W16="X",'C7'!W28="X"),OR('C7'!W16="M",'C7'!W28="M")),"",SUM('C7'!V16,'C7'!V28))</f>
        <v/>
      </c>
      <c r="I787" s="163" t="str">
        <f>IF(AND(AND('C7'!W16="X",'C7'!W28="X"),SUM('C7'!V16,'C7'!V28)=0,ISNUMBER('C7'!V40)),"",IF(OR('C7'!W16="M",'C7'!W28="M"),"M",IF(AND('C7'!W16='C7'!W28,OR('C7'!W16="X",'C7'!W16="W",'C7'!W16="Z")),UPPER('C7'!W16),"")))</f>
        <v/>
      </c>
      <c r="J787" s="75" t="s">
        <v>383</v>
      </c>
      <c r="K787" s="163" t="str">
        <f>IF(AND(ISBLANK('C7'!V40),$L$787&lt;&gt;"Z"),"",'C7'!V40)</f>
        <v/>
      </c>
      <c r="L787" s="163" t="str">
        <f>IF(ISBLANK('C7'!W40),"",'C7'!W40)</f>
        <v/>
      </c>
      <c r="M787" s="72" t="str">
        <f t="shared" si="13"/>
        <v>OK</v>
      </c>
      <c r="N787" s="73"/>
    </row>
    <row r="788" spans="1:14" hidden="1">
      <c r="A788" s="74" t="s">
        <v>2597</v>
      </c>
      <c r="B788" s="161" t="s">
        <v>2031</v>
      </c>
      <c r="C788" s="162" t="s">
        <v>335</v>
      </c>
      <c r="D788" s="164" t="s">
        <v>1288</v>
      </c>
      <c r="E788" s="162" t="s">
        <v>383</v>
      </c>
      <c r="F788" s="162" t="s">
        <v>335</v>
      </c>
      <c r="G788" s="164" t="s">
        <v>529</v>
      </c>
      <c r="H788" s="163" t="str">
        <f>IF(OR(AND('C7'!V17="",'C7'!W17=""),AND('C7'!V29="",'C7'!W29=""),AND('C7'!W17="X",'C7'!W29="X"),OR('C7'!W17="M",'C7'!W29="M")),"",SUM('C7'!V17,'C7'!V29))</f>
        <v/>
      </c>
      <c r="I788" s="163" t="str">
        <f>IF(AND(AND('C7'!W17="X",'C7'!W29="X"),SUM('C7'!V17,'C7'!V29)=0,ISNUMBER('C7'!V41)),"",IF(OR('C7'!W17="M",'C7'!W29="M"),"M",IF(AND('C7'!W17='C7'!W29,OR('C7'!W17="X",'C7'!W17="W",'C7'!W17="Z")),UPPER('C7'!W17),"")))</f>
        <v/>
      </c>
      <c r="J788" s="75" t="s">
        <v>383</v>
      </c>
      <c r="K788" s="163" t="str">
        <f>IF(AND(ISBLANK('C7'!V41),$L$788&lt;&gt;"Z"),"",'C7'!V41)</f>
        <v/>
      </c>
      <c r="L788" s="163" t="str">
        <f>IF(ISBLANK('C7'!W41),"",'C7'!W41)</f>
        <v/>
      </c>
      <c r="M788" s="72" t="str">
        <f t="shared" si="13"/>
        <v>OK</v>
      </c>
      <c r="N788" s="73"/>
    </row>
    <row r="789" spans="1:14" hidden="1">
      <c r="A789" s="74" t="s">
        <v>2597</v>
      </c>
      <c r="B789" s="161" t="s">
        <v>2032</v>
      </c>
      <c r="C789" s="162" t="s">
        <v>335</v>
      </c>
      <c r="D789" s="164" t="s">
        <v>1290</v>
      </c>
      <c r="E789" s="162" t="s">
        <v>383</v>
      </c>
      <c r="F789" s="162" t="s">
        <v>335</v>
      </c>
      <c r="G789" s="164" t="s">
        <v>417</v>
      </c>
      <c r="H789" s="163" t="str">
        <f>IF(OR(AND('C7'!V18="",'C7'!W18=""),AND('C7'!V30="",'C7'!W30=""),AND('C7'!W18="X",'C7'!W30="X"),OR('C7'!W18="M",'C7'!W30="M")),"",SUM('C7'!V18,'C7'!V30))</f>
        <v/>
      </c>
      <c r="I789" s="163" t="str">
        <f>IF(AND(AND('C7'!W18="X",'C7'!W30="X"),SUM('C7'!V18,'C7'!V30)=0,ISNUMBER('C7'!V42)),"",IF(OR('C7'!W18="M",'C7'!W30="M"),"M",IF(AND('C7'!W18='C7'!W30,OR('C7'!W18="X",'C7'!W18="W",'C7'!W18="Z")),UPPER('C7'!W18),"")))</f>
        <v/>
      </c>
      <c r="J789" s="75" t="s">
        <v>383</v>
      </c>
      <c r="K789" s="163" t="str">
        <f>IF(AND(ISBLANK('C7'!V42),$L$789&lt;&gt;"Z"),"",'C7'!V42)</f>
        <v/>
      </c>
      <c r="L789" s="163" t="str">
        <f>IF(ISBLANK('C7'!W42),"",'C7'!W42)</f>
        <v/>
      </c>
      <c r="M789" s="72" t="str">
        <f t="shared" si="13"/>
        <v>OK</v>
      </c>
      <c r="N789" s="73"/>
    </row>
    <row r="790" spans="1:14" hidden="1">
      <c r="A790" s="74" t="s">
        <v>2597</v>
      </c>
      <c r="B790" s="161" t="s">
        <v>2033</v>
      </c>
      <c r="C790" s="162" t="s">
        <v>335</v>
      </c>
      <c r="D790" s="164" t="s">
        <v>1292</v>
      </c>
      <c r="E790" s="162" t="s">
        <v>383</v>
      </c>
      <c r="F790" s="162" t="s">
        <v>335</v>
      </c>
      <c r="G790" s="164" t="s">
        <v>735</v>
      </c>
      <c r="H790" s="163" t="str">
        <f>IF(OR(AND('C7'!V19="",'C7'!W19=""),AND('C7'!V31="",'C7'!W31=""),AND('C7'!W19="X",'C7'!W31="X"),OR('C7'!W19="M",'C7'!W31="M")),"",SUM('C7'!V19,'C7'!V31))</f>
        <v/>
      </c>
      <c r="I790" s="163" t="str">
        <f>IF(AND(AND('C7'!W19="X",'C7'!W31="X"),SUM('C7'!V19,'C7'!V31)=0,ISNUMBER('C7'!V43)),"",IF(OR('C7'!W19="M",'C7'!W31="M"),"M",IF(AND('C7'!W19='C7'!W31,OR('C7'!W19="X",'C7'!W19="W",'C7'!W19="Z")),UPPER('C7'!W19),"")))</f>
        <v/>
      </c>
      <c r="J790" s="75" t="s">
        <v>383</v>
      </c>
      <c r="K790" s="163" t="str">
        <f>IF(AND(ISBLANK('C7'!V43),$L$790&lt;&gt;"Z"),"",'C7'!V43)</f>
        <v/>
      </c>
      <c r="L790" s="163" t="str">
        <f>IF(ISBLANK('C7'!W43),"",'C7'!W43)</f>
        <v/>
      </c>
      <c r="M790" s="72" t="str">
        <f t="shared" si="13"/>
        <v>OK</v>
      </c>
      <c r="N790" s="73"/>
    </row>
    <row r="791" spans="1:14" hidden="1">
      <c r="A791" s="74" t="s">
        <v>2597</v>
      </c>
      <c r="B791" s="161" t="s">
        <v>2034</v>
      </c>
      <c r="C791" s="162" t="s">
        <v>335</v>
      </c>
      <c r="D791" s="164" t="s">
        <v>1294</v>
      </c>
      <c r="E791" s="162" t="s">
        <v>383</v>
      </c>
      <c r="F791" s="162" t="s">
        <v>335</v>
      </c>
      <c r="G791" s="164" t="s">
        <v>534</v>
      </c>
      <c r="H791" s="163" t="str">
        <f>IF(OR(AND('C7'!V20="",'C7'!W20=""),AND('C7'!V32="",'C7'!W32=""),AND('C7'!W20="X",'C7'!W32="X"),OR('C7'!W20="M",'C7'!W32="M")),"",SUM('C7'!V20,'C7'!V32))</f>
        <v/>
      </c>
      <c r="I791" s="163" t="str">
        <f>IF(AND(AND('C7'!W20="X",'C7'!W32="X"),SUM('C7'!V20,'C7'!V32)=0,ISNUMBER('C7'!V44)),"",IF(OR('C7'!W20="M",'C7'!W32="M"),"M",IF(AND('C7'!W20='C7'!W32,OR('C7'!W20="X",'C7'!W20="W",'C7'!W20="Z")),UPPER('C7'!W20),"")))</f>
        <v/>
      </c>
      <c r="J791" s="75" t="s">
        <v>383</v>
      </c>
      <c r="K791" s="163" t="str">
        <f>IF(AND(ISBLANK('C7'!V44),$L$791&lt;&gt;"Z"),"",'C7'!V44)</f>
        <v/>
      </c>
      <c r="L791" s="163" t="str">
        <f>IF(ISBLANK('C7'!W44),"",'C7'!W44)</f>
        <v/>
      </c>
      <c r="M791" s="72" t="str">
        <f t="shared" si="13"/>
        <v>OK</v>
      </c>
      <c r="N791" s="73"/>
    </row>
    <row r="792" spans="1:14" hidden="1">
      <c r="A792" s="74" t="s">
        <v>2597</v>
      </c>
      <c r="B792" s="161" t="s">
        <v>2035</v>
      </c>
      <c r="C792" s="162" t="s">
        <v>335</v>
      </c>
      <c r="D792" s="164" t="s">
        <v>1296</v>
      </c>
      <c r="E792" s="162" t="s">
        <v>383</v>
      </c>
      <c r="F792" s="162" t="s">
        <v>335</v>
      </c>
      <c r="G792" s="164" t="s">
        <v>537</v>
      </c>
      <c r="H792" s="163" t="str">
        <f>IF(OR(AND('C7'!V21="",'C7'!W21=""),AND('C7'!V33="",'C7'!W33=""),AND('C7'!W21="X",'C7'!W33="X"),OR('C7'!W21="M",'C7'!W33="M")),"",SUM('C7'!V21,'C7'!V33))</f>
        <v/>
      </c>
      <c r="I792" s="163" t="str">
        <f>IF(AND(AND('C7'!W21="X",'C7'!W33="X"),SUM('C7'!V21,'C7'!V33)=0,ISNUMBER('C7'!V45)),"",IF(OR('C7'!W21="M",'C7'!W33="M"),"M",IF(AND('C7'!W21='C7'!W33,OR('C7'!W21="X",'C7'!W21="W",'C7'!W21="Z")),UPPER('C7'!W21),"")))</f>
        <v/>
      </c>
      <c r="J792" s="75" t="s">
        <v>383</v>
      </c>
      <c r="K792" s="163" t="str">
        <f>IF(AND(ISBLANK('C7'!V45),$L$792&lt;&gt;"Z"),"",'C7'!V45)</f>
        <v/>
      </c>
      <c r="L792" s="163" t="str">
        <f>IF(ISBLANK('C7'!W45),"",'C7'!W45)</f>
        <v/>
      </c>
      <c r="M792" s="72" t="str">
        <f t="shared" si="13"/>
        <v>OK</v>
      </c>
      <c r="N792" s="73"/>
    </row>
    <row r="793" spans="1:14" hidden="1">
      <c r="A793" s="74" t="s">
        <v>2597</v>
      </c>
      <c r="B793" s="161" t="s">
        <v>2036</v>
      </c>
      <c r="C793" s="162" t="s">
        <v>335</v>
      </c>
      <c r="D793" s="164" t="s">
        <v>1298</v>
      </c>
      <c r="E793" s="162" t="s">
        <v>383</v>
      </c>
      <c r="F793" s="162" t="s">
        <v>335</v>
      </c>
      <c r="G793" s="164" t="s">
        <v>540</v>
      </c>
      <c r="H793" s="163" t="str">
        <f>IF(OR(AND('C7'!V22="",'C7'!W22=""),AND('C7'!V34="",'C7'!W34=""),AND('C7'!W22="X",'C7'!W34="X"),OR('C7'!W22="M",'C7'!W34="M")),"",SUM('C7'!V22,'C7'!V34))</f>
        <v/>
      </c>
      <c r="I793" s="163" t="str">
        <f>IF(AND(AND('C7'!W22="X",'C7'!W34="X"),SUM('C7'!V22,'C7'!V34)=0,ISNUMBER('C7'!V46)),"",IF(OR('C7'!W22="M",'C7'!W34="M"),"M",IF(AND('C7'!W22='C7'!W34,OR('C7'!W22="X",'C7'!W22="W",'C7'!W22="Z")),UPPER('C7'!W22),"")))</f>
        <v/>
      </c>
      <c r="J793" s="75" t="s">
        <v>383</v>
      </c>
      <c r="K793" s="163" t="str">
        <f>IF(AND(ISBLANK('C7'!V46),$L$793&lt;&gt;"Z"),"",'C7'!V46)</f>
        <v/>
      </c>
      <c r="L793" s="163" t="str">
        <f>IF(ISBLANK('C7'!W46),"",'C7'!W46)</f>
        <v/>
      </c>
      <c r="M793" s="72" t="str">
        <f t="shared" si="13"/>
        <v>OK</v>
      </c>
      <c r="N793" s="73"/>
    </row>
    <row r="794" spans="1:14" hidden="1">
      <c r="A794" s="74" t="s">
        <v>2597</v>
      </c>
      <c r="B794" s="161" t="s">
        <v>2037</v>
      </c>
      <c r="C794" s="162" t="s">
        <v>335</v>
      </c>
      <c r="D794" s="164" t="s">
        <v>1300</v>
      </c>
      <c r="E794" s="162" t="s">
        <v>383</v>
      </c>
      <c r="F794" s="162" t="s">
        <v>335</v>
      </c>
      <c r="G794" s="164" t="s">
        <v>543</v>
      </c>
      <c r="H794" s="163" t="str">
        <f>IF(OR(AND('C7'!V23="",'C7'!W23=""),AND('C7'!V35="",'C7'!W35=""),AND('C7'!W23="X",'C7'!W35="X"),OR('C7'!W23="M",'C7'!W35="M")),"",SUM('C7'!V23,'C7'!V35))</f>
        <v/>
      </c>
      <c r="I794" s="163" t="str">
        <f>IF(AND(AND('C7'!W23="X",'C7'!W35="X"),SUM('C7'!V23,'C7'!V35)=0,ISNUMBER('C7'!V47)),"",IF(OR('C7'!W23="M",'C7'!W35="M"),"M",IF(AND('C7'!W23='C7'!W35,OR('C7'!W23="X",'C7'!W23="W",'C7'!W23="Z")),UPPER('C7'!W23),"")))</f>
        <v/>
      </c>
      <c r="J794" s="75" t="s">
        <v>383</v>
      </c>
      <c r="K794" s="163" t="str">
        <f>IF(AND(ISBLANK('C7'!V47),$L$794&lt;&gt;"Z"),"",'C7'!V47)</f>
        <v/>
      </c>
      <c r="L794" s="163" t="str">
        <f>IF(ISBLANK('C7'!W47),"",'C7'!W47)</f>
        <v/>
      </c>
      <c r="M794" s="72" t="str">
        <f t="shared" si="13"/>
        <v>OK</v>
      </c>
      <c r="N794" s="73"/>
    </row>
    <row r="795" spans="1:14" hidden="1">
      <c r="A795" s="74" t="s">
        <v>2597</v>
      </c>
      <c r="B795" s="161" t="s">
        <v>2038</v>
      </c>
      <c r="C795" s="162" t="s">
        <v>335</v>
      </c>
      <c r="D795" s="164" t="s">
        <v>1302</v>
      </c>
      <c r="E795" s="162" t="s">
        <v>383</v>
      </c>
      <c r="F795" s="162" t="s">
        <v>335</v>
      </c>
      <c r="G795" s="164" t="s">
        <v>546</v>
      </c>
      <c r="H795" s="163" t="str">
        <f>IF(OR(AND('C7'!V24="",'C7'!W24=""),AND('C7'!V36="",'C7'!W36=""),AND('C7'!W24="X",'C7'!W36="X"),OR('C7'!W24="M",'C7'!W36="M")),"",SUM('C7'!V24,'C7'!V36))</f>
        <v/>
      </c>
      <c r="I795" s="163" t="str">
        <f>IF(AND(AND('C7'!W24="X",'C7'!W36="X"),SUM('C7'!V24,'C7'!V36)=0,ISNUMBER('C7'!V48)),"",IF(OR('C7'!W24="M",'C7'!W36="M"),"M",IF(AND('C7'!W24='C7'!W36,OR('C7'!W24="X",'C7'!W24="W",'C7'!W24="Z")),UPPER('C7'!W24),"")))</f>
        <v/>
      </c>
      <c r="J795" s="75" t="s">
        <v>383</v>
      </c>
      <c r="K795" s="163" t="str">
        <f>IF(AND(ISBLANK('C7'!V48),$L$795&lt;&gt;"Z"),"",'C7'!V48)</f>
        <v/>
      </c>
      <c r="L795" s="163" t="str">
        <f>IF(ISBLANK('C7'!W48),"",'C7'!W48)</f>
        <v/>
      </c>
      <c r="M795" s="72" t="str">
        <f t="shared" si="13"/>
        <v>OK</v>
      </c>
      <c r="N795" s="73"/>
    </row>
    <row r="796" spans="1:14" hidden="1">
      <c r="A796" s="74" t="s">
        <v>2597</v>
      </c>
      <c r="B796" s="161" t="s">
        <v>2039</v>
      </c>
      <c r="C796" s="162" t="s">
        <v>335</v>
      </c>
      <c r="D796" s="164" t="s">
        <v>1304</v>
      </c>
      <c r="E796" s="162" t="s">
        <v>383</v>
      </c>
      <c r="F796" s="162" t="s">
        <v>335</v>
      </c>
      <c r="G796" s="164" t="s">
        <v>392</v>
      </c>
      <c r="H796" s="163" t="str">
        <f>IF(OR(AND('C7'!V25="",'C7'!W25=""),AND('C7'!V37="",'C7'!W37=""),AND('C7'!W25="X",'C7'!W37="X"),OR('C7'!W25="M",'C7'!W37="M")),"",SUM('C7'!V25,'C7'!V37))</f>
        <v/>
      </c>
      <c r="I796" s="163" t="str">
        <f>IF(AND(AND('C7'!W25="X",'C7'!W37="X"),SUM('C7'!V25,'C7'!V37)=0,ISNUMBER('C7'!V49)),"",IF(OR('C7'!W25="M",'C7'!W37="M"),"M",IF(AND('C7'!W25='C7'!W37,OR('C7'!W25="X",'C7'!W25="W",'C7'!W25="Z")),UPPER('C7'!W25),"")))</f>
        <v/>
      </c>
      <c r="J796" s="75" t="s">
        <v>383</v>
      </c>
      <c r="K796" s="163" t="str">
        <f>IF(AND(ISBLANK('C7'!V49),$L$796&lt;&gt;"Z"),"",'C7'!V49)</f>
        <v/>
      </c>
      <c r="L796" s="163" t="str">
        <f>IF(ISBLANK('C7'!W49),"",'C7'!W49)</f>
        <v/>
      </c>
      <c r="M796" s="72" t="str">
        <f t="shared" si="13"/>
        <v>OK</v>
      </c>
      <c r="N796" s="73"/>
    </row>
    <row r="797" spans="1:14" hidden="1">
      <c r="A797" s="74" t="s">
        <v>2597</v>
      </c>
      <c r="B797" s="161" t="s">
        <v>2040</v>
      </c>
      <c r="C797" s="162" t="s">
        <v>335</v>
      </c>
      <c r="D797" s="164" t="s">
        <v>1306</v>
      </c>
      <c r="E797" s="162" t="s">
        <v>383</v>
      </c>
      <c r="F797" s="162" t="s">
        <v>335</v>
      </c>
      <c r="G797" s="164" t="s">
        <v>90</v>
      </c>
      <c r="H797" s="163" t="str">
        <f>IF(OR(SUMPRODUCT(--('C7'!Y14:'C7'!Y24=""),--('C7'!Z14:'C7'!Z24=""))&gt;0,COUNTIF('C7'!Z14:'C7'!Z24,"M")&gt;0,COUNTIF('C7'!Z14:'C7'!Z24,"X")=11),"",SUM('C7'!Y14:'C7'!Y24))</f>
        <v/>
      </c>
      <c r="I797" s="163" t="str">
        <f>IF(AND(COUNTIF('C7'!Z14:'C7'!Z24,"X")=11,SUM('C7'!Y14:'C7'!Y24)=0,ISNUMBER('C7'!Y25)),"",IF(COUNTIF('C7'!Z14:'C7'!Z24,"M")&gt;0,"M",IF(AND(COUNTIF('C7'!Z14:'C7'!Z24,'C7'!Z14)=11,OR('C7'!Z14="X",'C7'!Z14="W",'C7'!Z14="Z")),UPPER('C7'!Z14),"")))</f>
        <v/>
      </c>
      <c r="J797" s="75" t="s">
        <v>383</v>
      </c>
      <c r="K797" s="163" t="str">
        <f>IF(AND(ISBLANK('C7'!Y25),$L$797&lt;&gt;"Z"),"",'C7'!Y25)</f>
        <v/>
      </c>
      <c r="L797" s="163" t="str">
        <f>IF(ISBLANK('C7'!Z25),"",'C7'!Z25)</f>
        <v/>
      </c>
      <c r="M797" s="72" t="str">
        <f t="shared" si="13"/>
        <v>OK</v>
      </c>
      <c r="N797" s="73"/>
    </row>
    <row r="798" spans="1:14" hidden="1">
      <c r="A798" s="74" t="s">
        <v>2597</v>
      </c>
      <c r="B798" s="161" t="s">
        <v>2041</v>
      </c>
      <c r="C798" s="162" t="s">
        <v>335</v>
      </c>
      <c r="D798" s="164" t="s">
        <v>1308</v>
      </c>
      <c r="E798" s="162" t="s">
        <v>383</v>
      </c>
      <c r="F798" s="162" t="s">
        <v>335</v>
      </c>
      <c r="G798" s="164" t="s">
        <v>407</v>
      </c>
      <c r="H798" s="163" t="str">
        <f>IF(OR(SUMPRODUCT(--('C7'!Y26:'C7'!Y36=""),--('C7'!Z26:'C7'!Z36=""))&gt;0,COUNTIF('C7'!Z26:'C7'!Z36,"M")&gt;0,COUNTIF('C7'!Z26:'C7'!Z36,"X")=11),"",SUM('C7'!Y26:'C7'!Y36))</f>
        <v/>
      </c>
      <c r="I798" s="163" t="str">
        <f>IF(AND(COUNTIF('C7'!Z26:'C7'!Z36,"X")=11,SUM('C7'!Y26:'C7'!Y36)=0,ISNUMBER('C7'!Y37)),"",IF(COUNTIF('C7'!Z26:'C7'!Z36,"M")&gt;0,"M",IF(AND(COUNTIF('C7'!Z26:'C7'!Z36,'C7'!Z26)=11,OR('C7'!Z26="X",'C7'!Z26="W",'C7'!Z26="Z")),UPPER('C7'!Z26),"")))</f>
        <v/>
      </c>
      <c r="J798" s="75" t="s">
        <v>383</v>
      </c>
      <c r="K798" s="163" t="str">
        <f>IF(AND(ISBLANK('C7'!Y37),$L$798&lt;&gt;"Z"),"",'C7'!Y37)</f>
        <v/>
      </c>
      <c r="L798" s="163" t="str">
        <f>IF(ISBLANK('C7'!Z37),"",'C7'!Z37)</f>
        <v/>
      </c>
      <c r="M798" s="72" t="str">
        <f t="shared" si="13"/>
        <v>OK</v>
      </c>
      <c r="N798" s="73"/>
    </row>
    <row r="799" spans="1:14" hidden="1">
      <c r="A799" s="74" t="s">
        <v>2597</v>
      </c>
      <c r="B799" s="161" t="s">
        <v>2042</v>
      </c>
      <c r="C799" s="162" t="s">
        <v>335</v>
      </c>
      <c r="D799" s="164" t="s">
        <v>1310</v>
      </c>
      <c r="E799" s="162" t="s">
        <v>383</v>
      </c>
      <c r="F799" s="162" t="s">
        <v>335</v>
      </c>
      <c r="G799" s="164" t="s">
        <v>519</v>
      </c>
      <c r="H799" s="163" t="str">
        <f>IF(OR(AND('C7'!Y14="",'C7'!Z14=""),AND('C7'!Y26="",'C7'!Z26=""),AND('C7'!Z14="X",'C7'!Z26="X"),OR('C7'!Z14="M",'C7'!Z26="M")),"",SUM('C7'!Y14,'C7'!Y26))</f>
        <v/>
      </c>
      <c r="I799" s="163" t="str">
        <f>IF(AND(AND('C7'!Z14="X",'C7'!Z26="X"),SUM('C7'!Y14,'C7'!Y26)=0,ISNUMBER('C7'!Y38)),"",IF(OR('C7'!Z14="M",'C7'!Z26="M"),"M",IF(AND('C7'!Z14='C7'!Z26,OR('C7'!Z14="X",'C7'!Z14="W",'C7'!Z14="Z")),UPPER('C7'!Z14),"")))</f>
        <v/>
      </c>
      <c r="J799" s="75" t="s">
        <v>383</v>
      </c>
      <c r="K799" s="163" t="str">
        <f>IF(AND(ISBLANK('C7'!Y38),$L$799&lt;&gt;"Z"),"",'C7'!Y38)</f>
        <v/>
      </c>
      <c r="L799" s="163" t="str">
        <f>IF(ISBLANK('C7'!Z38),"",'C7'!Z38)</f>
        <v/>
      </c>
      <c r="M799" s="72" t="str">
        <f t="shared" si="13"/>
        <v>OK</v>
      </c>
      <c r="N799" s="73"/>
    </row>
    <row r="800" spans="1:14" hidden="1">
      <c r="A800" s="74" t="s">
        <v>2597</v>
      </c>
      <c r="B800" s="161" t="s">
        <v>2043</v>
      </c>
      <c r="C800" s="162" t="s">
        <v>335</v>
      </c>
      <c r="D800" s="164" t="s">
        <v>1312</v>
      </c>
      <c r="E800" s="162" t="s">
        <v>383</v>
      </c>
      <c r="F800" s="162" t="s">
        <v>335</v>
      </c>
      <c r="G800" s="164" t="s">
        <v>522</v>
      </c>
      <c r="H800" s="163" t="str">
        <f>IF(OR(AND('C7'!Y15="",'C7'!Z15=""),AND('C7'!Y27="",'C7'!Z27=""),AND('C7'!Z15="X",'C7'!Z27="X"),OR('C7'!Z15="M",'C7'!Z27="M")),"",SUM('C7'!Y15,'C7'!Y27))</f>
        <v/>
      </c>
      <c r="I800" s="163" t="str">
        <f>IF(AND(AND('C7'!Z15="X",'C7'!Z27="X"),SUM('C7'!Y15,'C7'!Y27)=0,ISNUMBER('C7'!Y39)),"",IF(OR('C7'!Z15="M",'C7'!Z27="M"),"M",IF(AND('C7'!Z15='C7'!Z27,OR('C7'!Z15="X",'C7'!Z15="W",'C7'!Z15="Z")),UPPER('C7'!Z15),"")))</f>
        <v/>
      </c>
      <c r="J800" s="75" t="s">
        <v>383</v>
      </c>
      <c r="K800" s="163" t="str">
        <f>IF(AND(ISBLANK('C7'!Y39),$L$800&lt;&gt;"Z"),"",'C7'!Y39)</f>
        <v/>
      </c>
      <c r="L800" s="163" t="str">
        <f>IF(ISBLANK('C7'!Z39),"",'C7'!Z39)</f>
        <v/>
      </c>
      <c r="M800" s="72" t="str">
        <f t="shared" si="13"/>
        <v>OK</v>
      </c>
      <c r="N800" s="73"/>
    </row>
    <row r="801" spans="1:14" hidden="1">
      <c r="A801" s="74" t="s">
        <v>2597</v>
      </c>
      <c r="B801" s="161" t="s">
        <v>2044</v>
      </c>
      <c r="C801" s="162" t="s">
        <v>335</v>
      </c>
      <c r="D801" s="164" t="s">
        <v>1314</v>
      </c>
      <c r="E801" s="162" t="s">
        <v>383</v>
      </c>
      <c r="F801" s="162" t="s">
        <v>335</v>
      </c>
      <c r="G801" s="164" t="s">
        <v>525</v>
      </c>
      <c r="H801" s="163" t="str">
        <f>IF(OR(AND('C7'!Y16="",'C7'!Z16=""),AND('C7'!Y28="",'C7'!Z28=""),AND('C7'!Z16="X",'C7'!Z28="X"),OR('C7'!Z16="M",'C7'!Z28="M")),"",SUM('C7'!Y16,'C7'!Y28))</f>
        <v/>
      </c>
      <c r="I801" s="163" t="str">
        <f>IF(AND(AND('C7'!Z16="X",'C7'!Z28="X"),SUM('C7'!Y16,'C7'!Y28)=0,ISNUMBER('C7'!Y40)),"",IF(OR('C7'!Z16="M",'C7'!Z28="M"),"M",IF(AND('C7'!Z16='C7'!Z28,OR('C7'!Z16="X",'C7'!Z16="W",'C7'!Z16="Z")),UPPER('C7'!Z16),"")))</f>
        <v/>
      </c>
      <c r="J801" s="75" t="s">
        <v>383</v>
      </c>
      <c r="K801" s="163" t="str">
        <f>IF(AND(ISBLANK('C7'!Y40),$L$801&lt;&gt;"Z"),"",'C7'!Y40)</f>
        <v/>
      </c>
      <c r="L801" s="163" t="str">
        <f>IF(ISBLANK('C7'!Z40),"",'C7'!Z40)</f>
        <v/>
      </c>
      <c r="M801" s="72" t="str">
        <f t="shared" si="13"/>
        <v>OK</v>
      </c>
      <c r="N801" s="73"/>
    </row>
    <row r="802" spans="1:14" hidden="1">
      <c r="A802" s="74" t="s">
        <v>2597</v>
      </c>
      <c r="B802" s="161" t="s">
        <v>2045</v>
      </c>
      <c r="C802" s="162" t="s">
        <v>335</v>
      </c>
      <c r="D802" s="164" t="s">
        <v>1316</v>
      </c>
      <c r="E802" s="162" t="s">
        <v>383</v>
      </c>
      <c r="F802" s="162" t="s">
        <v>335</v>
      </c>
      <c r="G802" s="164" t="s">
        <v>528</v>
      </c>
      <c r="H802" s="163" t="str">
        <f>IF(OR(AND('C7'!Y17="",'C7'!Z17=""),AND('C7'!Y29="",'C7'!Z29=""),AND('C7'!Z17="X",'C7'!Z29="X"),OR('C7'!Z17="M",'C7'!Z29="M")),"",SUM('C7'!Y17,'C7'!Y29))</f>
        <v/>
      </c>
      <c r="I802" s="163" t="str">
        <f>IF(AND(AND('C7'!Z17="X",'C7'!Z29="X"),SUM('C7'!Y17,'C7'!Y29)=0,ISNUMBER('C7'!Y41)),"",IF(OR('C7'!Z17="M",'C7'!Z29="M"),"M",IF(AND('C7'!Z17='C7'!Z29,OR('C7'!Z17="X",'C7'!Z17="W",'C7'!Z17="Z")),UPPER('C7'!Z17),"")))</f>
        <v/>
      </c>
      <c r="J802" s="75" t="s">
        <v>383</v>
      </c>
      <c r="K802" s="163" t="str">
        <f>IF(AND(ISBLANK('C7'!Y41),$L$802&lt;&gt;"Z"),"",'C7'!Y41)</f>
        <v/>
      </c>
      <c r="L802" s="163" t="str">
        <f>IF(ISBLANK('C7'!Z41),"",'C7'!Z41)</f>
        <v/>
      </c>
      <c r="M802" s="72" t="str">
        <f t="shared" si="13"/>
        <v>OK</v>
      </c>
      <c r="N802" s="73"/>
    </row>
    <row r="803" spans="1:14" hidden="1">
      <c r="A803" s="74" t="s">
        <v>2597</v>
      </c>
      <c r="B803" s="161" t="s">
        <v>2046</v>
      </c>
      <c r="C803" s="162" t="s">
        <v>335</v>
      </c>
      <c r="D803" s="164" t="s">
        <v>1318</v>
      </c>
      <c r="E803" s="162" t="s">
        <v>383</v>
      </c>
      <c r="F803" s="162" t="s">
        <v>335</v>
      </c>
      <c r="G803" s="164" t="s">
        <v>531</v>
      </c>
      <c r="H803" s="163" t="str">
        <f>IF(OR(AND('C7'!Y18="",'C7'!Z18=""),AND('C7'!Y30="",'C7'!Z30=""),AND('C7'!Z18="X",'C7'!Z30="X"),OR('C7'!Z18="M",'C7'!Z30="M")),"",SUM('C7'!Y18,'C7'!Y30))</f>
        <v/>
      </c>
      <c r="I803" s="163" t="str">
        <f>IF(AND(AND('C7'!Z18="X",'C7'!Z30="X"),SUM('C7'!Y18,'C7'!Y30)=0,ISNUMBER('C7'!Y42)),"",IF(OR('C7'!Z18="M",'C7'!Z30="M"),"M",IF(AND('C7'!Z18='C7'!Z30,OR('C7'!Z18="X",'C7'!Z18="W",'C7'!Z18="Z")),UPPER('C7'!Z18),"")))</f>
        <v/>
      </c>
      <c r="J803" s="75" t="s">
        <v>383</v>
      </c>
      <c r="K803" s="163" t="str">
        <f>IF(AND(ISBLANK('C7'!Y42),$L$803&lt;&gt;"Z"),"",'C7'!Y42)</f>
        <v/>
      </c>
      <c r="L803" s="163" t="str">
        <f>IF(ISBLANK('C7'!Z42),"",'C7'!Z42)</f>
        <v/>
      </c>
      <c r="M803" s="72" t="str">
        <f t="shared" si="13"/>
        <v>OK</v>
      </c>
      <c r="N803" s="73"/>
    </row>
    <row r="804" spans="1:14" hidden="1">
      <c r="A804" s="74" t="s">
        <v>2597</v>
      </c>
      <c r="B804" s="161" t="s">
        <v>2047</v>
      </c>
      <c r="C804" s="162" t="s">
        <v>335</v>
      </c>
      <c r="D804" s="164" t="s">
        <v>1320</v>
      </c>
      <c r="E804" s="162" t="s">
        <v>383</v>
      </c>
      <c r="F804" s="162" t="s">
        <v>335</v>
      </c>
      <c r="G804" s="164" t="s">
        <v>772</v>
      </c>
      <c r="H804" s="163" t="str">
        <f>IF(OR(AND('C7'!Y19="",'C7'!Z19=""),AND('C7'!Y31="",'C7'!Z31=""),AND('C7'!Z19="X",'C7'!Z31="X"),OR('C7'!Z19="M",'C7'!Z31="M")),"",SUM('C7'!Y19,'C7'!Y31))</f>
        <v/>
      </c>
      <c r="I804" s="163" t="str">
        <f>IF(AND(AND('C7'!Z19="X",'C7'!Z31="X"),SUM('C7'!Y19,'C7'!Y31)=0,ISNUMBER('C7'!Y43)),"",IF(OR('C7'!Z19="M",'C7'!Z31="M"),"M",IF(AND('C7'!Z19='C7'!Z31,OR('C7'!Z19="X",'C7'!Z19="W",'C7'!Z19="Z")),UPPER('C7'!Z19),"")))</f>
        <v/>
      </c>
      <c r="J804" s="75" t="s">
        <v>383</v>
      </c>
      <c r="K804" s="163" t="str">
        <f>IF(AND(ISBLANK('C7'!Y43),$L$804&lt;&gt;"Z"),"",'C7'!Y43)</f>
        <v/>
      </c>
      <c r="L804" s="163" t="str">
        <f>IF(ISBLANK('C7'!Z43),"",'C7'!Z43)</f>
        <v/>
      </c>
      <c r="M804" s="72" t="str">
        <f t="shared" si="13"/>
        <v>OK</v>
      </c>
      <c r="N804" s="73"/>
    </row>
    <row r="805" spans="1:14" hidden="1">
      <c r="A805" s="74" t="s">
        <v>2597</v>
      </c>
      <c r="B805" s="161" t="s">
        <v>2048</v>
      </c>
      <c r="C805" s="162" t="s">
        <v>335</v>
      </c>
      <c r="D805" s="164" t="s">
        <v>1322</v>
      </c>
      <c r="E805" s="162" t="s">
        <v>383</v>
      </c>
      <c r="F805" s="162" t="s">
        <v>335</v>
      </c>
      <c r="G805" s="164" t="s">
        <v>533</v>
      </c>
      <c r="H805" s="163" t="str">
        <f>IF(OR(AND('C7'!Y20="",'C7'!Z20=""),AND('C7'!Y32="",'C7'!Z32=""),AND('C7'!Z20="X",'C7'!Z32="X"),OR('C7'!Z20="M",'C7'!Z32="M")),"",SUM('C7'!Y20,'C7'!Y32))</f>
        <v/>
      </c>
      <c r="I805" s="163" t="str">
        <f>IF(AND(AND('C7'!Z20="X",'C7'!Z32="X"),SUM('C7'!Y20,'C7'!Y32)=0,ISNUMBER('C7'!Y44)),"",IF(OR('C7'!Z20="M",'C7'!Z32="M"),"M",IF(AND('C7'!Z20='C7'!Z32,OR('C7'!Z20="X",'C7'!Z20="W",'C7'!Z20="Z")),UPPER('C7'!Z20),"")))</f>
        <v/>
      </c>
      <c r="J805" s="75" t="s">
        <v>383</v>
      </c>
      <c r="K805" s="163" t="str">
        <f>IF(AND(ISBLANK('C7'!Y44),$L$805&lt;&gt;"Z"),"",'C7'!Y44)</f>
        <v/>
      </c>
      <c r="L805" s="163" t="str">
        <f>IF(ISBLANK('C7'!Z44),"",'C7'!Z44)</f>
        <v/>
      </c>
      <c r="M805" s="72" t="str">
        <f t="shared" si="13"/>
        <v>OK</v>
      </c>
      <c r="N805" s="73"/>
    </row>
    <row r="806" spans="1:14" hidden="1">
      <c r="A806" s="74" t="s">
        <v>2597</v>
      </c>
      <c r="B806" s="161" t="s">
        <v>2049</v>
      </c>
      <c r="C806" s="162" t="s">
        <v>335</v>
      </c>
      <c r="D806" s="164" t="s">
        <v>1324</v>
      </c>
      <c r="E806" s="162" t="s">
        <v>383</v>
      </c>
      <c r="F806" s="162" t="s">
        <v>335</v>
      </c>
      <c r="G806" s="164" t="s">
        <v>536</v>
      </c>
      <c r="H806" s="163" t="str">
        <f>IF(OR(AND('C7'!Y21="",'C7'!Z21=""),AND('C7'!Y33="",'C7'!Z33=""),AND('C7'!Z21="X",'C7'!Z33="X"),OR('C7'!Z21="M",'C7'!Z33="M")),"",SUM('C7'!Y21,'C7'!Y33))</f>
        <v/>
      </c>
      <c r="I806" s="163" t="str">
        <f>IF(AND(AND('C7'!Z21="X",'C7'!Z33="X"),SUM('C7'!Y21,'C7'!Y33)=0,ISNUMBER('C7'!Y45)),"",IF(OR('C7'!Z21="M",'C7'!Z33="M"),"M",IF(AND('C7'!Z21='C7'!Z33,OR('C7'!Z21="X",'C7'!Z21="W",'C7'!Z21="Z")),UPPER('C7'!Z21),"")))</f>
        <v/>
      </c>
      <c r="J806" s="75" t="s">
        <v>383</v>
      </c>
      <c r="K806" s="163" t="str">
        <f>IF(AND(ISBLANK('C7'!Y45),$L$806&lt;&gt;"Z"),"",'C7'!Y45)</f>
        <v/>
      </c>
      <c r="L806" s="163" t="str">
        <f>IF(ISBLANK('C7'!Z45),"",'C7'!Z45)</f>
        <v/>
      </c>
      <c r="M806" s="72" t="str">
        <f t="shared" si="13"/>
        <v>OK</v>
      </c>
      <c r="N806" s="73"/>
    </row>
    <row r="807" spans="1:14" hidden="1">
      <c r="A807" s="74" t="s">
        <v>2597</v>
      </c>
      <c r="B807" s="161" t="s">
        <v>2050</v>
      </c>
      <c r="C807" s="162" t="s">
        <v>335</v>
      </c>
      <c r="D807" s="164" t="s">
        <v>1326</v>
      </c>
      <c r="E807" s="162" t="s">
        <v>383</v>
      </c>
      <c r="F807" s="162" t="s">
        <v>335</v>
      </c>
      <c r="G807" s="164" t="s">
        <v>539</v>
      </c>
      <c r="H807" s="163" t="str">
        <f>IF(OR(AND('C7'!Y22="",'C7'!Z22=""),AND('C7'!Y34="",'C7'!Z34=""),AND('C7'!Z22="X",'C7'!Z34="X"),OR('C7'!Z22="M",'C7'!Z34="M")),"",SUM('C7'!Y22,'C7'!Y34))</f>
        <v/>
      </c>
      <c r="I807" s="163" t="str">
        <f>IF(AND(AND('C7'!Z22="X",'C7'!Z34="X"),SUM('C7'!Y22,'C7'!Y34)=0,ISNUMBER('C7'!Y46)),"",IF(OR('C7'!Z22="M",'C7'!Z34="M"),"M",IF(AND('C7'!Z22='C7'!Z34,OR('C7'!Z22="X",'C7'!Z22="W",'C7'!Z22="Z")),UPPER('C7'!Z22),"")))</f>
        <v/>
      </c>
      <c r="J807" s="75" t="s">
        <v>383</v>
      </c>
      <c r="K807" s="163" t="str">
        <f>IF(AND(ISBLANK('C7'!Y46),$L$807&lt;&gt;"Z"),"",'C7'!Y46)</f>
        <v/>
      </c>
      <c r="L807" s="163" t="str">
        <f>IF(ISBLANK('C7'!Z46),"",'C7'!Z46)</f>
        <v/>
      </c>
      <c r="M807" s="72" t="str">
        <f t="shared" si="13"/>
        <v>OK</v>
      </c>
      <c r="N807" s="73"/>
    </row>
    <row r="808" spans="1:14" hidden="1">
      <c r="A808" s="74" t="s">
        <v>2597</v>
      </c>
      <c r="B808" s="161" t="s">
        <v>2051</v>
      </c>
      <c r="C808" s="162" t="s">
        <v>335</v>
      </c>
      <c r="D808" s="164" t="s">
        <v>1328</v>
      </c>
      <c r="E808" s="162" t="s">
        <v>383</v>
      </c>
      <c r="F808" s="162" t="s">
        <v>335</v>
      </c>
      <c r="G808" s="164" t="s">
        <v>542</v>
      </c>
      <c r="H808" s="163" t="str">
        <f>IF(OR(AND('C7'!Y23="",'C7'!Z23=""),AND('C7'!Y35="",'C7'!Z35=""),AND('C7'!Z23="X",'C7'!Z35="X"),OR('C7'!Z23="M",'C7'!Z35="M")),"",SUM('C7'!Y23,'C7'!Y35))</f>
        <v/>
      </c>
      <c r="I808" s="163" t="str">
        <f>IF(AND(AND('C7'!Z23="X",'C7'!Z35="X"),SUM('C7'!Y23,'C7'!Y35)=0,ISNUMBER('C7'!Y47)),"",IF(OR('C7'!Z23="M",'C7'!Z35="M"),"M",IF(AND('C7'!Z23='C7'!Z35,OR('C7'!Z23="X",'C7'!Z23="W",'C7'!Z23="Z")),UPPER('C7'!Z23),"")))</f>
        <v/>
      </c>
      <c r="J808" s="75" t="s">
        <v>383</v>
      </c>
      <c r="K808" s="163" t="str">
        <f>IF(AND(ISBLANK('C7'!Y47),$L$808&lt;&gt;"Z"),"",'C7'!Y47)</f>
        <v/>
      </c>
      <c r="L808" s="163" t="str">
        <f>IF(ISBLANK('C7'!Z47),"",'C7'!Z47)</f>
        <v/>
      </c>
      <c r="M808" s="72" t="str">
        <f t="shared" si="13"/>
        <v>OK</v>
      </c>
      <c r="N808" s="73"/>
    </row>
    <row r="809" spans="1:14" hidden="1">
      <c r="A809" s="74" t="s">
        <v>2597</v>
      </c>
      <c r="B809" s="161" t="s">
        <v>2052</v>
      </c>
      <c r="C809" s="162" t="s">
        <v>335</v>
      </c>
      <c r="D809" s="164" t="s">
        <v>1330</v>
      </c>
      <c r="E809" s="162" t="s">
        <v>383</v>
      </c>
      <c r="F809" s="162" t="s">
        <v>335</v>
      </c>
      <c r="G809" s="164" t="s">
        <v>545</v>
      </c>
      <c r="H809" s="163" t="str">
        <f>IF(OR(AND('C7'!Y24="",'C7'!Z24=""),AND('C7'!Y36="",'C7'!Z36=""),AND('C7'!Z24="X",'C7'!Z36="X"),OR('C7'!Z24="M",'C7'!Z36="M")),"",SUM('C7'!Y24,'C7'!Y36))</f>
        <v/>
      </c>
      <c r="I809" s="163" t="str">
        <f>IF(AND(AND('C7'!Z24="X",'C7'!Z36="X"),SUM('C7'!Y24,'C7'!Y36)=0,ISNUMBER('C7'!Y48)),"",IF(OR('C7'!Z24="M",'C7'!Z36="M"),"M",IF(AND('C7'!Z24='C7'!Z36,OR('C7'!Z24="X",'C7'!Z24="W",'C7'!Z24="Z")),UPPER('C7'!Z24),"")))</f>
        <v/>
      </c>
      <c r="J809" s="75" t="s">
        <v>383</v>
      </c>
      <c r="K809" s="163" t="str">
        <f>IF(AND(ISBLANK('C7'!Y48),$L$809&lt;&gt;"Z"),"",'C7'!Y48)</f>
        <v/>
      </c>
      <c r="L809" s="163" t="str">
        <f>IF(ISBLANK('C7'!Z48),"",'C7'!Z48)</f>
        <v/>
      </c>
      <c r="M809" s="72" t="str">
        <f t="shared" si="13"/>
        <v>OK</v>
      </c>
      <c r="N809" s="73"/>
    </row>
    <row r="810" spans="1:14" hidden="1">
      <c r="A810" s="74" t="s">
        <v>2597</v>
      </c>
      <c r="B810" s="161" t="s">
        <v>2053</v>
      </c>
      <c r="C810" s="162" t="s">
        <v>335</v>
      </c>
      <c r="D810" s="164" t="s">
        <v>1332</v>
      </c>
      <c r="E810" s="162" t="s">
        <v>383</v>
      </c>
      <c r="F810" s="162" t="s">
        <v>335</v>
      </c>
      <c r="G810" s="164" t="s">
        <v>396</v>
      </c>
      <c r="H810" s="163" t="str">
        <f>IF(OR(AND('C7'!Y25="",'C7'!Z25=""),AND('C7'!Y37="",'C7'!Z37=""),AND('C7'!Z25="X",'C7'!Z37="X"),OR('C7'!Z25="M",'C7'!Z37="M")),"",SUM('C7'!Y25,'C7'!Y37))</f>
        <v/>
      </c>
      <c r="I810" s="163" t="str">
        <f>IF(AND(AND('C7'!Z25="X",'C7'!Z37="X"),SUM('C7'!Y25,'C7'!Y37)=0,ISNUMBER('C7'!Y49)),"",IF(OR('C7'!Z25="M",'C7'!Z37="M"),"M",IF(AND('C7'!Z25='C7'!Z37,OR('C7'!Z25="X",'C7'!Z25="W",'C7'!Z25="Z")),UPPER('C7'!Z25),"")))</f>
        <v/>
      </c>
      <c r="J810" s="75" t="s">
        <v>383</v>
      </c>
      <c r="K810" s="163" t="str">
        <f>IF(AND(ISBLANK('C7'!Y49),$L$810&lt;&gt;"Z"),"",'C7'!Y49)</f>
        <v/>
      </c>
      <c r="L810" s="163" t="str">
        <f>IF(ISBLANK('C7'!Z49),"",'C7'!Z49)</f>
        <v/>
      </c>
      <c r="M810" s="72" t="str">
        <f t="shared" si="13"/>
        <v>OK</v>
      </c>
      <c r="N810" s="73"/>
    </row>
    <row r="811" spans="1:14" hidden="1">
      <c r="A811" s="74" t="s">
        <v>2597</v>
      </c>
      <c r="B811" s="161" t="s">
        <v>2054</v>
      </c>
      <c r="C811" s="162" t="s">
        <v>335</v>
      </c>
      <c r="D811" s="164" t="s">
        <v>1334</v>
      </c>
      <c r="E811" s="162" t="s">
        <v>383</v>
      </c>
      <c r="F811" s="162" t="s">
        <v>335</v>
      </c>
      <c r="G811" s="164" t="s">
        <v>419</v>
      </c>
      <c r="H811" s="163" t="str">
        <f>IF(OR(SUMPRODUCT(--('C7'!AB14:'C7'!AB24=""),--('C7'!AC14:'C7'!AC24=""))&gt;0,COUNTIF('C7'!AC14:'C7'!AC24,"M")&gt;0,COUNTIF('C7'!AC14:'C7'!AC24,"X")=11),"",SUM('C7'!AB14:'C7'!AB24))</f>
        <v/>
      </c>
      <c r="I811" s="163" t="str">
        <f>IF(AND(COUNTIF('C7'!AC14:'C7'!AC24,"X")=11,SUM('C7'!AB14:'C7'!AB24)=0,ISNUMBER('C7'!AB25)),"",IF(COUNTIF('C7'!AC14:'C7'!AC24,"M")&gt;0,"M",IF(AND(COUNTIF('C7'!AC14:'C7'!AC24,'C7'!AC14)=11,OR('C7'!AC14="X",'C7'!AC14="W",'C7'!AC14="Z")),UPPER('C7'!AC14),"")))</f>
        <v/>
      </c>
      <c r="J811" s="75" t="s">
        <v>383</v>
      </c>
      <c r="K811" s="163" t="str">
        <f>IF(AND(ISBLANK('C7'!AB25),$L$811&lt;&gt;"Z"),"",'C7'!AB25)</f>
        <v/>
      </c>
      <c r="L811" s="163" t="str">
        <f>IF(ISBLANK('C7'!AC25),"",'C7'!AC25)</f>
        <v/>
      </c>
      <c r="M811" s="72" t="str">
        <f t="shared" si="13"/>
        <v>OK</v>
      </c>
      <c r="N811" s="73"/>
    </row>
    <row r="812" spans="1:14" hidden="1">
      <c r="A812" s="74" t="s">
        <v>2597</v>
      </c>
      <c r="B812" s="161" t="s">
        <v>2055</v>
      </c>
      <c r="C812" s="162" t="s">
        <v>335</v>
      </c>
      <c r="D812" s="164" t="s">
        <v>1336</v>
      </c>
      <c r="E812" s="162" t="s">
        <v>383</v>
      </c>
      <c r="F812" s="162" t="s">
        <v>335</v>
      </c>
      <c r="G812" s="164" t="s">
        <v>409</v>
      </c>
      <c r="H812" s="163" t="str">
        <f>IF(OR(SUMPRODUCT(--('C7'!AB26:'C7'!AB36=""),--('C7'!AC26:'C7'!AC36=""))&gt;0,COUNTIF('C7'!AC26:'C7'!AC36,"M")&gt;0,COUNTIF('C7'!AC26:'C7'!AC36,"X")=11),"",SUM('C7'!AB26:'C7'!AB36))</f>
        <v/>
      </c>
      <c r="I812" s="163" t="str">
        <f>IF(AND(COUNTIF('C7'!AC26:'C7'!AC36,"X")=11,SUM('C7'!AB26:'C7'!AB36)=0,ISNUMBER('C7'!AB37)),"",IF(COUNTIF('C7'!AC26:'C7'!AC36,"M")&gt;0,"M",IF(AND(COUNTIF('C7'!AC26:'C7'!AC36,'C7'!AC26)=11,OR('C7'!AC26="X",'C7'!AC26="W",'C7'!AC26="Z")),UPPER('C7'!AC26),"")))</f>
        <v/>
      </c>
      <c r="J812" s="75" t="s">
        <v>383</v>
      </c>
      <c r="K812" s="163" t="str">
        <f>IF(AND(ISBLANK('C7'!AB37),$L$812&lt;&gt;"Z"),"",'C7'!AB37)</f>
        <v/>
      </c>
      <c r="L812" s="163" t="str">
        <f>IF(ISBLANK('C7'!AC37),"",'C7'!AC37)</f>
        <v/>
      </c>
      <c r="M812" s="72" t="str">
        <f t="shared" si="13"/>
        <v>OK</v>
      </c>
      <c r="N812" s="73"/>
    </row>
    <row r="813" spans="1:14" hidden="1">
      <c r="A813" s="74" t="s">
        <v>2597</v>
      </c>
      <c r="B813" s="161" t="s">
        <v>2056</v>
      </c>
      <c r="C813" s="162" t="s">
        <v>335</v>
      </c>
      <c r="D813" s="164" t="s">
        <v>1338</v>
      </c>
      <c r="E813" s="162" t="s">
        <v>383</v>
      </c>
      <c r="F813" s="162" t="s">
        <v>335</v>
      </c>
      <c r="G813" s="164" t="s">
        <v>829</v>
      </c>
      <c r="H813" s="163" t="str">
        <f>IF(OR(AND('C7'!AB14="",'C7'!AC14=""),AND('C7'!AB26="",'C7'!AC26=""),AND('C7'!AC14="X",'C7'!AC26="X"),OR('C7'!AC14="M",'C7'!AC26="M")),"",SUM('C7'!AB14,'C7'!AB26))</f>
        <v/>
      </c>
      <c r="I813" s="163" t="str">
        <f>IF(AND(AND('C7'!AC14="X",'C7'!AC26="X"),SUM('C7'!AB14,'C7'!AB26)=0,ISNUMBER('C7'!AB38)),"",IF(OR('C7'!AC14="M",'C7'!AC26="M"),"M",IF(AND('C7'!AC14='C7'!AC26,OR('C7'!AC14="X",'C7'!AC14="W",'C7'!AC14="Z")),UPPER('C7'!AC14),"")))</f>
        <v/>
      </c>
      <c r="J813" s="75" t="s">
        <v>383</v>
      </c>
      <c r="K813" s="163" t="str">
        <f>IF(AND(ISBLANK('C7'!AB38),$L$813&lt;&gt;"Z"),"",'C7'!AB38)</f>
        <v/>
      </c>
      <c r="L813" s="163" t="str">
        <f>IF(ISBLANK('C7'!AC38),"",'C7'!AC38)</f>
        <v/>
      </c>
      <c r="M813" s="72" t="str">
        <f t="shared" si="13"/>
        <v>OK</v>
      </c>
      <c r="N813" s="73"/>
    </row>
    <row r="814" spans="1:14" hidden="1">
      <c r="A814" s="74" t="s">
        <v>2597</v>
      </c>
      <c r="B814" s="161" t="s">
        <v>2057</v>
      </c>
      <c r="C814" s="162" t="s">
        <v>335</v>
      </c>
      <c r="D814" s="164" t="s">
        <v>1340</v>
      </c>
      <c r="E814" s="162" t="s">
        <v>383</v>
      </c>
      <c r="F814" s="162" t="s">
        <v>335</v>
      </c>
      <c r="G814" s="164" t="s">
        <v>832</v>
      </c>
      <c r="H814" s="163" t="str">
        <f>IF(OR(AND('C7'!AB15="",'C7'!AC15=""),AND('C7'!AB27="",'C7'!AC27=""),AND('C7'!AC15="X",'C7'!AC27="X"),OR('C7'!AC15="M",'C7'!AC27="M")),"",SUM('C7'!AB15,'C7'!AB27))</f>
        <v/>
      </c>
      <c r="I814" s="163" t="str">
        <f>IF(AND(AND('C7'!AC15="X",'C7'!AC27="X"),SUM('C7'!AB15,'C7'!AB27)=0,ISNUMBER('C7'!AB39)),"",IF(OR('C7'!AC15="M",'C7'!AC27="M"),"M",IF(AND('C7'!AC15='C7'!AC27,OR('C7'!AC15="X",'C7'!AC15="W",'C7'!AC15="Z")),UPPER('C7'!AC15),"")))</f>
        <v/>
      </c>
      <c r="J814" s="75" t="s">
        <v>383</v>
      </c>
      <c r="K814" s="163" t="str">
        <f>IF(AND(ISBLANK('C7'!AB39),$L$814&lt;&gt;"Z"),"",'C7'!AB39)</f>
        <v/>
      </c>
      <c r="L814" s="163" t="str">
        <f>IF(ISBLANK('C7'!AC39),"",'C7'!AC39)</f>
        <v/>
      </c>
      <c r="M814" s="72" t="str">
        <f t="shared" si="13"/>
        <v>OK</v>
      </c>
      <c r="N814" s="73"/>
    </row>
    <row r="815" spans="1:14" hidden="1">
      <c r="A815" s="74" t="s">
        <v>2597</v>
      </c>
      <c r="B815" s="161" t="s">
        <v>2058</v>
      </c>
      <c r="C815" s="162" t="s">
        <v>335</v>
      </c>
      <c r="D815" s="164" t="s">
        <v>1342</v>
      </c>
      <c r="E815" s="162" t="s">
        <v>383</v>
      </c>
      <c r="F815" s="162" t="s">
        <v>335</v>
      </c>
      <c r="G815" s="164" t="s">
        <v>835</v>
      </c>
      <c r="H815" s="163" t="str">
        <f>IF(OR(AND('C7'!AB16="",'C7'!AC16=""),AND('C7'!AB28="",'C7'!AC28=""),AND('C7'!AC16="X",'C7'!AC28="X"),OR('C7'!AC16="M",'C7'!AC28="M")),"",SUM('C7'!AB16,'C7'!AB28))</f>
        <v/>
      </c>
      <c r="I815" s="163" t="str">
        <f>IF(AND(AND('C7'!AC16="X",'C7'!AC28="X"),SUM('C7'!AB16,'C7'!AB28)=0,ISNUMBER('C7'!AB40)),"",IF(OR('C7'!AC16="M",'C7'!AC28="M"),"M",IF(AND('C7'!AC16='C7'!AC28,OR('C7'!AC16="X",'C7'!AC16="W",'C7'!AC16="Z")),UPPER('C7'!AC16),"")))</f>
        <v/>
      </c>
      <c r="J815" s="75" t="s">
        <v>383</v>
      </c>
      <c r="K815" s="163" t="str">
        <f>IF(AND(ISBLANK('C7'!AB40),$L$815&lt;&gt;"Z"),"",'C7'!AB40)</f>
        <v/>
      </c>
      <c r="L815" s="163" t="str">
        <f>IF(ISBLANK('C7'!AC40),"",'C7'!AC40)</f>
        <v/>
      </c>
      <c r="M815" s="72" t="str">
        <f t="shared" si="13"/>
        <v>OK</v>
      </c>
      <c r="N815" s="73"/>
    </row>
    <row r="816" spans="1:14" hidden="1">
      <c r="A816" s="74" t="s">
        <v>2597</v>
      </c>
      <c r="B816" s="161" t="s">
        <v>2059</v>
      </c>
      <c r="C816" s="162" t="s">
        <v>335</v>
      </c>
      <c r="D816" s="164" t="s">
        <v>1344</v>
      </c>
      <c r="E816" s="162" t="s">
        <v>383</v>
      </c>
      <c r="F816" s="162" t="s">
        <v>335</v>
      </c>
      <c r="G816" s="164" t="s">
        <v>838</v>
      </c>
      <c r="H816" s="163" t="str">
        <f>IF(OR(AND('C7'!AB17="",'C7'!AC17=""),AND('C7'!AB29="",'C7'!AC29=""),AND('C7'!AC17="X",'C7'!AC29="X"),OR('C7'!AC17="M",'C7'!AC29="M")),"",SUM('C7'!AB17,'C7'!AB29))</f>
        <v/>
      </c>
      <c r="I816" s="163" t="str">
        <f>IF(AND(AND('C7'!AC17="X",'C7'!AC29="X"),SUM('C7'!AB17,'C7'!AB29)=0,ISNUMBER('C7'!AB41)),"",IF(OR('C7'!AC17="M",'C7'!AC29="M"),"M",IF(AND('C7'!AC17='C7'!AC29,OR('C7'!AC17="X",'C7'!AC17="W",'C7'!AC17="Z")),UPPER('C7'!AC17),"")))</f>
        <v/>
      </c>
      <c r="J816" s="75" t="s">
        <v>383</v>
      </c>
      <c r="K816" s="163" t="str">
        <f>IF(AND(ISBLANK('C7'!AB41),$L$816&lt;&gt;"Z"),"",'C7'!AB41)</f>
        <v/>
      </c>
      <c r="L816" s="163" t="str">
        <f>IF(ISBLANK('C7'!AC41),"",'C7'!AC41)</f>
        <v/>
      </c>
      <c r="M816" s="72" t="str">
        <f t="shared" si="13"/>
        <v>OK</v>
      </c>
      <c r="N816" s="73"/>
    </row>
    <row r="817" spans="1:14" hidden="1">
      <c r="A817" s="74" t="s">
        <v>2597</v>
      </c>
      <c r="B817" s="161" t="s">
        <v>2060</v>
      </c>
      <c r="C817" s="162" t="s">
        <v>335</v>
      </c>
      <c r="D817" s="164" t="s">
        <v>1346</v>
      </c>
      <c r="E817" s="162" t="s">
        <v>383</v>
      </c>
      <c r="F817" s="162" t="s">
        <v>335</v>
      </c>
      <c r="G817" s="164" t="s">
        <v>841</v>
      </c>
      <c r="H817" s="163" t="str">
        <f>IF(OR(AND('C7'!AB18="",'C7'!AC18=""),AND('C7'!AB30="",'C7'!AC30=""),AND('C7'!AC18="X",'C7'!AC30="X"),OR('C7'!AC18="M",'C7'!AC30="M")),"",SUM('C7'!AB18,'C7'!AB30))</f>
        <v/>
      </c>
      <c r="I817" s="163" t="str">
        <f>IF(AND(AND('C7'!AC18="X",'C7'!AC30="X"),SUM('C7'!AB18,'C7'!AB30)=0,ISNUMBER('C7'!AB42)),"",IF(OR('C7'!AC18="M",'C7'!AC30="M"),"M",IF(AND('C7'!AC18='C7'!AC30,OR('C7'!AC18="X",'C7'!AC18="W",'C7'!AC18="Z")),UPPER('C7'!AC18),"")))</f>
        <v/>
      </c>
      <c r="J817" s="75" t="s">
        <v>383</v>
      </c>
      <c r="K817" s="163" t="str">
        <f>IF(AND(ISBLANK('C7'!AB42),$L$817&lt;&gt;"Z"),"",'C7'!AB42)</f>
        <v/>
      </c>
      <c r="L817" s="163" t="str">
        <f>IF(ISBLANK('C7'!AC42),"",'C7'!AC42)</f>
        <v/>
      </c>
      <c r="M817" s="72" t="str">
        <f t="shared" ref="M817:M880" si="14">IF(AND(ISNUMBER(H817),ISNUMBER(K817)),IF(OR(ROUND(H817,0)&lt;&gt;ROUND(K817,0),I817&lt;&gt;L817),"Check","OK"),IF(OR(AND(H817&lt;&gt;K817,I817&lt;&gt;"Z",L817&lt;&gt;"Z"),I817&lt;&gt;L817),"Check","OK"))</f>
        <v>OK</v>
      </c>
      <c r="N817" s="73"/>
    </row>
    <row r="818" spans="1:14" hidden="1">
      <c r="A818" s="74" t="s">
        <v>2597</v>
      </c>
      <c r="B818" s="161" t="s">
        <v>2061</v>
      </c>
      <c r="C818" s="162" t="s">
        <v>335</v>
      </c>
      <c r="D818" s="164" t="s">
        <v>1348</v>
      </c>
      <c r="E818" s="162" t="s">
        <v>383</v>
      </c>
      <c r="F818" s="162" t="s">
        <v>335</v>
      </c>
      <c r="G818" s="164" t="s">
        <v>844</v>
      </c>
      <c r="H818" s="163" t="str">
        <f>IF(OR(AND('C7'!AB19="",'C7'!AC19=""),AND('C7'!AB31="",'C7'!AC31=""),AND('C7'!AC19="X",'C7'!AC31="X"),OR('C7'!AC19="M",'C7'!AC31="M")),"",SUM('C7'!AB19,'C7'!AB31))</f>
        <v/>
      </c>
      <c r="I818" s="163" t="str">
        <f>IF(AND(AND('C7'!AC19="X",'C7'!AC31="X"),SUM('C7'!AB19,'C7'!AB31)=0,ISNUMBER('C7'!AB43)),"",IF(OR('C7'!AC19="M",'C7'!AC31="M"),"M",IF(AND('C7'!AC19='C7'!AC31,OR('C7'!AC19="X",'C7'!AC19="W",'C7'!AC19="Z")),UPPER('C7'!AC19),"")))</f>
        <v/>
      </c>
      <c r="J818" s="75" t="s">
        <v>383</v>
      </c>
      <c r="K818" s="163" t="str">
        <f>IF(AND(ISBLANK('C7'!AB43),$L$818&lt;&gt;"Z"),"",'C7'!AB43)</f>
        <v/>
      </c>
      <c r="L818" s="163" t="str">
        <f>IF(ISBLANK('C7'!AC43),"",'C7'!AC43)</f>
        <v/>
      </c>
      <c r="M818" s="72" t="str">
        <f t="shared" si="14"/>
        <v>OK</v>
      </c>
      <c r="N818" s="73"/>
    </row>
    <row r="819" spans="1:14" hidden="1">
      <c r="A819" s="74" t="s">
        <v>2597</v>
      </c>
      <c r="B819" s="161" t="s">
        <v>2062</v>
      </c>
      <c r="C819" s="162" t="s">
        <v>335</v>
      </c>
      <c r="D819" s="164" t="s">
        <v>1350</v>
      </c>
      <c r="E819" s="162" t="s">
        <v>383</v>
      </c>
      <c r="F819" s="162" t="s">
        <v>335</v>
      </c>
      <c r="G819" s="164" t="s">
        <v>847</v>
      </c>
      <c r="H819" s="163" t="str">
        <f>IF(OR(AND('C7'!AB20="",'C7'!AC20=""),AND('C7'!AB32="",'C7'!AC32=""),AND('C7'!AC20="X",'C7'!AC32="X"),OR('C7'!AC20="M",'C7'!AC32="M")),"",SUM('C7'!AB20,'C7'!AB32))</f>
        <v/>
      </c>
      <c r="I819" s="163" t="str">
        <f>IF(AND(AND('C7'!AC20="X",'C7'!AC32="X"),SUM('C7'!AB20,'C7'!AB32)=0,ISNUMBER('C7'!AB44)),"",IF(OR('C7'!AC20="M",'C7'!AC32="M"),"M",IF(AND('C7'!AC20='C7'!AC32,OR('C7'!AC20="X",'C7'!AC20="W",'C7'!AC20="Z")),UPPER('C7'!AC20),"")))</f>
        <v/>
      </c>
      <c r="J819" s="75" t="s">
        <v>383</v>
      </c>
      <c r="K819" s="163" t="str">
        <f>IF(AND(ISBLANK('C7'!AB44),$L$819&lt;&gt;"Z"),"",'C7'!AB44)</f>
        <v/>
      </c>
      <c r="L819" s="163" t="str">
        <f>IF(ISBLANK('C7'!AC44),"",'C7'!AC44)</f>
        <v/>
      </c>
      <c r="M819" s="72" t="str">
        <f t="shared" si="14"/>
        <v>OK</v>
      </c>
      <c r="N819" s="73"/>
    </row>
    <row r="820" spans="1:14" hidden="1">
      <c r="A820" s="74" t="s">
        <v>2597</v>
      </c>
      <c r="B820" s="161" t="s">
        <v>2063</v>
      </c>
      <c r="C820" s="162" t="s">
        <v>335</v>
      </c>
      <c r="D820" s="164" t="s">
        <v>1352</v>
      </c>
      <c r="E820" s="162" t="s">
        <v>383</v>
      </c>
      <c r="F820" s="162" t="s">
        <v>335</v>
      </c>
      <c r="G820" s="164" t="s">
        <v>850</v>
      </c>
      <c r="H820" s="163" t="str">
        <f>IF(OR(AND('C7'!AB21="",'C7'!AC21=""),AND('C7'!AB33="",'C7'!AC33=""),AND('C7'!AC21="X",'C7'!AC33="X"),OR('C7'!AC21="M",'C7'!AC33="M")),"",SUM('C7'!AB21,'C7'!AB33))</f>
        <v/>
      </c>
      <c r="I820" s="163" t="str">
        <f>IF(AND(AND('C7'!AC21="X",'C7'!AC33="X"),SUM('C7'!AB21,'C7'!AB33)=0,ISNUMBER('C7'!AB45)),"",IF(OR('C7'!AC21="M",'C7'!AC33="M"),"M",IF(AND('C7'!AC21='C7'!AC33,OR('C7'!AC21="X",'C7'!AC21="W",'C7'!AC21="Z")),UPPER('C7'!AC21),"")))</f>
        <v/>
      </c>
      <c r="J820" s="75" t="s">
        <v>383</v>
      </c>
      <c r="K820" s="163" t="str">
        <f>IF(AND(ISBLANK('C7'!AB45),$L$820&lt;&gt;"Z"),"",'C7'!AB45)</f>
        <v/>
      </c>
      <c r="L820" s="163" t="str">
        <f>IF(ISBLANK('C7'!AC45),"",'C7'!AC45)</f>
        <v/>
      </c>
      <c r="M820" s="72" t="str">
        <f t="shared" si="14"/>
        <v>OK</v>
      </c>
      <c r="N820" s="73"/>
    </row>
    <row r="821" spans="1:14" hidden="1">
      <c r="A821" s="74" t="s">
        <v>2597</v>
      </c>
      <c r="B821" s="161" t="s">
        <v>2064</v>
      </c>
      <c r="C821" s="162" t="s">
        <v>335</v>
      </c>
      <c r="D821" s="164" t="s">
        <v>1354</v>
      </c>
      <c r="E821" s="162" t="s">
        <v>383</v>
      </c>
      <c r="F821" s="162" t="s">
        <v>335</v>
      </c>
      <c r="G821" s="164" t="s">
        <v>853</v>
      </c>
      <c r="H821" s="163" t="str">
        <f>IF(OR(AND('C7'!AB22="",'C7'!AC22=""),AND('C7'!AB34="",'C7'!AC34=""),AND('C7'!AC22="X",'C7'!AC34="X"),OR('C7'!AC22="M",'C7'!AC34="M")),"",SUM('C7'!AB22,'C7'!AB34))</f>
        <v/>
      </c>
      <c r="I821" s="163" t="str">
        <f>IF(AND(AND('C7'!AC22="X",'C7'!AC34="X"),SUM('C7'!AB22,'C7'!AB34)=0,ISNUMBER('C7'!AB46)),"",IF(OR('C7'!AC22="M",'C7'!AC34="M"),"M",IF(AND('C7'!AC22='C7'!AC34,OR('C7'!AC22="X",'C7'!AC22="W",'C7'!AC22="Z")),UPPER('C7'!AC22),"")))</f>
        <v/>
      </c>
      <c r="J821" s="75" t="s">
        <v>383</v>
      </c>
      <c r="K821" s="163" t="str">
        <f>IF(AND(ISBLANK('C7'!AB46),$L$821&lt;&gt;"Z"),"",'C7'!AB46)</f>
        <v/>
      </c>
      <c r="L821" s="163" t="str">
        <f>IF(ISBLANK('C7'!AC46),"",'C7'!AC46)</f>
        <v/>
      </c>
      <c r="M821" s="72" t="str">
        <f t="shared" si="14"/>
        <v>OK</v>
      </c>
      <c r="N821" s="73"/>
    </row>
    <row r="822" spans="1:14" hidden="1">
      <c r="A822" s="74" t="s">
        <v>2597</v>
      </c>
      <c r="B822" s="161" t="s">
        <v>2065</v>
      </c>
      <c r="C822" s="162" t="s">
        <v>335</v>
      </c>
      <c r="D822" s="164" t="s">
        <v>1356</v>
      </c>
      <c r="E822" s="162" t="s">
        <v>383</v>
      </c>
      <c r="F822" s="162" t="s">
        <v>335</v>
      </c>
      <c r="G822" s="164" t="s">
        <v>856</v>
      </c>
      <c r="H822" s="163" t="str">
        <f>IF(OR(AND('C7'!AB23="",'C7'!AC23=""),AND('C7'!AB35="",'C7'!AC35=""),AND('C7'!AC23="X",'C7'!AC35="X"),OR('C7'!AC23="M",'C7'!AC35="M")),"",SUM('C7'!AB23,'C7'!AB35))</f>
        <v/>
      </c>
      <c r="I822" s="163" t="str">
        <f>IF(AND(AND('C7'!AC23="X",'C7'!AC35="X"),SUM('C7'!AB23,'C7'!AB35)=0,ISNUMBER('C7'!AB47)),"",IF(OR('C7'!AC23="M",'C7'!AC35="M"),"M",IF(AND('C7'!AC23='C7'!AC35,OR('C7'!AC23="X",'C7'!AC23="W",'C7'!AC23="Z")),UPPER('C7'!AC23),"")))</f>
        <v/>
      </c>
      <c r="J822" s="75" t="s">
        <v>383</v>
      </c>
      <c r="K822" s="163" t="str">
        <f>IF(AND(ISBLANK('C7'!AB47),$L$822&lt;&gt;"Z"),"",'C7'!AB47)</f>
        <v/>
      </c>
      <c r="L822" s="163" t="str">
        <f>IF(ISBLANK('C7'!AC47),"",'C7'!AC47)</f>
        <v/>
      </c>
      <c r="M822" s="72" t="str">
        <f t="shared" si="14"/>
        <v>OK</v>
      </c>
      <c r="N822" s="73"/>
    </row>
    <row r="823" spans="1:14" hidden="1">
      <c r="A823" s="74" t="s">
        <v>2597</v>
      </c>
      <c r="B823" s="161" t="s">
        <v>2066</v>
      </c>
      <c r="C823" s="162" t="s">
        <v>335</v>
      </c>
      <c r="D823" s="164" t="s">
        <v>1358</v>
      </c>
      <c r="E823" s="162" t="s">
        <v>383</v>
      </c>
      <c r="F823" s="162" t="s">
        <v>335</v>
      </c>
      <c r="G823" s="164" t="s">
        <v>859</v>
      </c>
      <c r="H823" s="163" t="str">
        <f>IF(OR(AND('C7'!AB24="",'C7'!AC24=""),AND('C7'!AB36="",'C7'!AC36=""),AND('C7'!AC24="X",'C7'!AC36="X"),OR('C7'!AC24="M",'C7'!AC36="M")),"",SUM('C7'!AB24,'C7'!AB36))</f>
        <v/>
      </c>
      <c r="I823" s="163" t="str">
        <f>IF(AND(AND('C7'!AC24="X",'C7'!AC36="X"),SUM('C7'!AB24,'C7'!AB36)=0,ISNUMBER('C7'!AB48)),"",IF(OR('C7'!AC24="M",'C7'!AC36="M"),"M",IF(AND('C7'!AC24='C7'!AC36,OR('C7'!AC24="X",'C7'!AC24="W",'C7'!AC24="Z")),UPPER('C7'!AC24),"")))</f>
        <v/>
      </c>
      <c r="J823" s="75" t="s">
        <v>383</v>
      </c>
      <c r="K823" s="163" t="str">
        <f>IF(AND(ISBLANK('C7'!AB48),$L$823&lt;&gt;"Z"),"",'C7'!AB48)</f>
        <v/>
      </c>
      <c r="L823" s="163" t="str">
        <f>IF(ISBLANK('C7'!AC48),"",'C7'!AC48)</f>
        <v/>
      </c>
      <c r="M823" s="72" t="str">
        <f t="shared" si="14"/>
        <v>OK</v>
      </c>
      <c r="N823" s="73"/>
    </row>
    <row r="824" spans="1:14" hidden="1">
      <c r="A824" s="74" t="s">
        <v>2597</v>
      </c>
      <c r="B824" s="161" t="s">
        <v>2067</v>
      </c>
      <c r="C824" s="162" t="s">
        <v>335</v>
      </c>
      <c r="D824" s="164" t="s">
        <v>1360</v>
      </c>
      <c r="E824" s="162" t="s">
        <v>383</v>
      </c>
      <c r="F824" s="162" t="s">
        <v>335</v>
      </c>
      <c r="G824" s="164" t="s">
        <v>398</v>
      </c>
      <c r="H824" s="163" t="str">
        <f>IF(OR(AND('C7'!AB25="",'C7'!AC25=""),AND('C7'!AB37="",'C7'!AC37=""),AND('C7'!AC25="X",'C7'!AC37="X"),OR('C7'!AC25="M",'C7'!AC37="M")),"",SUM('C7'!AB25,'C7'!AB37))</f>
        <v/>
      </c>
      <c r="I824" s="163" t="str">
        <f>IF(AND(AND('C7'!AC25="X",'C7'!AC37="X"),SUM('C7'!AB25,'C7'!AB37)=0,ISNUMBER('C7'!AB49)),"",IF(OR('C7'!AC25="M",'C7'!AC37="M"),"M",IF(AND('C7'!AC25='C7'!AC37,OR('C7'!AC25="X",'C7'!AC25="W",'C7'!AC25="Z")),UPPER('C7'!AC25),"")))</f>
        <v/>
      </c>
      <c r="J824" s="75" t="s">
        <v>383</v>
      </c>
      <c r="K824" s="163" t="str">
        <f>IF(AND(ISBLANK('C7'!AB49),$L$824&lt;&gt;"Z"),"",'C7'!AB49)</f>
        <v/>
      </c>
      <c r="L824" s="163" t="str">
        <f>IF(ISBLANK('C7'!AC49),"",'C7'!AC49)</f>
        <v/>
      </c>
      <c r="M824" s="72" t="str">
        <f t="shared" si="14"/>
        <v>OK</v>
      </c>
      <c r="N824" s="73"/>
    </row>
    <row r="825" spans="1:14" hidden="1">
      <c r="A825" s="74" t="s">
        <v>2597</v>
      </c>
      <c r="B825" s="161" t="s">
        <v>2068</v>
      </c>
      <c r="C825" s="162" t="s">
        <v>335</v>
      </c>
      <c r="D825" s="164" t="s">
        <v>1362</v>
      </c>
      <c r="E825" s="162" t="s">
        <v>383</v>
      </c>
      <c r="F825" s="162" t="s">
        <v>335</v>
      </c>
      <c r="G825" s="164" t="s">
        <v>421</v>
      </c>
      <c r="H825" s="163" t="str">
        <f>IF(OR(SUMPRODUCT(--('C7'!AE14:'C7'!AE24=""),--('C7'!AF14:'C7'!AF24=""))&gt;0,COUNTIF('C7'!AF14:'C7'!AF24,"M")&gt;0,COUNTIF('C7'!AF14:'C7'!AF24,"X")=11),"",SUM('C7'!AE14:'C7'!AE24))</f>
        <v/>
      </c>
      <c r="I825" s="163" t="str">
        <f>IF(AND(COUNTIF('C7'!AF14:'C7'!AF24,"X")=11,SUM('C7'!AE14:'C7'!AE24)=0,ISNUMBER('C7'!AE25)),"",IF(COUNTIF('C7'!AF14:'C7'!AF24,"M")&gt;0,"M",IF(AND(COUNTIF('C7'!AF14:'C7'!AF24,'C7'!AF14)=11,OR('C7'!AF14="X",'C7'!AF14="W",'C7'!AF14="Z")),UPPER('C7'!AF14),"")))</f>
        <v/>
      </c>
      <c r="J825" s="75" t="s">
        <v>383</v>
      </c>
      <c r="K825" s="163" t="str">
        <f>IF(AND(ISBLANK('C7'!AE25),$L$825&lt;&gt;"Z"),"",'C7'!AE25)</f>
        <v/>
      </c>
      <c r="L825" s="163" t="str">
        <f>IF(ISBLANK('C7'!AF25),"",'C7'!AF25)</f>
        <v/>
      </c>
      <c r="M825" s="72" t="str">
        <f t="shared" si="14"/>
        <v>OK</v>
      </c>
      <c r="N825" s="73"/>
    </row>
    <row r="826" spans="1:14" hidden="1">
      <c r="A826" s="74" t="s">
        <v>2597</v>
      </c>
      <c r="B826" s="161" t="s">
        <v>2069</v>
      </c>
      <c r="C826" s="162" t="s">
        <v>335</v>
      </c>
      <c r="D826" s="164" t="s">
        <v>1364</v>
      </c>
      <c r="E826" s="162" t="s">
        <v>383</v>
      </c>
      <c r="F826" s="162" t="s">
        <v>335</v>
      </c>
      <c r="G826" s="164" t="s">
        <v>411</v>
      </c>
      <c r="H826" s="163" t="str">
        <f>IF(OR(SUMPRODUCT(--('C7'!AE26:'C7'!AE36=""),--('C7'!AF26:'C7'!AF36=""))&gt;0,COUNTIF('C7'!AF26:'C7'!AF36,"M")&gt;0,COUNTIF('C7'!AF26:'C7'!AF36,"X")=11),"",SUM('C7'!AE26:'C7'!AE36))</f>
        <v/>
      </c>
      <c r="I826" s="163" t="str">
        <f>IF(AND(COUNTIF('C7'!AF26:'C7'!AF36,"X")=11,SUM('C7'!AE26:'C7'!AE36)=0,ISNUMBER('C7'!AE37)),"",IF(COUNTIF('C7'!AF26:'C7'!AF36,"M")&gt;0,"M",IF(AND(COUNTIF('C7'!AF26:'C7'!AF36,'C7'!AF26)=11,OR('C7'!AF26="X",'C7'!AF26="W",'C7'!AF26="Z")),UPPER('C7'!AF26),"")))</f>
        <v/>
      </c>
      <c r="J826" s="75" t="s">
        <v>383</v>
      </c>
      <c r="K826" s="163" t="str">
        <f>IF(AND(ISBLANK('C7'!AE37),$L$826&lt;&gt;"Z"),"",'C7'!AE37)</f>
        <v/>
      </c>
      <c r="L826" s="163" t="str">
        <f>IF(ISBLANK('C7'!AF37),"",'C7'!AF37)</f>
        <v/>
      </c>
      <c r="M826" s="72" t="str">
        <f t="shared" si="14"/>
        <v>OK</v>
      </c>
      <c r="N826" s="73"/>
    </row>
    <row r="827" spans="1:14" hidden="1">
      <c r="A827" s="74" t="s">
        <v>2597</v>
      </c>
      <c r="B827" s="161" t="s">
        <v>2070</v>
      </c>
      <c r="C827" s="162" t="s">
        <v>335</v>
      </c>
      <c r="D827" s="164" t="s">
        <v>1366</v>
      </c>
      <c r="E827" s="162" t="s">
        <v>383</v>
      </c>
      <c r="F827" s="162" t="s">
        <v>335</v>
      </c>
      <c r="G827" s="164" t="s">
        <v>828</v>
      </c>
      <c r="H827" s="163" t="str">
        <f>IF(OR(AND('C7'!AE14="",'C7'!AF14=""),AND('C7'!AE26="",'C7'!AF26=""),AND('C7'!AF14="X",'C7'!AF26="X"),OR('C7'!AF14="M",'C7'!AF26="M")),"",SUM('C7'!AE14,'C7'!AE26))</f>
        <v/>
      </c>
      <c r="I827" s="163" t="str">
        <f>IF(AND(AND('C7'!AF14="X",'C7'!AF26="X"),SUM('C7'!AE14,'C7'!AE26)=0,ISNUMBER('C7'!AE38)),"",IF(OR('C7'!AF14="M",'C7'!AF26="M"),"M",IF(AND('C7'!AF14='C7'!AF26,OR('C7'!AF14="X",'C7'!AF14="W",'C7'!AF14="Z")),UPPER('C7'!AF14),"")))</f>
        <v/>
      </c>
      <c r="J827" s="75" t="s">
        <v>383</v>
      </c>
      <c r="K827" s="163" t="str">
        <f>IF(AND(ISBLANK('C7'!AE38),$L$827&lt;&gt;"Z"),"",'C7'!AE38)</f>
        <v/>
      </c>
      <c r="L827" s="163" t="str">
        <f>IF(ISBLANK('C7'!AF38),"",'C7'!AF38)</f>
        <v/>
      </c>
      <c r="M827" s="72" t="str">
        <f t="shared" si="14"/>
        <v>OK</v>
      </c>
      <c r="N827" s="73"/>
    </row>
    <row r="828" spans="1:14" hidden="1">
      <c r="A828" s="74" t="s">
        <v>2597</v>
      </c>
      <c r="B828" s="161" t="s">
        <v>2071</v>
      </c>
      <c r="C828" s="162" t="s">
        <v>335</v>
      </c>
      <c r="D828" s="164" t="s">
        <v>1368</v>
      </c>
      <c r="E828" s="162" t="s">
        <v>383</v>
      </c>
      <c r="F828" s="162" t="s">
        <v>335</v>
      </c>
      <c r="G828" s="164" t="s">
        <v>831</v>
      </c>
      <c r="H828" s="163" t="str">
        <f>IF(OR(AND('C7'!AE15="",'C7'!AF15=""),AND('C7'!AE27="",'C7'!AF27=""),AND('C7'!AF15="X",'C7'!AF27="X"),OR('C7'!AF15="M",'C7'!AF27="M")),"",SUM('C7'!AE15,'C7'!AE27))</f>
        <v/>
      </c>
      <c r="I828" s="163" t="str">
        <f>IF(AND(AND('C7'!AF15="X",'C7'!AF27="X"),SUM('C7'!AE15,'C7'!AE27)=0,ISNUMBER('C7'!AE39)),"",IF(OR('C7'!AF15="M",'C7'!AF27="M"),"M",IF(AND('C7'!AF15='C7'!AF27,OR('C7'!AF15="X",'C7'!AF15="W",'C7'!AF15="Z")),UPPER('C7'!AF15),"")))</f>
        <v/>
      </c>
      <c r="J828" s="75" t="s">
        <v>383</v>
      </c>
      <c r="K828" s="163" t="str">
        <f>IF(AND(ISBLANK('C7'!AE39),$L$828&lt;&gt;"Z"),"",'C7'!AE39)</f>
        <v/>
      </c>
      <c r="L828" s="163" t="str">
        <f>IF(ISBLANK('C7'!AF39),"",'C7'!AF39)</f>
        <v/>
      </c>
      <c r="M828" s="72" t="str">
        <f t="shared" si="14"/>
        <v>OK</v>
      </c>
      <c r="N828" s="73"/>
    </row>
    <row r="829" spans="1:14" hidden="1">
      <c r="A829" s="74" t="s">
        <v>2597</v>
      </c>
      <c r="B829" s="161" t="s">
        <v>2072</v>
      </c>
      <c r="C829" s="162" t="s">
        <v>335</v>
      </c>
      <c r="D829" s="164" t="s">
        <v>1370</v>
      </c>
      <c r="E829" s="162" t="s">
        <v>383</v>
      </c>
      <c r="F829" s="162" t="s">
        <v>335</v>
      </c>
      <c r="G829" s="164" t="s">
        <v>834</v>
      </c>
      <c r="H829" s="163" t="str">
        <f>IF(OR(AND('C7'!AE16="",'C7'!AF16=""),AND('C7'!AE28="",'C7'!AF28=""),AND('C7'!AF16="X",'C7'!AF28="X"),OR('C7'!AF16="M",'C7'!AF28="M")),"",SUM('C7'!AE16,'C7'!AE28))</f>
        <v/>
      </c>
      <c r="I829" s="163" t="str">
        <f>IF(AND(AND('C7'!AF16="X",'C7'!AF28="X"),SUM('C7'!AE16,'C7'!AE28)=0,ISNUMBER('C7'!AE40)),"",IF(OR('C7'!AF16="M",'C7'!AF28="M"),"M",IF(AND('C7'!AF16='C7'!AF28,OR('C7'!AF16="X",'C7'!AF16="W",'C7'!AF16="Z")),UPPER('C7'!AF16),"")))</f>
        <v/>
      </c>
      <c r="J829" s="75" t="s">
        <v>383</v>
      </c>
      <c r="K829" s="163" t="str">
        <f>IF(AND(ISBLANK('C7'!AE40),$L$829&lt;&gt;"Z"),"",'C7'!AE40)</f>
        <v/>
      </c>
      <c r="L829" s="163" t="str">
        <f>IF(ISBLANK('C7'!AF40),"",'C7'!AF40)</f>
        <v/>
      </c>
      <c r="M829" s="72" t="str">
        <f t="shared" si="14"/>
        <v>OK</v>
      </c>
      <c r="N829" s="73"/>
    </row>
    <row r="830" spans="1:14" hidden="1">
      <c r="A830" s="74" t="s">
        <v>2597</v>
      </c>
      <c r="B830" s="161" t="s">
        <v>2073</v>
      </c>
      <c r="C830" s="162" t="s">
        <v>335</v>
      </c>
      <c r="D830" s="164" t="s">
        <v>1372</v>
      </c>
      <c r="E830" s="162" t="s">
        <v>383</v>
      </c>
      <c r="F830" s="162" t="s">
        <v>335</v>
      </c>
      <c r="G830" s="164" t="s">
        <v>837</v>
      </c>
      <c r="H830" s="163" t="str">
        <f>IF(OR(AND('C7'!AE17="",'C7'!AF17=""),AND('C7'!AE29="",'C7'!AF29=""),AND('C7'!AF17="X",'C7'!AF29="X"),OR('C7'!AF17="M",'C7'!AF29="M")),"",SUM('C7'!AE17,'C7'!AE29))</f>
        <v/>
      </c>
      <c r="I830" s="163" t="str">
        <f>IF(AND(AND('C7'!AF17="X",'C7'!AF29="X"),SUM('C7'!AE17,'C7'!AE29)=0,ISNUMBER('C7'!AE41)),"",IF(OR('C7'!AF17="M",'C7'!AF29="M"),"M",IF(AND('C7'!AF17='C7'!AF29,OR('C7'!AF17="X",'C7'!AF17="W",'C7'!AF17="Z")),UPPER('C7'!AF17),"")))</f>
        <v/>
      </c>
      <c r="J830" s="75" t="s">
        <v>383</v>
      </c>
      <c r="K830" s="163" t="str">
        <f>IF(AND(ISBLANK('C7'!AE41),$L$830&lt;&gt;"Z"),"",'C7'!AE41)</f>
        <v/>
      </c>
      <c r="L830" s="163" t="str">
        <f>IF(ISBLANK('C7'!AF41),"",'C7'!AF41)</f>
        <v/>
      </c>
      <c r="M830" s="72" t="str">
        <f t="shared" si="14"/>
        <v>OK</v>
      </c>
      <c r="N830" s="73"/>
    </row>
    <row r="831" spans="1:14" hidden="1">
      <c r="A831" s="74" t="s">
        <v>2597</v>
      </c>
      <c r="B831" s="161" t="s">
        <v>2074</v>
      </c>
      <c r="C831" s="162" t="s">
        <v>335</v>
      </c>
      <c r="D831" s="164" t="s">
        <v>1374</v>
      </c>
      <c r="E831" s="162" t="s">
        <v>383</v>
      </c>
      <c r="F831" s="162" t="s">
        <v>335</v>
      </c>
      <c r="G831" s="164" t="s">
        <v>840</v>
      </c>
      <c r="H831" s="163" t="str">
        <f>IF(OR(AND('C7'!AE18="",'C7'!AF18=""),AND('C7'!AE30="",'C7'!AF30=""),AND('C7'!AF18="X",'C7'!AF30="X"),OR('C7'!AF18="M",'C7'!AF30="M")),"",SUM('C7'!AE18,'C7'!AE30))</f>
        <v/>
      </c>
      <c r="I831" s="163" t="str">
        <f>IF(AND(AND('C7'!AF18="X",'C7'!AF30="X"),SUM('C7'!AE18,'C7'!AE30)=0,ISNUMBER('C7'!AE42)),"",IF(OR('C7'!AF18="M",'C7'!AF30="M"),"M",IF(AND('C7'!AF18='C7'!AF30,OR('C7'!AF18="X",'C7'!AF18="W",'C7'!AF18="Z")),UPPER('C7'!AF18),"")))</f>
        <v/>
      </c>
      <c r="J831" s="75" t="s">
        <v>383</v>
      </c>
      <c r="K831" s="163" t="str">
        <f>IF(AND(ISBLANK('C7'!AE42),$L$831&lt;&gt;"Z"),"",'C7'!AE42)</f>
        <v/>
      </c>
      <c r="L831" s="163" t="str">
        <f>IF(ISBLANK('C7'!AF42),"",'C7'!AF42)</f>
        <v/>
      </c>
      <c r="M831" s="72" t="str">
        <f t="shared" si="14"/>
        <v>OK</v>
      </c>
      <c r="N831" s="73"/>
    </row>
    <row r="832" spans="1:14" hidden="1">
      <c r="A832" s="74" t="s">
        <v>2597</v>
      </c>
      <c r="B832" s="161" t="s">
        <v>2075</v>
      </c>
      <c r="C832" s="162" t="s">
        <v>335</v>
      </c>
      <c r="D832" s="164" t="s">
        <v>1376</v>
      </c>
      <c r="E832" s="162" t="s">
        <v>383</v>
      </c>
      <c r="F832" s="162" t="s">
        <v>335</v>
      </c>
      <c r="G832" s="164" t="s">
        <v>843</v>
      </c>
      <c r="H832" s="163" t="str">
        <f>IF(OR(AND('C7'!AE19="",'C7'!AF19=""),AND('C7'!AE31="",'C7'!AF31=""),AND('C7'!AF19="X",'C7'!AF31="X"),OR('C7'!AF19="M",'C7'!AF31="M")),"",SUM('C7'!AE19,'C7'!AE31))</f>
        <v/>
      </c>
      <c r="I832" s="163" t="str">
        <f>IF(AND(AND('C7'!AF19="X",'C7'!AF31="X"),SUM('C7'!AE19,'C7'!AE31)=0,ISNUMBER('C7'!AE43)),"",IF(OR('C7'!AF19="M",'C7'!AF31="M"),"M",IF(AND('C7'!AF19='C7'!AF31,OR('C7'!AF19="X",'C7'!AF19="W",'C7'!AF19="Z")),UPPER('C7'!AF19),"")))</f>
        <v/>
      </c>
      <c r="J832" s="75" t="s">
        <v>383</v>
      </c>
      <c r="K832" s="163" t="str">
        <f>IF(AND(ISBLANK('C7'!AE43),$L$832&lt;&gt;"Z"),"",'C7'!AE43)</f>
        <v/>
      </c>
      <c r="L832" s="163" t="str">
        <f>IF(ISBLANK('C7'!AF43),"",'C7'!AF43)</f>
        <v/>
      </c>
      <c r="M832" s="72" t="str">
        <f t="shared" si="14"/>
        <v>OK</v>
      </c>
      <c r="N832" s="73"/>
    </row>
    <row r="833" spans="1:14" hidden="1">
      <c r="A833" s="74" t="s">
        <v>2597</v>
      </c>
      <c r="B833" s="161" t="s">
        <v>2076</v>
      </c>
      <c r="C833" s="162" t="s">
        <v>335</v>
      </c>
      <c r="D833" s="164" t="s">
        <v>1378</v>
      </c>
      <c r="E833" s="162" t="s">
        <v>383</v>
      </c>
      <c r="F833" s="162" t="s">
        <v>335</v>
      </c>
      <c r="G833" s="164" t="s">
        <v>846</v>
      </c>
      <c r="H833" s="163" t="str">
        <f>IF(OR(AND('C7'!AE20="",'C7'!AF20=""),AND('C7'!AE32="",'C7'!AF32=""),AND('C7'!AF20="X",'C7'!AF32="X"),OR('C7'!AF20="M",'C7'!AF32="M")),"",SUM('C7'!AE20,'C7'!AE32))</f>
        <v/>
      </c>
      <c r="I833" s="163" t="str">
        <f>IF(AND(AND('C7'!AF20="X",'C7'!AF32="X"),SUM('C7'!AE20,'C7'!AE32)=0,ISNUMBER('C7'!AE44)),"",IF(OR('C7'!AF20="M",'C7'!AF32="M"),"M",IF(AND('C7'!AF20='C7'!AF32,OR('C7'!AF20="X",'C7'!AF20="W",'C7'!AF20="Z")),UPPER('C7'!AF20),"")))</f>
        <v/>
      </c>
      <c r="J833" s="75" t="s">
        <v>383</v>
      </c>
      <c r="K833" s="163" t="str">
        <f>IF(AND(ISBLANK('C7'!AE44),$L$833&lt;&gt;"Z"),"",'C7'!AE44)</f>
        <v/>
      </c>
      <c r="L833" s="163" t="str">
        <f>IF(ISBLANK('C7'!AF44),"",'C7'!AF44)</f>
        <v/>
      </c>
      <c r="M833" s="72" t="str">
        <f t="shared" si="14"/>
        <v>OK</v>
      </c>
      <c r="N833" s="73"/>
    </row>
    <row r="834" spans="1:14" hidden="1">
      <c r="A834" s="74" t="s">
        <v>2597</v>
      </c>
      <c r="B834" s="161" t="s">
        <v>2077</v>
      </c>
      <c r="C834" s="162" t="s">
        <v>335</v>
      </c>
      <c r="D834" s="164" t="s">
        <v>1380</v>
      </c>
      <c r="E834" s="162" t="s">
        <v>383</v>
      </c>
      <c r="F834" s="162" t="s">
        <v>335</v>
      </c>
      <c r="G834" s="164" t="s">
        <v>849</v>
      </c>
      <c r="H834" s="163" t="str">
        <f>IF(OR(AND('C7'!AE21="",'C7'!AF21=""),AND('C7'!AE33="",'C7'!AF33=""),AND('C7'!AF21="X",'C7'!AF33="X"),OR('C7'!AF21="M",'C7'!AF33="M")),"",SUM('C7'!AE21,'C7'!AE33))</f>
        <v/>
      </c>
      <c r="I834" s="163" t="str">
        <f>IF(AND(AND('C7'!AF21="X",'C7'!AF33="X"),SUM('C7'!AE21,'C7'!AE33)=0,ISNUMBER('C7'!AE45)),"",IF(OR('C7'!AF21="M",'C7'!AF33="M"),"M",IF(AND('C7'!AF21='C7'!AF33,OR('C7'!AF21="X",'C7'!AF21="W",'C7'!AF21="Z")),UPPER('C7'!AF21),"")))</f>
        <v/>
      </c>
      <c r="J834" s="75" t="s">
        <v>383</v>
      </c>
      <c r="K834" s="163" t="str">
        <f>IF(AND(ISBLANK('C7'!AE45),$L$834&lt;&gt;"Z"),"",'C7'!AE45)</f>
        <v/>
      </c>
      <c r="L834" s="163" t="str">
        <f>IF(ISBLANK('C7'!AF45),"",'C7'!AF45)</f>
        <v/>
      </c>
      <c r="M834" s="72" t="str">
        <f t="shared" si="14"/>
        <v>OK</v>
      </c>
      <c r="N834" s="73"/>
    </row>
    <row r="835" spans="1:14" hidden="1">
      <c r="A835" s="74" t="s">
        <v>2597</v>
      </c>
      <c r="B835" s="161" t="s">
        <v>2078</v>
      </c>
      <c r="C835" s="162" t="s">
        <v>335</v>
      </c>
      <c r="D835" s="164" t="s">
        <v>1382</v>
      </c>
      <c r="E835" s="162" t="s">
        <v>383</v>
      </c>
      <c r="F835" s="162" t="s">
        <v>335</v>
      </c>
      <c r="G835" s="164" t="s">
        <v>852</v>
      </c>
      <c r="H835" s="163" t="str">
        <f>IF(OR(AND('C7'!AE22="",'C7'!AF22=""),AND('C7'!AE34="",'C7'!AF34=""),AND('C7'!AF22="X",'C7'!AF34="X"),OR('C7'!AF22="M",'C7'!AF34="M")),"",SUM('C7'!AE22,'C7'!AE34))</f>
        <v/>
      </c>
      <c r="I835" s="163" t="str">
        <f>IF(AND(AND('C7'!AF22="X",'C7'!AF34="X"),SUM('C7'!AE22,'C7'!AE34)=0,ISNUMBER('C7'!AE46)),"",IF(OR('C7'!AF22="M",'C7'!AF34="M"),"M",IF(AND('C7'!AF22='C7'!AF34,OR('C7'!AF22="X",'C7'!AF22="W",'C7'!AF22="Z")),UPPER('C7'!AF22),"")))</f>
        <v/>
      </c>
      <c r="J835" s="75" t="s">
        <v>383</v>
      </c>
      <c r="K835" s="163" t="str">
        <f>IF(AND(ISBLANK('C7'!AE46),$L$835&lt;&gt;"Z"),"",'C7'!AE46)</f>
        <v/>
      </c>
      <c r="L835" s="163" t="str">
        <f>IF(ISBLANK('C7'!AF46),"",'C7'!AF46)</f>
        <v/>
      </c>
      <c r="M835" s="72" t="str">
        <f t="shared" si="14"/>
        <v>OK</v>
      </c>
      <c r="N835" s="73"/>
    </row>
    <row r="836" spans="1:14" hidden="1">
      <c r="A836" s="74" t="s">
        <v>2597</v>
      </c>
      <c r="B836" s="161" t="s">
        <v>2079</v>
      </c>
      <c r="C836" s="162" t="s">
        <v>335</v>
      </c>
      <c r="D836" s="164" t="s">
        <v>1384</v>
      </c>
      <c r="E836" s="162" t="s">
        <v>383</v>
      </c>
      <c r="F836" s="162" t="s">
        <v>335</v>
      </c>
      <c r="G836" s="164" t="s">
        <v>855</v>
      </c>
      <c r="H836" s="163" t="str">
        <f>IF(OR(AND('C7'!AE23="",'C7'!AF23=""),AND('C7'!AE35="",'C7'!AF35=""),AND('C7'!AF23="X",'C7'!AF35="X"),OR('C7'!AF23="M",'C7'!AF35="M")),"",SUM('C7'!AE23,'C7'!AE35))</f>
        <v/>
      </c>
      <c r="I836" s="163" t="str">
        <f>IF(AND(AND('C7'!AF23="X",'C7'!AF35="X"),SUM('C7'!AE23,'C7'!AE35)=0,ISNUMBER('C7'!AE47)),"",IF(OR('C7'!AF23="M",'C7'!AF35="M"),"M",IF(AND('C7'!AF23='C7'!AF35,OR('C7'!AF23="X",'C7'!AF23="W",'C7'!AF23="Z")),UPPER('C7'!AF23),"")))</f>
        <v/>
      </c>
      <c r="J836" s="75" t="s">
        <v>383</v>
      </c>
      <c r="K836" s="163" t="str">
        <f>IF(AND(ISBLANK('C7'!AE47),$L$836&lt;&gt;"Z"),"",'C7'!AE47)</f>
        <v/>
      </c>
      <c r="L836" s="163" t="str">
        <f>IF(ISBLANK('C7'!AF47),"",'C7'!AF47)</f>
        <v/>
      </c>
      <c r="M836" s="72" t="str">
        <f t="shared" si="14"/>
        <v>OK</v>
      </c>
      <c r="N836" s="73"/>
    </row>
    <row r="837" spans="1:14" hidden="1">
      <c r="A837" s="74" t="s">
        <v>2597</v>
      </c>
      <c r="B837" s="161" t="s">
        <v>2080</v>
      </c>
      <c r="C837" s="162" t="s">
        <v>335</v>
      </c>
      <c r="D837" s="164" t="s">
        <v>1386</v>
      </c>
      <c r="E837" s="162" t="s">
        <v>383</v>
      </c>
      <c r="F837" s="162" t="s">
        <v>335</v>
      </c>
      <c r="G837" s="164" t="s">
        <v>858</v>
      </c>
      <c r="H837" s="163" t="str">
        <f>IF(OR(AND('C7'!AE24="",'C7'!AF24=""),AND('C7'!AE36="",'C7'!AF36=""),AND('C7'!AF24="X",'C7'!AF36="X"),OR('C7'!AF24="M",'C7'!AF36="M")),"",SUM('C7'!AE24,'C7'!AE36))</f>
        <v/>
      </c>
      <c r="I837" s="163" t="str">
        <f>IF(AND(AND('C7'!AF24="X",'C7'!AF36="X"),SUM('C7'!AE24,'C7'!AE36)=0,ISNUMBER('C7'!AE48)),"",IF(OR('C7'!AF24="M",'C7'!AF36="M"),"M",IF(AND('C7'!AF24='C7'!AF36,OR('C7'!AF24="X",'C7'!AF24="W",'C7'!AF24="Z")),UPPER('C7'!AF24),"")))</f>
        <v/>
      </c>
      <c r="J837" s="75" t="s">
        <v>383</v>
      </c>
      <c r="K837" s="163" t="str">
        <f>IF(AND(ISBLANK('C7'!AE48),$L$837&lt;&gt;"Z"),"",'C7'!AE48)</f>
        <v/>
      </c>
      <c r="L837" s="163" t="str">
        <f>IF(ISBLANK('C7'!AF48),"",'C7'!AF48)</f>
        <v/>
      </c>
      <c r="M837" s="72" t="str">
        <f t="shared" si="14"/>
        <v>OK</v>
      </c>
      <c r="N837" s="73"/>
    </row>
    <row r="838" spans="1:14" hidden="1">
      <c r="A838" s="74" t="s">
        <v>2597</v>
      </c>
      <c r="B838" s="161" t="s">
        <v>2081</v>
      </c>
      <c r="C838" s="162" t="s">
        <v>335</v>
      </c>
      <c r="D838" s="164" t="s">
        <v>1388</v>
      </c>
      <c r="E838" s="162" t="s">
        <v>383</v>
      </c>
      <c r="F838" s="162" t="s">
        <v>335</v>
      </c>
      <c r="G838" s="164" t="s">
        <v>400</v>
      </c>
      <c r="H838" s="163" t="str">
        <f>IF(OR(AND('C7'!AE25="",'C7'!AF25=""),AND('C7'!AE37="",'C7'!AF37=""),AND('C7'!AF25="X",'C7'!AF37="X"),OR('C7'!AF25="M",'C7'!AF37="M")),"",SUM('C7'!AE25,'C7'!AE37))</f>
        <v/>
      </c>
      <c r="I838" s="163" t="str">
        <f>IF(AND(AND('C7'!AF25="X",'C7'!AF37="X"),SUM('C7'!AE25,'C7'!AE37)=0,ISNUMBER('C7'!AE49)),"",IF(OR('C7'!AF25="M",'C7'!AF37="M"),"M",IF(AND('C7'!AF25='C7'!AF37,OR('C7'!AF25="X",'C7'!AF25="W",'C7'!AF25="Z")),UPPER('C7'!AF25),"")))</f>
        <v/>
      </c>
      <c r="J838" s="75" t="s">
        <v>383</v>
      </c>
      <c r="K838" s="163" t="str">
        <f>IF(AND(ISBLANK('C7'!AE49),$L$838&lt;&gt;"Z"),"",'C7'!AE49)</f>
        <v/>
      </c>
      <c r="L838" s="163" t="str">
        <f>IF(ISBLANK('C7'!AF49),"",'C7'!AF49)</f>
        <v/>
      </c>
      <c r="M838" s="72" t="str">
        <f t="shared" si="14"/>
        <v>OK</v>
      </c>
      <c r="N838" s="73"/>
    </row>
    <row r="839" spans="1:14" hidden="1">
      <c r="A839" s="74" t="s">
        <v>2597</v>
      </c>
      <c r="B839" s="161" t="s">
        <v>2082</v>
      </c>
      <c r="C839" s="162" t="s">
        <v>335</v>
      </c>
      <c r="D839" s="164" t="s">
        <v>1390</v>
      </c>
      <c r="E839" s="162" t="s">
        <v>383</v>
      </c>
      <c r="F839" s="162" t="s">
        <v>335</v>
      </c>
      <c r="G839" s="164" t="s">
        <v>416</v>
      </c>
      <c r="H839" s="163" t="str">
        <f>IF(OR(SUMPRODUCT(--('C7'!AH14:'C7'!AH24=""),--('C7'!AI14:'C7'!AI24=""))&gt;0,COUNTIF('C7'!AI14:'C7'!AI24,"M")&gt;0,COUNTIF('C7'!AI14:'C7'!AI24,"X")=11),"",SUM('C7'!AH14:'C7'!AH24))</f>
        <v/>
      </c>
      <c r="I839" s="163" t="str">
        <f>IF(AND(COUNTIF('C7'!AI14:'C7'!AI24,"X")=11,SUM('C7'!AH14:'C7'!AH24)=0,ISNUMBER('C7'!AH25)),"",IF(COUNTIF('C7'!AI14:'C7'!AI24,"M")&gt;0,"M",IF(AND(COUNTIF('C7'!AI14:'C7'!AI24,'C7'!AI14)=11,OR('C7'!AI14="X",'C7'!AI14="W",'C7'!AI14="Z")),UPPER('C7'!AI14),"")))</f>
        <v/>
      </c>
      <c r="J839" s="75" t="s">
        <v>383</v>
      </c>
      <c r="K839" s="163" t="str">
        <f>IF(AND(ISBLANK('C7'!AH25),$L$839&lt;&gt;"Z"),"",'C7'!AH25)</f>
        <v/>
      </c>
      <c r="L839" s="163" t="str">
        <f>IF(ISBLANK('C7'!AI25),"",'C7'!AI25)</f>
        <v/>
      </c>
      <c r="M839" s="72" t="str">
        <f t="shared" si="14"/>
        <v>OK</v>
      </c>
      <c r="N839" s="73"/>
    </row>
    <row r="840" spans="1:14" hidden="1">
      <c r="A840" s="74" t="s">
        <v>2597</v>
      </c>
      <c r="B840" s="161" t="s">
        <v>2083</v>
      </c>
      <c r="C840" s="162" t="s">
        <v>335</v>
      </c>
      <c r="D840" s="164" t="s">
        <v>1392</v>
      </c>
      <c r="E840" s="162" t="s">
        <v>383</v>
      </c>
      <c r="F840" s="162" t="s">
        <v>335</v>
      </c>
      <c r="G840" s="164" t="s">
        <v>405</v>
      </c>
      <c r="H840" s="163" t="str">
        <f>IF(OR(SUMPRODUCT(--('C7'!AH26:'C7'!AH36=""),--('C7'!AI26:'C7'!AI36=""))&gt;0,COUNTIF('C7'!AI26:'C7'!AI36,"M")&gt;0,COUNTIF('C7'!AI26:'C7'!AI36,"X")=11),"",SUM('C7'!AH26:'C7'!AH36))</f>
        <v/>
      </c>
      <c r="I840" s="163" t="str">
        <f>IF(AND(COUNTIF('C7'!AI26:'C7'!AI36,"X")=11,SUM('C7'!AH26:'C7'!AH36)=0,ISNUMBER('C7'!AH37)),"",IF(COUNTIF('C7'!AI26:'C7'!AI36,"M")&gt;0,"M",IF(AND(COUNTIF('C7'!AI26:'C7'!AI36,'C7'!AI26)=11,OR('C7'!AI26="X",'C7'!AI26="W",'C7'!AI26="Z")),UPPER('C7'!AI26),"")))</f>
        <v/>
      </c>
      <c r="J840" s="75" t="s">
        <v>383</v>
      </c>
      <c r="K840" s="163" t="str">
        <f>IF(AND(ISBLANK('C7'!AH37),$L$840&lt;&gt;"Z"),"",'C7'!AH37)</f>
        <v/>
      </c>
      <c r="L840" s="163" t="str">
        <f>IF(ISBLANK('C7'!AI37),"",'C7'!AI37)</f>
        <v/>
      </c>
      <c r="M840" s="72" t="str">
        <f t="shared" si="14"/>
        <v>OK</v>
      </c>
      <c r="N840" s="73"/>
    </row>
    <row r="841" spans="1:14" hidden="1">
      <c r="A841" s="74" t="s">
        <v>2597</v>
      </c>
      <c r="B841" s="161" t="s">
        <v>2084</v>
      </c>
      <c r="C841" s="162" t="s">
        <v>335</v>
      </c>
      <c r="D841" s="164" t="s">
        <v>1394</v>
      </c>
      <c r="E841" s="162" t="s">
        <v>383</v>
      </c>
      <c r="F841" s="162" t="s">
        <v>335</v>
      </c>
      <c r="G841" s="164" t="s">
        <v>930</v>
      </c>
      <c r="H841" s="163" t="str">
        <f>IF(OR(AND('C7'!AH14="",'C7'!AI14=""),AND('C7'!AH26="",'C7'!AI26=""),AND('C7'!AI14="X",'C7'!AI26="X"),OR('C7'!AI14="M",'C7'!AI26="M")),"",SUM('C7'!AH14,'C7'!AH26))</f>
        <v/>
      </c>
      <c r="I841" s="163" t="str">
        <f>IF(AND(AND('C7'!AI14="X",'C7'!AI26="X"),SUM('C7'!AH14,'C7'!AH26)=0,ISNUMBER('C7'!AH38)),"",IF(OR('C7'!AI14="M",'C7'!AI26="M"),"M",IF(AND('C7'!AI14='C7'!AI26,OR('C7'!AI14="X",'C7'!AI14="W",'C7'!AI14="Z")),UPPER('C7'!AI14),"")))</f>
        <v/>
      </c>
      <c r="J841" s="75" t="s">
        <v>383</v>
      </c>
      <c r="K841" s="163" t="str">
        <f>IF(AND(ISBLANK('C7'!AH38),$L$841&lt;&gt;"Z"),"",'C7'!AH38)</f>
        <v/>
      </c>
      <c r="L841" s="163" t="str">
        <f>IF(ISBLANK('C7'!AI38),"",'C7'!AI38)</f>
        <v/>
      </c>
      <c r="M841" s="72" t="str">
        <f t="shared" si="14"/>
        <v>OK</v>
      </c>
      <c r="N841" s="73"/>
    </row>
    <row r="842" spans="1:14" hidden="1">
      <c r="A842" s="74" t="s">
        <v>2597</v>
      </c>
      <c r="B842" s="161" t="s">
        <v>2085</v>
      </c>
      <c r="C842" s="162" t="s">
        <v>335</v>
      </c>
      <c r="D842" s="164" t="s">
        <v>1396</v>
      </c>
      <c r="E842" s="162" t="s">
        <v>383</v>
      </c>
      <c r="F842" s="162" t="s">
        <v>335</v>
      </c>
      <c r="G842" s="164" t="s">
        <v>931</v>
      </c>
      <c r="H842" s="163" t="str">
        <f>IF(OR(AND('C7'!AH15="",'C7'!AI15=""),AND('C7'!AH27="",'C7'!AI27=""),AND('C7'!AI15="X",'C7'!AI27="X"),OR('C7'!AI15="M",'C7'!AI27="M")),"",SUM('C7'!AH15,'C7'!AH27))</f>
        <v/>
      </c>
      <c r="I842" s="163" t="str">
        <f>IF(AND(AND('C7'!AI15="X",'C7'!AI27="X"),SUM('C7'!AH15,'C7'!AH27)=0,ISNUMBER('C7'!AH39)),"",IF(OR('C7'!AI15="M",'C7'!AI27="M"),"M",IF(AND('C7'!AI15='C7'!AI27,OR('C7'!AI15="X",'C7'!AI15="W",'C7'!AI15="Z")),UPPER('C7'!AI15),"")))</f>
        <v/>
      </c>
      <c r="J842" s="75" t="s">
        <v>383</v>
      </c>
      <c r="K842" s="163" t="str">
        <f>IF(AND(ISBLANK('C7'!AH39),$L$842&lt;&gt;"Z"),"",'C7'!AH39)</f>
        <v/>
      </c>
      <c r="L842" s="163" t="str">
        <f>IF(ISBLANK('C7'!AI39),"",'C7'!AI39)</f>
        <v/>
      </c>
      <c r="M842" s="72" t="str">
        <f t="shared" si="14"/>
        <v>OK</v>
      </c>
      <c r="N842" s="73"/>
    </row>
    <row r="843" spans="1:14" hidden="1">
      <c r="A843" s="74" t="s">
        <v>2597</v>
      </c>
      <c r="B843" s="161" t="s">
        <v>2086</v>
      </c>
      <c r="C843" s="162" t="s">
        <v>335</v>
      </c>
      <c r="D843" s="164" t="s">
        <v>1398</v>
      </c>
      <c r="E843" s="162" t="s">
        <v>383</v>
      </c>
      <c r="F843" s="162" t="s">
        <v>335</v>
      </c>
      <c r="G843" s="164" t="s">
        <v>932</v>
      </c>
      <c r="H843" s="163" t="str">
        <f>IF(OR(AND('C7'!AH16="",'C7'!AI16=""),AND('C7'!AH28="",'C7'!AI28=""),AND('C7'!AI16="X",'C7'!AI28="X"),OR('C7'!AI16="M",'C7'!AI28="M")),"",SUM('C7'!AH16,'C7'!AH28))</f>
        <v/>
      </c>
      <c r="I843" s="163" t="str">
        <f>IF(AND(AND('C7'!AI16="X",'C7'!AI28="X"),SUM('C7'!AH16,'C7'!AH28)=0,ISNUMBER('C7'!AH40)),"",IF(OR('C7'!AI16="M",'C7'!AI28="M"),"M",IF(AND('C7'!AI16='C7'!AI28,OR('C7'!AI16="X",'C7'!AI16="W",'C7'!AI16="Z")),UPPER('C7'!AI16),"")))</f>
        <v/>
      </c>
      <c r="J843" s="75" t="s">
        <v>383</v>
      </c>
      <c r="K843" s="163" t="str">
        <f>IF(AND(ISBLANK('C7'!AH40),$L$843&lt;&gt;"Z"),"",'C7'!AH40)</f>
        <v/>
      </c>
      <c r="L843" s="163" t="str">
        <f>IF(ISBLANK('C7'!AI40),"",'C7'!AI40)</f>
        <v/>
      </c>
      <c r="M843" s="72" t="str">
        <f t="shared" si="14"/>
        <v>OK</v>
      </c>
      <c r="N843" s="73"/>
    </row>
    <row r="844" spans="1:14" hidden="1">
      <c r="A844" s="74" t="s">
        <v>2597</v>
      </c>
      <c r="B844" s="161" t="s">
        <v>2087</v>
      </c>
      <c r="C844" s="162" t="s">
        <v>335</v>
      </c>
      <c r="D844" s="164" t="s">
        <v>1400</v>
      </c>
      <c r="E844" s="162" t="s">
        <v>383</v>
      </c>
      <c r="F844" s="162" t="s">
        <v>335</v>
      </c>
      <c r="G844" s="164" t="s">
        <v>933</v>
      </c>
      <c r="H844" s="163" t="str">
        <f>IF(OR(AND('C7'!AH17="",'C7'!AI17=""),AND('C7'!AH29="",'C7'!AI29=""),AND('C7'!AI17="X",'C7'!AI29="X"),OR('C7'!AI17="M",'C7'!AI29="M")),"",SUM('C7'!AH17,'C7'!AH29))</f>
        <v/>
      </c>
      <c r="I844" s="163" t="str">
        <f>IF(AND(AND('C7'!AI17="X",'C7'!AI29="X"),SUM('C7'!AH17,'C7'!AH29)=0,ISNUMBER('C7'!AH41)),"",IF(OR('C7'!AI17="M",'C7'!AI29="M"),"M",IF(AND('C7'!AI17='C7'!AI29,OR('C7'!AI17="X",'C7'!AI17="W",'C7'!AI17="Z")),UPPER('C7'!AI17),"")))</f>
        <v/>
      </c>
      <c r="J844" s="75" t="s">
        <v>383</v>
      </c>
      <c r="K844" s="163" t="str">
        <f>IF(AND(ISBLANK('C7'!AH41),$L$844&lt;&gt;"Z"),"",'C7'!AH41)</f>
        <v/>
      </c>
      <c r="L844" s="163" t="str">
        <f>IF(ISBLANK('C7'!AI41),"",'C7'!AI41)</f>
        <v/>
      </c>
      <c r="M844" s="72" t="str">
        <f t="shared" si="14"/>
        <v>OK</v>
      </c>
      <c r="N844" s="73"/>
    </row>
    <row r="845" spans="1:14" hidden="1">
      <c r="A845" s="74" t="s">
        <v>2597</v>
      </c>
      <c r="B845" s="161" t="s">
        <v>2088</v>
      </c>
      <c r="C845" s="162" t="s">
        <v>335</v>
      </c>
      <c r="D845" s="164" t="s">
        <v>1402</v>
      </c>
      <c r="E845" s="162" t="s">
        <v>383</v>
      </c>
      <c r="F845" s="162" t="s">
        <v>335</v>
      </c>
      <c r="G845" s="164" t="s">
        <v>934</v>
      </c>
      <c r="H845" s="163" t="str">
        <f>IF(OR(AND('C7'!AH18="",'C7'!AI18=""),AND('C7'!AH30="",'C7'!AI30=""),AND('C7'!AI18="X",'C7'!AI30="X"),OR('C7'!AI18="M",'C7'!AI30="M")),"",SUM('C7'!AH18,'C7'!AH30))</f>
        <v/>
      </c>
      <c r="I845" s="163" t="str">
        <f>IF(AND(AND('C7'!AI18="X",'C7'!AI30="X"),SUM('C7'!AH18,'C7'!AH30)=0,ISNUMBER('C7'!AH42)),"",IF(OR('C7'!AI18="M",'C7'!AI30="M"),"M",IF(AND('C7'!AI18='C7'!AI30,OR('C7'!AI18="X",'C7'!AI18="W",'C7'!AI18="Z")),UPPER('C7'!AI18),"")))</f>
        <v/>
      </c>
      <c r="J845" s="75" t="s">
        <v>383</v>
      </c>
      <c r="K845" s="163" t="str">
        <f>IF(AND(ISBLANK('C7'!AH42),$L$845&lt;&gt;"Z"),"",'C7'!AH42)</f>
        <v/>
      </c>
      <c r="L845" s="163" t="str">
        <f>IF(ISBLANK('C7'!AI42),"",'C7'!AI42)</f>
        <v/>
      </c>
      <c r="M845" s="72" t="str">
        <f t="shared" si="14"/>
        <v>OK</v>
      </c>
      <c r="N845" s="73"/>
    </row>
    <row r="846" spans="1:14" hidden="1">
      <c r="A846" s="74" t="s">
        <v>2597</v>
      </c>
      <c r="B846" s="161" t="s">
        <v>2089</v>
      </c>
      <c r="C846" s="162" t="s">
        <v>335</v>
      </c>
      <c r="D846" s="164" t="s">
        <v>1404</v>
      </c>
      <c r="E846" s="162" t="s">
        <v>383</v>
      </c>
      <c r="F846" s="162" t="s">
        <v>335</v>
      </c>
      <c r="G846" s="164" t="s">
        <v>935</v>
      </c>
      <c r="H846" s="163" t="str">
        <f>IF(OR(AND('C7'!AH19="",'C7'!AI19=""),AND('C7'!AH31="",'C7'!AI31=""),AND('C7'!AI19="X",'C7'!AI31="X"),OR('C7'!AI19="M",'C7'!AI31="M")),"",SUM('C7'!AH19,'C7'!AH31))</f>
        <v/>
      </c>
      <c r="I846" s="163" t="str">
        <f>IF(AND(AND('C7'!AI19="X",'C7'!AI31="X"),SUM('C7'!AH19,'C7'!AH31)=0,ISNUMBER('C7'!AH43)),"",IF(OR('C7'!AI19="M",'C7'!AI31="M"),"M",IF(AND('C7'!AI19='C7'!AI31,OR('C7'!AI19="X",'C7'!AI19="W",'C7'!AI19="Z")),UPPER('C7'!AI19),"")))</f>
        <v/>
      </c>
      <c r="J846" s="75" t="s">
        <v>383</v>
      </c>
      <c r="K846" s="163" t="str">
        <f>IF(AND(ISBLANK('C7'!AH43),$L$846&lt;&gt;"Z"),"",'C7'!AH43)</f>
        <v/>
      </c>
      <c r="L846" s="163" t="str">
        <f>IF(ISBLANK('C7'!AI43),"",'C7'!AI43)</f>
        <v/>
      </c>
      <c r="M846" s="72" t="str">
        <f t="shared" si="14"/>
        <v>OK</v>
      </c>
      <c r="N846" s="73"/>
    </row>
    <row r="847" spans="1:14" hidden="1">
      <c r="A847" s="74" t="s">
        <v>2597</v>
      </c>
      <c r="B847" s="161" t="s">
        <v>2090</v>
      </c>
      <c r="C847" s="162" t="s">
        <v>335</v>
      </c>
      <c r="D847" s="164" t="s">
        <v>1406</v>
      </c>
      <c r="E847" s="162" t="s">
        <v>383</v>
      </c>
      <c r="F847" s="162" t="s">
        <v>335</v>
      </c>
      <c r="G847" s="164" t="s">
        <v>936</v>
      </c>
      <c r="H847" s="163" t="str">
        <f>IF(OR(AND('C7'!AH20="",'C7'!AI20=""),AND('C7'!AH32="",'C7'!AI32=""),AND('C7'!AI20="X",'C7'!AI32="X"),OR('C7'!AI20="M",'C7'!AI32="M")),"",SUM('C7'!AH20,'C7'!AH32))</f>
        <v/>
      </c>
      <c r="I847" s="163" t="str">
        <f>IF(AND(AND('C7'!AI20="X",'C7'!AI32="X"),SUM('C7'!AH20,'C7'!AH32)=0,ISNUMBER('C7'!AH44)),"",IF(OR('C7'!AI20="M",'C7'!AI32="M"),"M",IF(AND('C7'!AI20='C7'!AI32,OR('C7'!AI20="X",'C7'!AI20="W",'C7'!AI20="Z")),UPPER('C7'!AI20),"")))</f>
        <v/>
      </c>
      <c r="J847" s="75" t="s">
        <v>383</v>
      </c>
      <c r="K847" s="163" t="str">
        <f>IF(AND(ISBLANK('C7'!AH44),$L$847&lt;&gt;"Z"),"",'C7'!AH44)</f>
        <v/>
      </c>
      <c r="L847" s="163" t="str">
        <f>IF(ISBLANK('C7'!AI44),"",'C7'!AI44)</f>
        <v/>
      </c>
      <c r="M847" s="72" t="str">
        <f t="shared" si="14"/>
        <v>OK</v>
      </c>
      <c r="N847" s="73"/>
    </row>
    <row r="848" spans="1:14" hidden="1">
      <c r="A848" s="74" t="s">
        <v>2597</v>
      </c>
      <c r="B848" s="161" t="s">
        <v>2091</v>
      </c>
      <c r="C848" s="162" t="s">
        <v>335</v>
      </c>
      <c r="D848" s="164" t="s">
        <v>1408</v>
      </c>
      <c r="E848" s="162" t="s">
        <v>383</v>
      </c>
      <c r="F848" s="162" t="s">
        <v>335</v>
      </c>
      <c r="G848" s="164" t="s">
        <v>937</v>
      </c>
      <c r="H848" s="163" t="str">
        <f>IF(OR(AND('C7'!AH21="",'C7'!AI21=""),AND('C7'!AH33="",'C7'!AI33=""),AND('C7'!AI21="X",'C7'!AI33="X"),OR('C7'!AI21="M",'C7'!AI33="M")),"",SUM('C7'!AH21,'C7'!AH33))</f>
        <v/>
      </c>
      <c r="I848" s="163" t="str">
        <f>IF(AND(AND('C7'!AI21="X",'C7'!AI33="X"),SUM('C7'!AH21,'C7'!AH33)=0,ISNUMBER('C7'!AH45)),"",IF(OR('C7'!AI21="M",'C7'!AI33="M"),"M",IF(AND('C7'!AI21='C7'!AI33,OR('C7'!AI21="X",'C7'!AI21="W",'C7'!AI21="Z")),UPPER('C7'!AI21),"")))</f>
        <v/>
      </c>
      <c r="J848" s="75" t="s">
        <v>383</v>
      </c>
      <c r="K848" s="163" t="str">
        <f>IF(AND(ISBLANK('C7'!AH45),$L$848&lt;&gt;"Z"),"",'C7'!AH45)</f>
        <v/>
      </c>
      <c r="L848" s="163" t="str">
        <f>IF(ISBLANK('C7'!AI45),"",'C7'!AI45)</f>
        <v/>
      </c>
      <c r="M848" s="72" t="str">
        <f t="shared" si="14"/>
        <v>OK</v>
      </c>
      <c r="N848" s="73"/>
    </row>
    <row r="849" spans="1:14" hidden="1">
      <c r="A849" s="74" t="s">
        <v>2597</v>
      </c>
      <c r="B849" s="161" t="s">
        <v>2092</v>
      </c>
      <c r="C849" s="162" t="s">
        <v>335</v>
      </c>
      <c r="D849" s="164" t="s">
        <v>1410</v>
      </c>
      <c r="E849" s="162" t="s">
        <v>383</v>
      </c>
      <c r="F849" s="162" t="s">
        <v>335</v>
      </c>
      <c r="G849" s="164" t="s">
        <v>938</v>
      </c>
      <c r="H849" s="163" t="str">
        <f>IF(OR(AND('C7'!AH22="",'C7'!AI22=""),AND('C7'!AH34="",'C7'!AI34=""),AND('C7'!AI22="X",'C7'!AI34="X"),OR('C7'!AI22="M",'C7'!AI34="M")),"",SUM('C7'!AH22,'C7'!AH34))</f>
        <v/>
      </c>
      <c r="I849" s="163" t="str">
        <f>IF(AND(AND('C7'!AI22="X",'C7'!AI34="X"),SUM('C7'!AH22,'C7'!AH34)=0,ISNUMBER('C7'!AH46)),"",IF(OR('C7'!AI22="M",'C7'!AI34="M"),"M",IF(AND('C7'!AI22='C7'!AI34,OR('C7'!AI22="X",'C7'!AI22="W",'C7'!AI22="Z")),UPPER('C7'!AI22),"")))</f>
        <v/>
      </c>
      <c r="J849" s="75" t="s">
        <v>383</v>
      </c>
      <c r="K849" s="163" t="str">
        <f>IF(AND(ISBLANK('C7'!AH46),$L$849&lt;&gt;"Z"),"",'C7'!AH46)</f>
        <v/>
      </c>
      <c r="L849" s="163" t="str">
        <f>IF(ISBLANK('C7'!AI46),"",'C7'!AI46)</f>
        <v/>
      </c>
      <c r="M849" s="72" t="str">
        <f t="shared" si="14"/>
        <v>OK</v>
      </c>
      <c r="N849" s="73"/>
    </row>
    <row r="850" spans="1:14" hidden="1">
      <c r="A850" s="74" t="s">
        <v>2597</v>
      </c>
      <c r="B850" s="161" t="s">
        <v>2093</v>
      </c>
      <c r="C850" s="162" t="s">
        <v>335</v>
      </c>
      <c r="D850" s="164" t="s">
        <v>1412</v>
      </c>
      <c r="E850" s="162" t="s">
        <v>383</v>
      </c>
      <c r="F850" s="162" t="s">
        <v>335</v>
      </c>
      <c r="G850" s="164" t="s">
        <v>939</v>
      </c>
      <c r="H850" s="163" t="str">
        <f>IF(OR(AND('C7'!AH23="",'C7'!AI23=""),AND('C7'!AH35="",'C7'!AI35=""),AND('C7'!AI23="X",'C7'!AI35="X"),OR('C7'!AI23="M",'C7'!AI35="M")),"",SUM('C7'!AH23,'C7'!AH35))</f>
        <v/>
      </c>
      <c r="I850" s="163" t="str">
        <f>IF(AND(AND('C7'!AI23="X",'C7'!AI35="X"),SUM('C7'!AH23,'C7'!AH35)=0,ISNUMBER('C7'!AH47)),"",IF(OR('C7'!AI23="M",'C7'!AI35="M"),"M",IF(AND('C7'!AI23='C7'!AI35,OR('C7'!AI23="X",'C7'!AI23="W",'C7'!AI23="Z")),UPPER('C7'!AI23),"")))</f>
        <v/>
      </c>
      <c r="J850" s="75" t="s">
        <v>383</v>
      </c>
      <c r="K850" s="163" t="str">
        <f>IF(AND(ISBLANK('C7'!AH47),$L$850&lt;&gt;"Z"),"",'C7'!AH47)</f>
        <v/>
      </c>
      <c r="L850" s="163" t="str">
        <f>IF(ISBLANK('C7'!AI47),"",'C7'!AI47)</f>
        <v/>
      </c>
      <c r="M850" s="72" t="str">
        <f t="shared" si="14"/>
        <v>OK</v>
      </c>
      <c r="N850" s="73"/>
    </row>
    <row r="851" spans="1:14" hidden="1">
      <c r="A851" s="74" t="s">
        <v>2597</v>
      </c>
      <c r="B851" s="161" t="s">
        <v>2094</v>
      </c>
      <c r="C851" s="162" t="s">
        <v>335</v>
      </c>
      <c r="D851" s="164" t="s">
        <v>1414</v>
      </c>
      <c r="E851" s="162" t="s">
        <v>383</v>
      </c>
      <c r="F851" s="162" t="s">
        <v>335</v>
      </c>
      <c r="G851" s="164" t="s">
        <v>940</v>
      </c>
      <c r="H851" s="163" t="str">
        <f>IF(OR(AND('C7'!AH24="",'C7'!AI24=""),AND('C7'!AH36="",'C7'!AI36=""),AND('C7'!AI24="X",'C7'!AI36="X"),OR('C7'!AI24="M",'C7'!AI36="M")),"",SUM('C7'!AH24,'C7'!AH36))</f>
        <v/>
      </c>
      <c r="I851" s="163" t="str">
        <f>IF(AND(AND('C7'!AI24="X",'C7'!AI36="X"),SUM('C7'!AH24,'C7'!AH36)=0,ISNUMBER('C7'!AH48)),"",IF(OR('C7'!AI24="M",'C7'!AI36="M"),"M",IF(AND('C7'!AI24='C7'!AI36,OR('C7'!AI24="X",'C7'!AI24="W",'C7'!AI24="Z")),UPPER('C7'!AI24),"")))</f>
        <v/>
      </c>
      <c r="J851" s="75" t="s">
        <v>383</v>
      </c>
      <c r="K851" s="163" t="str">
        <f>IF(AND(ISBLANK('C7'!AH48),$L$851&lt;&gt;"Z"),"",'C7'!AH48)</f>
        <v/>
      </c>
      <c r="L851" s="163" t="str">
        <f>IF(ISBLANK('C7'!AI48),"",'C7'!AI48)</f>
        <v/>
      </c>
      <c r="M851" s="72" t="str">
        <f t="shared" si="14"/>
        <v>OK</v>
      </c>
      <c r="N851" s="73"/>
    </row>
    <row r="852" spans="1:14" hidden="1">
      <c r="A852" s="74" t="s">
        <v>2597</v>
      </c>
      <c r="B852" s="161" t="s">
        <v>2095</v>
      </c>
      <c r="C852" s="162" t="s">
        <v>335</v>
      </c>
      <c r="D852" s="164" t="s">
        <v>1416</v>
      </c>
      <c r="E852" s="162" t="s">
        <v>383</v>
      </c>
      <c r="F852" s="162" t="s">
        <v>335</v>
      </c>
      <c r="G852" s="164" t="s">
        <v>394</v>
      </c>
      <c r="H852" s="163" t="str">
        <f>IF(OR(AND('C7'!AH25="",'C7'!AI25=""),AND('C7'!AH37="",'C7'!AI37=""),AND('C7'!AI25="X",'C7'!AI37="X"),OR('C7'!AI25="M",'C7'!AI37="M")),"",SUM('C7'!AH25,'C7'!AH37))</f>
        <v/>
      </c>
      <c r="I852" s="163" t="str">
        <f>IF(AND(AND('C7'!AI25="X",'C7'!AI37="X"),SUM('C7'!AH25,'C7'!AH37)=0,ISNUMBER('C7'!AH49)),"",IF(OR('C7'!AI25="M",'C7'!AI37="M"),"M",IF(AND('C7'!AI25='C7'!AI37,OR('C7'!AI25="X",'C7'!AI25="W",'C7'!AI25="Z")),UPPER('C7'!AI25),"")))</f>
        <v/>
      </c>
      <c r="J852" s="75" t="s">
        <v>383</v>
      </c>
      <c r="K852" s="163" t="str">
        <f>IF(AND(ISBLANK('C7'!AH49),$L$852&lt;&gt;"Z"),"",'C7'!AH49)</f>
        <v/>
      </c>
      <c r="L852" s="163" t="str">
        <f>IF(ISBLANK('C7'!AI49),"",'C7'!AI49)</f>
        <v/>
      </c>
      <c r="M852" s="72" t="str">
        <f t="shared" si="14"/>
        <v>OK</v>
      </c>
      <c r="N852" s="73"/>
    </row>
    <row r="853" spans="1:14" hidden="1">
      <c r="A853" s="74" t="s">
        <v>2597</v>
      </c>
      <c r="B853" s="161" t="s">
        <v>2096</v>
      </c>
      <c r="C853" s="162" t="s">
        <v>335</v>
      </c>
      <c r="D853" s="164" t="s">
        <v>2097</v>
      </c>
      <c r="E853" s="162" t="s">
        <v>383</v>
      </c>
      <c r="F853" s="162" t="s">
        <v>335</v>
      </c>
      <c r="G853" s="164" t="s">
        <v>877</v>
      </c>
      <c r="H853" s="163" t="str">
        <f>IF(OR(SUMPRODUCT(--('C7'!AK14:'C7'!AK24=""),--('C7'!AL14:'C7'!AL24=""))&gt;0,COUNTIF('C7'!AL14:'C7'!AL24,"M")&gt;0,COUNTIF('C7'!AL14:'C7'!AL24,"X")=11),"",SUM('C7'!AK14:'C7'!AK24))</f>
        <v/>
      </c>
      <c r="I853" s="163" t="str">
        <f>IF(AND(COUNTIF('C7'!AL14:'C7'!AL24,"X")=11,SUM('C7'!AK14:'C7'!AK24)=0,ISNUMBER('C7'!AK25)),"",IF(COUNTIF('C7'!AL14:'C7'!AL24,"M")&gt;0,"M",IF(AND(COUNTIF('C7'!AL14:'C7'!AL24,'C7'!AL14)=11,OR('C7'!AL14="X",'C7'!AL14="W",'C7'!AL14="Z")),UPPER('C7'!AL14),"")))</f>
        <v/>
      </c>
      <c r="J853" s="75" t="s">
        <v>383</v>
      </c>
      <c r="K853" s="163" t="str">
        <f>IF(AND(ISBLANK('C7'!AK25),$L$853&lt;&gt;"Z"),"",'C7'!AK25)</f>
        <v/>
      </c>
      <c r="L853" s="163" t="str">
        <f>IF(ISBLANK('C7'!AL25),"",'C7'!AL25)</f>
        <v/>
      </c>
      <c r="M853" s="72" t="str">
        <f t="shared" si="14"/>
        <v>OK</v>
      </c>
      <c r="N853" s="73"/>
    </row>
    <row r="854" spans="1:14" hidden="1">
      <c r="A854" s="74" t="s">
        <v>2597</v>
      </c>
      <c r="B854" s="161" t="s">
        <v>2098</v>
      </c>
      <c r="C854" s="162" t="s">
        <v>335</v>
      </c>
      <c r="D854" s="164" t="s">
        <v>2099</v>
      </c>
      <c r="E854" s="162" t="s">
        <v>383</v>
      </c>
      <c r="F854" s="162" t="s">
        <v>335</v>
      </c>
      <c r="G854" s="164" t="s">
        <v>901</v>
      </c>
      <c r="H854" s="163" t="str">
        <f>IF(OR(SUMPRODUCT(--('C7'!AK26:'C7'!AK36=""),--('C7'!AL26:'C7'!AL36=""))&gt;0,COUNTIF('C7'!AL26:'C7'!AL36,"M")&gt;0,COUNTIF('C7'!AL26:'C7'!AL36,"X")=11),"",SUM('C7'!AK26:'C7'!AK36))</f>
        <v/>
      </c>
      <c r="I854" s="163" t="str">
        <f>IF(AND(COUNTIF('C7'!AL26:'C7'!AL36,"X")=11,SUM('C7'!AK26:'C7'!AK36)=0,ISNUMBER('C7'!AK37)),"",IF(COUNTIF('C7'!AL26:'C7'!AL36,"M")&gt;0,"M",IF(AND(COUNTIF('C7'!AL26:'C7'!AL36,'C7'!AL26)=11,OR('C7'!AL26="X",'C7'!AL26="W",'C7'!AL26="Z")),UPPER('C7'!AL26),"")))</f>
        <v/>
      </c>
      <c r="J854" s="75" t="s">
        <v>383</v>
      </c>
      <c r="K854" s="163" t="str">
        <f>IF(AND(ISBLANK('C7'!AK37),$L$854&lt;&gt;"Z"),"",'C7'!AK37)</f>
        <v/>
      </c>
      <c r="L854" s="163" t="str">
        <f>IF(ISBLANK('C7'!AL37),"",'C7'!AL37)</f>
        <v/>
      </c>
      <c r="M854" s="72" t="str">
        <f t="shared" si="14"/>
        <v>OK</v>
      </c>
      <c r="N854" s="73"/>
    </row>
    <row r="855" spans="1:14" hidden="1">
      <c r="A855" s="74" t="s">
        <v>2597</v>
      </c>
      <c r="B855" s="161" t="s">
        <v>2100</v>
      </c>
      <c r="C855" s="162" t="s">
        <v>335</v>
      </c>
      <c r="D855" s="164" t="s">
        <v>2101</v>
      </c>
      <c r="E855" s="162" t="s">
        <v>383</v>
      </c>
      <c r="F855" s="162" t="s">
        <v>335</v>
      </c>
      <c r="G855" s="164" t="s">
        <v>903</v>
      </c>
      <c r="H855" s="163" t="str">
        <f>IF(OR(AND('C7'!AK14="",'C7'!AL14=""),AND('C7'!AK26="",'C7'!AL26=""),AND('C7'!AL14="X",'C7'!AL26="X"),OR('C7'!AL14="M",'C7'!AL26="M")),"",SUM('C7'!AK14,'C7'!AK26))</f>
        <v/>
      </c>
      <c r="I855" s="163" t="str">
        <f>IF(AND(AND('C7'!AL14="X",'C7'!AL26="X"),SUM('C7'!AK14,'C7'!AK26)=0,ISNUMBER('C7'!AK38)),"",IF(OR('C7'!AL14="M",'C7'!AL26="M"),"M",IF(AND('C7'!AL14='C7'!AL26,OR('C7'!AL14="X",'C7'!AL14="W",'C7'!AL14="Z")),UPPER('C7'!AL14),"")))</f>
        <v/>
      </c>
      <c r="J855" s="75" t="s">
        <v>383</v>
      </c>
      <c r="K855" s="163" t="str">
        <f>IF(AND(ISBLANK('C7'!AK38),$L$855&lt;&gt;"Z"),"",'C7'!AK38)</f>
        <v/>
      </c>
      <c r="L855" s="163" t="str">
        <f>IF(ISBLANK('C7'!AL38),"",'C7'!AL38)</f>
        <v/>
      </c>
      <c r="M855" s="72" t="str">
        <f t="shared" si="14"/>
        <v>OK</v>
      </c>
      <c r="N855" s="73"/>
    </row>
    <row r="856" spans="1:14" hidden="1">
      <c r="A856" s="74" t="s">
        <v>2597</v>
      </c>
      <c r="B856" s="161" t="s">
        <v>2102</v>
      </c>
      <c r="C856" s="162" t="s">
        <v>335</v>
      </c>
      <c r="D856" s="164" t="s">
        <v>2103</v>
      </c>
      <c r="E856" s="162" t="s">
        <v>383</v>
      </c>
      <c r="F856" s="162" t="s">
        <v>335</v>
      </c>
      <c r="G856" s="164" t="s">
        <v>905</v>
      </c>
      <c r="H856" s="163" t="str">
        <f>IF(OR(AND('C7'!AK15="",'C7'!AL15=""),AND('C7'!AK27="",'C7'!AL27=""),AND('C7'!AL15="X",'C7'!AL27="X"),OR('C7'!AL15="M",'C7'!AL27="M")),"",SUM('C7'!AK15,'C7'!AK27))</f>
        <v/>
      </c>
      <c r="I856" s="163" t="str">
        <f>IF(AND(AND('C7'!AL15="X",'C7'!AL27="X"),SUM('C7'!AK15,'C7'!AK27)=0,ISNUMBER('C7'!AK39)),"",IF(OR('C7'!AL15="M",'C7'!AL27="M"),"M",IF(AND('C7'!AL15='C7'!AL27,OR('C7'!AL15="X",'C7'!AL15="W",'C7'!AL15="Z")),UPPER('C7'!AL15),"")))</f>
        <v/>
      </c>
      <c r="J856" s="75" t="s">
        <v>383</v>
      </c>
      <c r="K856" s="163" t="str">
        <f>IF(AND(ISBLANK('C7'!AK39),$L$856&lt;&gt;"Z"),"",'C7'!AK39)</f>
        <v/>
      </c>
      <c r="L856" s="163" t="str">
        <f>IF(ISBLANK('C7'!AL39),"",'C7'!AL39)</f>
        <v/>
      </c>
      <c r="M856" s="72" t="str">
        <f t="shared" si="14"/>
        <v>OK</v>
      </c>
      <c r="N856" s="73"/>
    </row>
    <row r="857" spans="1:14" hidden="1">
      <c r="A857" s="74" t="s">
        <v>2597</v>
      </c>
      <c r="B857" s="161" t="s">
        <v>2104</v>
      </c>
      <c r="C857" s="162" t="s">
        <v>335</v>
      </c>
      <c r="D857" s="164" t="s">
        <v>2105</v>
      </c>
      <c r="E857" s="162" t="s">
        <v>383</v>
      </c>
      <c r="F857" s="162" t="s">
        <v>335</v>
      </c>
      <c r="G857" s="164" t="s">
        <v>907</v>
      </c>
      <c r="H857" s="163" t="str">
        <f>IF(OR(AND('C7'!AK16="",'C7'!AL16=""),AND('C7'!AK28="",'C7'!AL28=""),AND('C7'!AL16="X",'C7'!AL28="X"),OR('C7'!AL16="M",'C7'!AL28="M")),"",SUM('C7'!AK16,'C7'!AK28))</f>
        <v/>
      </c>
      <c r="I857" s="163" t="str">
        <f>IF(AND(AND('C7'!AL16="X",'C7'!AL28="X"),SUM('C7'!AK16,'C7'!AK28)=0,ISNUMBER('C7'!AK40)),"",IF(OR('C7'!AL16="M",'C7'!AL28="M"),"M",IF(AND('C7'!AL16='C7'!AL28,OR('C7'!AL16="X",'C7'!AL16="W",'C7'!AL16="Z")),UPPER('C7'!AL16),"")))</f>
        <v/>
      </c>
      <c r="J857" s="75" t="s">
        <v>383</v>
      </c>
      <c r="K857" s="163" t="str">
        <f>IF(AND(ISBLANK('C7'!AK40),$L$857&lt;&gt;"Z"),"",'C7'!AK40)</f>
        <v/>
      </c>
      <c r="L857" s="163" t="str">
        <f>IF(ISBLANK('C7'!AL40),"",'C7'!AL40)</f>
        <v/>
      </c>
      <c r="M857" s="72" t="str">
        <f t="shared" si="14"/>
        <v>OK</v>
      </c>
      <c r="N857" s="73"/>
    </row>
    <row r="858" spans="1:14" hidden="1">
      <c r="A858" s="74" t="s">
        <v>2597</v>
      </c>
      <c r="B858" s="161" t="s">
        <v>2106</v>
      </c>
      <c r="C858" s="162" t="s">
        <v>335</v>
      </c>
      <c r="D858" s="164" t="s">
        <v>2107</v>
      </c>
      <c r="E858" s="162" t="s">
        <v>383</v>
      </c>
      <c r="F858" s="162" t="s">
        <v>335</v>
      </c>
      <c r="G858" s="164" t="s">
        <v>909</v>
      </c>
      <c r="H858" s="163" t="str">
        <f>IF(OR(AND('C7'!AK17="",'C7'!AL17=""),AND('C7'!AK29="",'C7'!AL29=""),AND('C7'!AL17="X",'C7'!AL29="X"),OR('C7'!AL17="M",'C7'!AL29="M")),"",SUM('C7'!AK17,'C7'!AK29))</f>
        <v/>
      </c>
      <c r="I858" s="163" t="str">
        <f>IF(AND(AND('C7'!AL17="X",'C7'!AL29="X"),SUM('C7'!AK17,'C7'!AK29)=0,ISNUMBER('C7'!AK41)),"",IF(OR('C7'!AL17="M",'C7'!AL29="M"),"M",IF(AND('C7'!AL17='C7'!AL29,OR('C7'!AL17="X",'C7'!AL17="W",'C7'!AL17="Z")),UPPER('C7'!AL17),"")))</f>
        <v/>
      </c>
      <c r="J858" s="75" t="s">
        <v>383</v>
      </c>
      <c r="K858" s="163" t="str">
        <f>IF(AND(ISBLANK('C7'!AK41),$L$858&lt;&gt;"Z"),"",'C7'!AK41)</f>
        <v/>
      </c>
      <c r="L858" s="163" t="str">
        <f>IF(ISBLANK('C7'!AL41),"",'C7'!AL41)</f>
        <v/>
      </c>
      <c r="M858" s="72" t="str">
        <f t="shared" si="14"/>
        <v>OK</v>
      </c>
      <c r="N858" s="73"/>
    </row>
    <row r="859" spans="1:14" hidden="1">
      <c r="A859" s="74" t="s">
        <v>2597</v>
      </c>
      <c r="B859" s="161" t="s">
        <v>2108</v>
      </c>
      <c r="C859" s="162" t="s">
        <v>335</v>
      </c>
      <c r="D859" s="164" t="s">
        <v>2109</v>
      </c>
      <c r="E859" s="162" t="s">
        <v>383</v>
      </c>
      <c r="F859" s="162" t="s">
        <v>335</v>
      </c>
      <c r="G859" s="164" t="s">
        <v>911</v>
      </c>
      <c r="H859" s="163" t="str">
        <f>IF(OR(AND('C7'!AK18="",'C7'!AL18=""),AND('C7'!AK30="",'C7'!AL30=""),AND('C7'!AL18="X",'C7'!AL30="X"),OR('C7'!AL18="M",'C7'!AL30="M")),"",SUM('C7'!AK18,'C7'!AK30))</f>
        <v/>
      </c>
      <c r="I859" s="163" t="str">
        <f>IF(AND(AND('C7'!AL18="X",'C7'!AL30="X"),SUM('C7'!AK18,'C7'!AK30)=0,ISNUMBER('C7'!AK42)),"",IF(OR('C7'!AL18="M",'C7'!AL30="M"),"M",IF(AND('C7'!AL18='C7'!AL30,OR('C7'!AL18="X",'C7'!AL18="W",'C7'!AL18="Z")),UPPER('C7'!AL18),"")))</f>
        <v/>
      </c>
      <c r="J859" s="75" t="s">
        <v>383</v>
      </c>
      <c r="K859" s="163" t="str">
        <f>IF(AND(ISBLANK('C7'!AK42),$L$859&lt;&gt;"Z"),"",'C7'!AK42)</f>
        <v/>
      </c>
      <c r="L859" s="163" t="str">
        <f>IF(ISBLANK('C7'!AL42),"",'C7'!AL42)</f>
        <v/>
      </c>
      <c r="M859" s="72" t="str">
        <f t="shared" si="14"/>
        <v>OK</v>
      </c>
      <c r="N859" s="73"/>
    </row>
    <row r="860" spans="1:14" hidden="1">
      <c r="A860" s="74" t="s">
        <v>2597</v>
      </c>
      <c r="B860" s="161" t="s">
        <v>2110</v>
      </c>
      <c r="C860" s="162" t="s">
        <v>335</v>
      </c>
      <c r="D860" s="164" t="s">
        <v>2111</v>
      </c>
      <c r="E860" s="162" t="s">
        <v>383</v>
      </c>
      <c r="F860" s="162" t="s">
        <v>335</v>
      </c>
      <c r="G860" s="164" t="s">
        <v>913</v>
      </c>
      <c r="H860" s="163" t="str">
        <f>IF(OR(AND('C7'!AK19="",'C7'!AL19=""),AND('C7'!AK31="",'C7'!AL31=""),AND('C7'!AL19="X",'C7'!AL31="X"),OR('C7'!AL19="M",'C7'!AL31="M")),"",SUM('C7'!AK19,'C7'!AK31))</f>
        <v/>
      </c>
      <c r="I860" s="163" t="str">
        <f>IF(AND(AND('C7'!AL19="X",'C7'!AL31="X"),SUM('C7'!AK19,'C7'!AK31)=0,ISNUMBER('C7'!AK43)),"",IF(OR('C7'!AL19="M",'C7'!AL31="M"),"M",IF(AND('C7'!AL19='C7'!AL31,OR('C7'!AL19="X",'C7'!AL19="W",'C7'!AL19="Z")),UPPER('C7'!AL19),"")))</f>
        <v/>
      </c>
      <c r="J860" s="75" t="s">
        <v>383</v>
      </c>
      <c r="K860" s="163" t="str">
        <f>IF(AND(ISBLANK('C7'!AK43),$L$860&lt;&gt;"Z"),"",'C7'!AK43)</f>
        <v/>
      </c>
      <c r="L860" s="163" t="str">
        <f>IF(ISBLANK('C7'!AL43),"",'C7'!AL43)</f>
        <v/>
      </c>
      <c r="M860" s="72" t="str">
        <f t="shared" si="14"/>
        <v>OK</v>
      </c>
      <c r="N860" s="73"/>
    </row>
    <row r="861" spans="1:14" hidden="1">
      <c r="A861" s="74" t="s">
        <v>2597</v>
      </c>
      <c r="B861" s="161" t="s">
        <v>2112</v>
      </c>
      <c r="C861" s="162" t="s">
        <v>335</v>
      </c>
      <c r="D861" s="164" t="s">
        <v>2113</v>
      </c>
      <c r="E861" s="162" t="s">
        <v>383</v>
      </c>
      <c r="F861" s="162" t="s">
        <v>335</v>
      </c>
      <c r="G861" s="164" t="s">
        <v>915</v>
      </c>
      <c r="H861" s="163" t="str">
        <f>IF(OR(AND('C7'!AK20="",'C7'!AL20=""),AND('C7'!AK32="",'C7'!AL32=""),AND('C7'!AL20="X",'C7'!AL32="X"),OR('C7'!AL20="M",'C7'!AL32="M")),"",SUM('C7'!AK20,'C7'!AK32))</f>
        <v/>
      </c>
      <c r="I861" s="163" t="str">
        <f>IF(AND(AND('C7'!AL20="X",'C7'!AL32="X"),SUM('C7'!AK20,'C7'!AK32)=0,ISNUMBER('C7'!AK44)),"",IF(OR('C7'!AL20="M",'C7'!AL32="M"),"M",IF(AND('C7'!AL20='C7'!AL32,OR('C7'!AL20="X",'C7'!AL20="W",'C7'!AL20="Z")),UPPER('C7'!AL20),"")))</f>
        <v/>
      </c>
      <c r="J861" s="75" t="s">
        <v>383</v>
      </c>
      <c r="K861" s="163" t="str">
        <f>IF(AND(ISBLANK('C7'!AK44),$L$861&lt;&gt;"Z"),"",'C7'!AK44)</f>
        <v/>
      </c>
      <c r="L861" s="163" t="str">
        <f>IF(ISBLANK('C7'!AL44),"",'C7'!AL44)</f>
        <v/>
      </c>
      <c r="M861" s="72" t="str">
        <f t="shared" si="14"/>
        <v>OK</v>
      </c>
      <c r="N861" s="73"/>
    </row>
    <row r="862" spans="1:14" hidden="1">
      <c r="A862" s="74" t="s">
        <v>2597</v>
      </c>
      <c r="B862" s="161" t="s">
        <v>2114</v>
      </c>
      <c r="C862" s="162" t="s">
        <v>335</v>
      </c>
      <c r="D862" s="164" t="s">
        <v>2115</v>
      </c>
      <c r="E862" s="162" t="s">
        <v>383</v>
      </c>
      <c r="F862" s="162" t="s">
        <v>335</v>
      </c>
      <c r="G862" s="164" t="s">
        <v>917</v>
      </c>
      <c r="H862" s="163" t="str">
        <f>IF(OR(AND('C7'!AK21="",'C7'!AL21=""),AND('C7'!AK33="",'C7'!AL33=""),AND('C7'!AL21="X",'C7'!AL33="X"),OR('C7'!AL21="M",'C7'!AL33="M")),"",SUM('C7'!AK21,'C7'!AK33))</f>
        <v/>
      </c>
      <c r="I862" s="163" t="str">
        <f>IF(AND(AND('C7'!AL21="X",'C7'!AL33="X"),SUM('C7'!AK21,'C7'!AK33)=0,ISNUMBER('C7'!AK45)),"",IF(OR('C7'!AL21="M",'C7'!AL33="M"),"M",IF(AND('C7'!AL21='C7'!AL33,OR('C7'!AL21="X",'C7'!AL21="W",'C7'!AL21="Z")),UPPER('C7'!AL21),"")))</f>
        <v/>
      </c>
      <c r="J862" s="75" t="s">
        <v>383</v>
      </c>
      <c r="K862" s="163" t="str">
        <f>IF(AND(ISBLANK('C7'!AK45),$L$862&lt;&gt;"Z"),"",'C7'!AK45)</f>
        <v/>
      </c>
      <c r="L862" s="163" t="str">
        <f>IF(ISBLANK('C7'!AL45),"",'C7'!AL45)</f>
        <v/>
      </c>
      <c r="M862" s="72" t="str">
        <f t="shared" si="14"/>
        <v>OK</v>
      </c>
      <c r="N862" s="73"/>
    </row>
    <row r="863" spans="1:14" hidden="1">
      <c r="A863" s="74" t="s">
        <v>2597</v>
      </c>
      <c r="B863" s="161" t="s">
        <v>2116</v>
      </c>
      <c r="C863" s="162" t="s">
        <v>335</v>
      </c>
      <c r="D863" s="164" t="s">
        <v>2117</v>
      </c>
      <c r="E863" s="162" t="s">
        <v>383</v>
      </c>
      <c r="F863" s="162" t="s">
        <v>335</v>
      </c>
      <c r="G863" s="164" t="s">
        <v>919</v>
      </c>
      <c r="H863" s="163" t="str">
        <f>IF(OR(AND('C7'!AK22="",'C7'!AL22=""),AND('C7'!AK34="",'C7'!AL34=""),AND('C7'!AL22="X",'C7'!AL34="X"),OR('C7'!AL22="M",'C7'!AL34="M")),"",SUM('C7'!AK22,'C7'!AK34))</f>
        <v/>
      </c>
      <c r="I863" s="163" t="str">
        <f>IF(AND(AND('C7'!AL22="X",'C7'!AL34="X"),SUM('C7'!AK22,'C7'!AK34)=0,ISNUMBER('C7'!AK46)),"",IF(OR('C7'!AL22="M",'C7'!AL34="M"),"M",IF(AND('C7'!AL22='C7'!AL34,OR('C7'!AL22="X",'C7'!AL22="W",'C7'!AL22="Z")),UPPER('C7'!AL22),"")))</f>
        <v/>
      </c>
      <c r="J863" s="75" t="s">
        <v>383</v>
      </c>
      <c r="K863" s="163" t="str">
        <f>IF(AND(ISBLANK('C7'!AK46),$L$863&lt;&gt;"Z"),"",'C7'!AK46)</f>
        <v/>
      </c>
      <c r="L863" s="163" t="str">
        <f>IF(ISBLANK('C7'!AL46),"",'C7'!AL46)</f>
        <v/>
      </c>
      <c r="M863" s="72" t="str">
        <f t="shared" si="14"/>
        <v>OK</v>
      </c>
      <c r="N863" s="73"/>
    </row>
    <row r="864" spans="1:14" hidden="1">
      <c r="A864" s="74" t="s">
        <v>2597</v>
      </c>
      <c r="B864" s="161" t="s">
        <v>2118</v>
      </c>
      <c r="C864" s="162" t="s">
        <v>335</v>
      </c>
      <c r="D864" s="164" t="s">
        <v>2119</v>
      </c>
      <c r="E864" s="162" t="s">
        <v>383</v>
      </c>
      <c r="F864" s="162" t="s">
        <v>335</v>
      </c>
      <c r="G864" s="164" t="s">
        <v>921</v>
      </c>
      <c r="H864" s="163" t="str">
        <f>IF(OR(AND('C7'!AK23="",'C7'!AL23=""),AND('C7'!AK35="",'C7'!AL35=""),AND('C7'!AL23="X",'C7'!AL35="X"),OR('C7'!AL23="M",'C7'!AL35="M")),"",SUM('C7'!AK23,'C7'!AK35))</f>
        <v/>
      </c>
      <c r="I864" s="163" t="str">
        <f>IF(AND(AND('C7'!AL23="X",'C7'!AL35="X"),SUM('C7'!AK23,'C7'!AK35)=0,ISNUMBER('C7'!AK47)),"",IF(OR('C7'!AL23="M",'C7'!AL35="M"),"M",IF(AND('C7'!AL23='C7'!AL35,OR('C7'!AL23="X",'C7'!AL23="W",'C7'!AL23="Z")),UPPER('C7'!AL23),"")))</f>
        <v/>
      </c>
      <c r="J864" s="75" t="s">
        <v>383</v>
      </c>
      <c r="K864" s="163" t="str">
        <f>IF(AND(ISBLANK('C7'!AK47),$L$864&lt;&gt;"Z"),"",'C7'!AK47)</f>
        <v/>
      </c>
      <c r="L864" s="163" t="str">
        <f>IF(ISBLANK('C7'!AL47),"",'C7'!AL47)</f>
        <v/>
      </c>
      <c r="M864" s="72" t="str">
        <f t="shared" si="14"/>
        <v>OK</v>
      </c>
      <c r="N864" s="73"/>
    </row>
    <row r="865" spans="1:14" hidden="1">
      <c r="A865" s="74" t="s">
        <v>2597</v>
      </c>
      <c r="B865" s="161" t="s">
        <v>2120</v>
      </c>
      <c r="C865" s="162" t="s">
        <v>335</v>
      </c>
      <c r="D865" s="164" t="s">
        <v>2121</v>
      </c>
      <c r="E865" s="162" t="s">
        <v>383</v>
      </c>
      <c r="F865" s="162" t="s">
        <v>335</v>
      </c>
      <c r="G865" s="164" t="s">
        <v>923</v>
      </c>
      <c r="H865" s="163" t="str">
        <f>IF(OR(AND('C7'!AK24="",'C7'!AL24=""),AND('C7'!AK36="",'C7'!AL36=""),AND('C7'!AL24="X",'C7'!AL36="X"),OR('C7'!AL24="M",'C7'!AL36="M")),"",SUM('C7'!AK24,'C7'!AK36))</f>
        <v/>
      </c>
      <c r="I865" s="163" t="str">
        <f>IF(AND(AND('C7'!AL24="X",'C7'!AL36="X"),SUM('C7'!AK24,'C7'!AK36)=0,ISNUMBER('C7'!AK48)),"",IF(OR('C7'!AL24="M",'C7'!AL36="M"),"M",IF(AND('C7'!AL24='C7'!AL36,OR('C7'!AL24="X",'C7'!AL24="W",'C7'!AL24="Z")),UPPER('C7'!AL24),"")))</f>
        <v/>
      </c>
      <c r="J865" s="75" t="s">
        <v>383</v>
      </c>
      <c r="K865" s="163" t="str">
        <f>IF(AND(ISBLANK('C7'!AK48),$L$865&lt;&gt;"Z"),"",'C7'!AK48)</f>
        <v/>
      </c>
      <c r="L865" s="163" t="str">
        <f>IF(ISBLANK('C7'!AL48),"",'C7'!AL48)</f>
        <v/>
      </c>
      <c r="M865" s="72" t="str">
        <f t="shared" si="14"/>
        <v>OK</v>
      </c>
      <c r="N865" s="73"/>
    </row>
    <row r="866" spans="1:14" hidden="1">
      <c r="A866" s="74" t="s">
        <v>2597</v>
      </c>
      <c r="B866" s="161" t="s">
        <v>2122</v>
      </c>
      <c r="C866" s="162" t="s">
        <v>335</v>
      </c>
      <c r="D866" s="164" t="s">
        <v>2123</v>
      </c>
      <c r="E866" s="162" t="s">
        <v>383</v>
      </c>
      <c r="F866" s="162" t="s">
        <v>335</v>
      </c>
      <c r="G866" s="164" t="s">
        <v>925</v>
      </c>
      <c r="H866" s="163" t="str">
        <f>IF(OR(AND('C7'!AK25="",'C7'!AL25=""),AND('C7'!AK37="",'C7'!AL37=""),AND('C7'!AL25="X",'C7'!AL37="X"),OR('C7'!AL25="M",'C7'!AL37="M")),"",SUM('C7'!AK25,'C7'!AK37))</f>
        <v/>
      </c>
      <c r="I866" s="163" t="str">
        <f>IF(AND(AND('C7'!AL25="X",'C7'!AL37="X"),SUM('C7'!AK25,'C7'!AK37)=0,ISNUMBER('C7'!AK49)),"",IF(OR('C7'!AL25="M",'C7'!AL37="M"),"M",IF(AND('C7'!AL25='C7'!AL37,OR('C7'!AL25="X",'C7'!AL25="W",'C7'!AL25="Z")),UPPER('C7'!AL25),"")))</f>
        <v/>
      </c>
      <c r="J866" s="75" t="s">
        <v>383</v>
      </c>
      <c r="K866" s="163" t="str">
        <f>IF(AND(ISBLANK('C7'!AK49),$L$866&lt;&gt;"Z"),"",'C7'!AK49)</f>
        <v/>
      </c>
      <c r="L866" s="163" t="str">
        <f>IF(ISBLANK('C7'!AL49),"",'C7'!AL49)</f>
        <v/>
      </c>
      <c r="M866" s="72" t="str">
        <f t="shared" si="14"/>
        <v>OK</v>
      </c>
      <c r="N866" s="73"/>
    </row>
    <row r="867" spans="1:14" hidden="1">
      <c r="A867" s="74" t="s">
        <v>2597</v>
      </c>
      <c r="B867" s="161" t="s">
        <v>2124</v>
      </c>
      <c r="C867" s="162" t="s">
        <v>335</v>
      </c>
      <c r="D867" s="164" t="s">
        <v>1261</v>
      </c>
      <c r="E867" s="162" t="s">
        <v>383</v>
      </c>
      <c r="F867" s="162" t="s">
        <v>335</v>
      </c>
      <c r="G867" s="164" t="s">
        <v>471</v>
      </c>
      <c r="H867" s="163" t="str">
        <f>IF(OR(EXACT('C7'!V14,'C7'!W14),EXACT('C7'!Y14,'C7'!Z14),EXACT('C7'!AE14,'C7'!AF14),EXACT('C7'!AK14,'C7'!AL14),AND('C7'!W14='C7'!Z14,'C7'!Z14='C7'!AF14,'C7'!AF14='C7'!AL14,'C7'!W14="X"),OR('C7'!W14="M",'C7'!Z14="M",'C7'!AF14="M",'C7'!AL14="M")),"",SUM('C7'!V14,'C7'!Y14,'C7'!AE14,'C7'!AK14))</f>
        <v/>
      </c>
      <c r="I867" s="163" t="str">
        <f xml:space="preserve"> IF(AND(AND('C7'!W14="X",'C7'!Z14="X",'C7'!AF14="X",'C7'!AL14="X"),SUM('C7'!V14,'C7'!Y14,'C7'!AE14,'C7'!AK14)=0,ISNUMBER('C7'!AN14)),"",IF(OR('C7'!W14="M",'C7'!Z14="M",'C7'!AF14="M",'C7'!AL14="M"),"M",IF(AND('C7'!W14='C7'!Z14,'C7'!Z14='C7'!AF14,'C7'!AF14='C7'!AL14,OR('C7'!W14="W",'C7'!W14="Z",'C7'!W14="X")),UPPER('C7'!W14),"")))</f>
        <v/>
      </c>
      <c r="J867" s="75" t="s">
        <v>383</v>
      </c>
      <c r="K867" s="163" t="str">
        <f>IF(AND(ISBLANK('C7'!AN14),$L$867&lt;&gt;"Z"),"",'C7'!AN14)</f>
        <v/>
      </c>
      <c r="L867" s="163" t="str">
        <f>IF(ISBLANK('C7'!AO14),"",'C7'!AO14)</f>
        <v/>
      </c>
      <c r="M867" s="72" t="str">
        <f t="shared" si="14"/>
        <v>OK</v>
      </c>
      <c r="N867" s="73"/>
    </row>
    <row r="868" spans="1:14" hidden="1">
      <c r="A868" s="74" t="s">
        <v>2597</v>
      </c>
      <c r="B868" s="161" t="s">
        <v>2125</v>
      </c>
      <c r="C868" s="162" t="s">
        <v>335</v>
      </c>
      <c r="D868" s="164" t="s">
        <v>1262</v>
      </c>
      <c r="E868" s="162" t="s">
        <v>383</v>
      </c>
      <c r="F868" s="162" t="s">
        <v>335</v>
      </c>
      <c r="G868" s="164" t="s">
        <v>473</v>
      </c>
      <c r="H868" s="163" t="str">
        <f>IF(OR(EXACT('C7'!V15,'C7'!W15),EXACT('C7'!Y15,'C7'!Z15),EXACT('C7'!AE15,'C7'!AF15),EXACT('C7'!AK15,'C7'!AL15),AND('C7'!W15='C7'!Z15,'C7'!Z15='C7'!AF15,'C7'!AF15='C7'!AL15,'C7'!W15="X"),OR('C7'!W15="M",'C7'!Z15="M",'C7'!AF15="M",'C7'!AL15="M")),"",SUM('C7'!V15,'C7'!Y15,'C7'!AE15,'C7'!AK15))</f>
        <v/>
      </c>
      <c r="I868" s="163" t="str">
        <f xml:space="preserve"> IF(AND(AND('C7'!W15="X",'C7'!Z15="X",'C7'!AF15="X",'C7'!AL15="X"),SUM('C7'!V15,'C7'!Y15,'C7'!AE15,'C7'!AK15)=0,ISNUMBER('C7'!AN15)),"",IF(OR('C7'!W15="M",'C7'!Z15="M",'C7'!AF15="M",'C7'!AL15="M"),"M",IF(AND('C7'!W15='C7'!Z15,'C7'!Z15='C7'!AF15,'C7'!AF15='C7'!AL15,OR('C7'!W15="W",'C7'!W15="Z",'C7'!W15="X")),UPPER('C7'!W15),"")))</f>
        <v/>
      </c>
      <c r="J868" s="75" t="s">
        <v>383</v>
      </c>
      <c r="K868" s="163" t="str">
        <f>IF(AND(ISBLANK('C7'!AN15),$L$868&lt;&gt;"Z"),"",'C7'!AN15)</f>
        <v/>
      </c>
      <c r="L868" s="163" t="str">
        <f>IF(ISBLANK('C7'!AO15),"",'C7'!AO15)</f>
        <v/>
      </c>
      <c r="M868" s="72" t="str">
        <f t="shared" si="14"/>
        <v>OK</v>
      </c>
      <c r="N868" s="73"/>
    </row>
    <row r="869" spans="1:14" hidden="1">
      <c r="A869" s="74" t="s">
        <v>2597</v>
      </c>
      <c r="B869" s="161" t="s">
        <v>2126</v>
      </c>
      <c r="C869" s="162" t="s">
        <v>335</v>
      </c>
      <c r="D869" s="164" t="s">
        <v>2127</v>
      </c>
      <c r="E869" s="162" t="s">
        <v>383</v>
      </c>
      <c r="F869" s="162" t="s">
        <v>335</v>
      </c>
      <c r="G869" s="164" t="s">
        <v>475</v>
      </c>
      <c r="H869" s="163" t="str">
        <f>IF(OR(EXACT('C7'!V16,'C7'!W16),EXACT('C7'!Y16,'C7'!Z16),EXACT('C7'!AE16,'C7'!AF16),EXACT('C7'!AK16,'C7'!AL16),AND('C7'!W16='C7'!Z16,'C7'!Z16='C7'!AF16,'C7'!AF16='C7'!AL16,'C7'!W16="X"),OR('C7'!W16="M",'C7'!Z16="M",'C7'!AF16="M",'C7'!AL16="M")),"",SUM('C7'!V16,'C7'!Y16,'C7'!AE16,'C7'!AK16))</f>
        <v/>
      </c>
      <c r="I869" s="163" t="str">
        <f xml:space="preserve"> IF(AND(AND('C7'!W16="X",'C7'!Z16="X",'C7'!AF16="X",'C7'!AL16="X"),SUM('C7'!V16,'C7'!Y16,'C7'!AE16,'C7'!AK16)=0,ISNUMBER('C7'!AN16)),"",IF(OR('C7'!W16="M",'C7'!Z16="M",'C7'!AF16="M",'C7'!AL16="M"),"M",IF(AND('C7'!W16='C7'!Z16,'C7'!Z16='C7'!AF16,'C7'!AF16='C7'!AL16,OR('C7'!W16="W",'C7'!W16="Z",'C7'!W16="X")),UPPER('C7'!W16),"")))</f>
        <v/>
      </c>
      <c r="J869" s="75" t="s">
        <v>383</v>
      </c>
      <c r="K869" s="163" t="str">
        <f>IF(AND(ISBLANK('C7'!AN16),$L$869&lt;&gt;"Z"),"",'C7'!AN16)</f>
        <v/>
      </c>
      <c r="L869" s="163" t="str">
        <f>IF(ISBLANK('C7'!AO16),"",'C7'!AO16)</f>
        <v/>
      </c>
      <c r="M869" s="72" t="str">
        <f t="shared" si="14"/>
        <v>OK</v>
      </c>
      <c r="N869" s="73"/>
    </row>
    <row r="870" spans="1:14" hidden="1">
      <c r="A870" s="74" t="s">
        <v>2597</v>
      </c>
      <c r="B870" s="161" t="s">
        <v>2128</v>
      </c>
      <c r="C870" s="162" t="s">
        <v>335</v>
      </c>
      <c r="D870" s="164" t="s">
        <v>1265</v>
      </c>
      <c r="E870" s="162" t="s">
        <v>383</v>
      </c>
      <c r="F870" s="162" t="s">
        <v>335</v>
      </c>
      <c r="G870" s="164" t="s">
        <v>927</v>
      </c>
      <c r="H870" s="163" t="str">
        <f>IF(OR(EXACT('C7'!V17,'C7'!W17),EXACT('C7'!Y17,'C7'!Z17),EXACT('C7'!AE17,'C7'!AF17),EXACT('C7'!AK17,'C7'!AL17),AND('C7'!W17='C7'!Z17,'C7'!Z17='C7'!AF17,'C7'!AF17='C7'!AL17,'C7'!W17="X"),OR('C7'!W17="M",'C7'!Z17="M",'C7'!AF17="M",'C7'!AL17="M")),"",SUM('C7'!V17,'C7'!Y17,'C7'!AE17,'C7'!AK17))</f>
        <v/>
      </c>
      <c r="I870" s="163" t="str">
        <f xml:space="preserve"> IF(AND(AND('C7'!W17="X",'C7'!Z17="X",'C7'!AF17="X",'C7'!AL17="X"),SUM('C7'!V17,'C7'!Y17,'C7'!AE17,'C7'!AK17)=0,ISNUMBER('C7'!AN17)),"",IF(OR('C7'!W17="M",'C7'!Z17="M",'C7'!AF17="M",'C7'!AL17="M"),"M",IF(AND('C7'!W17='C7'!Z17,'C7'!Z17='C7'!AF17,'C7'!AF17='C7'!AL17,OR('C7'!W17="W",'C7'!W17="Z",'C7'!W17="X")),UPPER('C7'!W17),"")))</f>
        <v/>
      </c>
      <c r="J870" s="75" t="s">
        <v>383</v>
      </c>
      <c r="K870" s="163" t="str">
        <f>IF(AND(ISBLANK('C7'!AN17),$L$870&lt;&gt;"Z"),"",'C7'!AN17)</f>
        <v/>
      </c>
      <c r="L870" s="163" t="str">
        <f>IF(ISBLANK('C7'!AO17),"",'C7'!AO17)</f>
        <v/>
      </c>
      <c r="M870" s="72" t="str">
        <f t="shared" si="14"/>
        <v>OK</v>
      </c>
      <c r="N870" s="73"/>
    </row>
    <row r="871" spans="1:14" hidden="1">
      <c r="A871" s="74" t="s">
        <v>2597</v>
      </c>
      <c r="B871" s="161" t="s">
        <v>2129</v>
      </c>
      <c r="C871" s="162" t="s">
        <v>335</v>
      </c>
      <c r="D871" s="164" t="s">
        <v>1266</v>
      </c>
      <c r="E871" s="162" t="s">
        <v>383</v>
      </c>
      <c r="F871" s="162" t="s">
        <v>335</v>
      </c>
      <c r="G871" s="164" t="s">
        <v>928</v>
      </c>
      <c r="H871" s="163" t="str">
        <f>IF(OR(EXACT('C7'!V18,'C7'!W18),EXACT('C7'!Y18,'C7'!Z18),EXACT('C7'!AE18,'C7'!AF18),EXACT('C7'!AK18,'C7'!AL18),AND('C7'!W18='C7'!Z18,'C7'!Z18='C7'!AF18,'C7'!AF18='C7'!AL18,'C7'!W18="X"),OR('C7'!W18="M",'C7'!Z18="M",'C7'!AF18="M",'C7'!AL18="M")),"",SUM('C7'!V18,'C7'!Y18,'C7'!AE18,'C7'!AK18))</f>
        <v/>
      </c>
      <c r="I871" s="163" t="str">
        <f xml:space="preserve"> IF(AND(AND('C7'!W18="X",'C7'!Z18="X",'C7'!AF18="X",'C7'!AL18="X"),SUM('C7'!V18,'C7'!Y18,'C7'!AE18,'C7'!AK18)=0,ISNUMBER('C7'!AN18)),"",IF(OR('C7'!W18="M",'C7'!Z18="M",'C7'!AF18="M",'C7'!AL18="M"),"M",IF(AND('C7'!W18='C7'!Z18,'C7'!Z18='C7'!AF18,'C7'!AF18='C7'!AL18,OR('C7'!W18="W",'C7'!W18="Z",'C7'!W18="X")),UPPER('C7'!W18),"")))</f>
        <v/>
      </c>
      <c r="J871" s="75" t="s">
        <v>383</v>
      </c>
      <c r="K871" s="163" t="str">
        <f>IF(AND(ISBLANK('C7'!AN18),$L$871&lt;&gt;"Z"),"",'C7'!AN18)</f>
        <v/>
      </c>
      <c r="L871" s="163" t="str">
        <f>IF(ISBLANK('C7'!AO18),"",'C7'!AO18)</f>
        <v/>
      </c>
      <c r="M871" s="72" t="str">
        <f t="shared" si="14"/>
        <v>OK</v>
      </c>
      <c r="N871" s="73"/>
    </row>
    <row r="872" spans="1:14" hidden="1">
      <c r="A872" s="74" t="s">
        <v>2597</v>
      </c>
      <c r="B872" s="161" t="s">
        <v>2130</v>
      </c>
      <c r="C872" s="162" t="s">
        <v>335</v>
      </c>
      <c r="D872" s="164" t="s">
        <v>2131</v>
      </c>
      <c r="E872" s="162" t="s">
        <v>383</v>
      </c>
      <c r="F872" s="162" t="s">
        <v>335</v>
      </c>
      <c r="G872" s="164" t="s">
        <v>929</v>
      </c>
      <c r="H872" s="163" t="str">
        <f>IF(OR(EXACT('C7'!V19,'C7'!W19),EXACT('C7'!Y19,'C7'!Z19),EXACT('C7'!AE19,'C7'!AF19),EXACT('C7'!AK19,'C7'!AL19),AND('C7'!W19='C7'!Z19,'C7'!Z19='C7'!AF19,'C7'!AF19='C7'!AL19,'C7'!W19="X"),OR('C7'!W19="M",'C7'!Z19="M",'C7'!AF19="M",'C7'!AL19="M")),"",SUM('C7'!V19,'C7'!Y19,'C7'!AE19,'C7'!AK19))</f>
        <v/>
      </c>
      <c r="I872" s="163" t="str">
        <f xml:space="preserve"> IF(AND(AND('C7'!W19="X",'C7'!Z19="X",'C7'!AF19="X",'C7'!AL19="X"),SUM('C7'!V19,'C7'!Y19,'C7'!AE19,'C7'!AK19)=0,ISNUMBER('C7'!AN19)),"",IF(OR('C7'!W19="M",'C7'!Z19="M",'C7'!AF19="M",'C7'!AL19="M"),"M",IF(AND('C7'!W19='C7'!Z19,'C7'!Z19='C7'!AF19,'C7'!AF19='C7'!AL19,OR('C7'!W19="W",'C7'!W19="Z",'C7'!W19="X")),UPPER('C7'!W19),"")))</f>
        <v/>
      </c>
      <c r="J872" s="75" t="s">
        <v>383</v>
      </c>
      <c r="K872" s="163" t="str">
        <f>IF(AND(ISBLANK('C7'!AN19),$L$872&lt;&gt;"Z"),"",'C7'!AN19)</f>
        <v/>
      </c>
      <c r="L872" s="163" t="str">
        <f>IF(ISBLANK('C7'!AO19),"",'C7'!AO19)</f>
        <v/>
      </c>
      <c r="M872" s="72" t="str">
        <f t="shared" si="14"/>
        <v>OK</v>
      </c>
      <c r="N872" s="73"/>
    </row>
    <row r="873" spans="1:14" hidden="1">
      <c r="A873" s="74" t="s">
        <v>2597</v>
      </c>
      <c r="B873" s="161" t="s">
        <v>2132</v>
      </c>
      <c r="C873" s="162" t="s">
        <v>335</v>
      </c>
      <c r="D873" s="164" t="s">
        <v>2133</v>
      </c>
      <c r="E873" s="162" t="s">
        <v>383</v>
      </c>
      <c r="F873" s="162" t="s">
        <v>335</v>
      </c>
      <c r="G873" s="164" t="s">
        <v>415</v>
      </c>
      <c r="H873" s="163" t="str">
        <f>IF(OR(EXACT('C7'!V20,'C7'!W20),EXACT('C7'!Y20,'C7'!Z20),EXACT('C7'!AE20,'C7'!AF20),EXACT('C7'!AK20,'C7'!AL20),AND('C7'!W20='C7'!Z20,'C7'!Z20='C7'!AF20,'C7'!AF20='C7'!AL20,'C7'!W20="X"),OR('C7'!W20="M",'C7'!Z20="M",'C7'!AF20="M",'C7'!AL20="M")),"",SUM('C7'!V20,'C7'!Y20,'C7'!AE20,'C7'!AK20))</f>
        <v/>
      </c>
      <c r="I873" s="163" t="str">
        <f xml:space="preserve"> IF(AND(AND('C7'!W20="X",'C7'!Z20="X",'C7'!AF20="X",'C7'!AL20="X"),SUM('C7'!V20,'C7'!Y20,'C7'!AE20,'C7'!AK20)=0,ISNUMBER('C7'!AN20)),"",IF(OR('C7'!W20="M",'C7'!Z20="M",'C7'!AF20="M",'C7'!AL20="M"),"M",IF(AND('C7'!W20='C7'!Z20,'C7'!Z20='C7'!AF20,'C7'!AF20='C7'!AL20,OR('C7'!W20="W",'C7'!W20="Z",'C7'!W20="X")),UPPER('C7'!W20),"")))</f>
        <v/>
      </c>
      <c r="J873" s="75" t="s">
        <v>383</v>
      </c>
      <c r="K873" s="163" t="str">
        <f>IF(AND(ISBLANK('C7'!AN20),$L$873&lt;&gt;"Z"),"",'C7'!AN20)</f>
        <v/>
      </c>
      <c r="L873" s="163" t="str">
        <f>IF(ISBLANK('C7'!AO20),"",'C7'!AO20)</f>
        <v/>
      </c>
      <c r="M873" s="72" t="str">
        <f t="shared" si="14"/>
        <v>OK</v>
      </c>
      <c r="N873" s="73"/>
    </row>
    <row r="874" spans="1:14" hidden="1">
      <c r="A874" s="74" t="s">
        <v>2597</v>
      </c>
      <c r="B874" s="161" t="s">
        <v>2134</v>
      </c>
      <c r="C874" s="162" t="s">
        <v>335</v>
      </c>
      <c r="D874" s="164" t="s">
        <v>2135</v>
      </c>
      <c r="E874" s="162" t="s">
        <v>383</v>
      </c>
      <c r="F874" s="162" t="s">
        <v>335</v>
      </c>
      <c r="G874" s="164" t="s">
        <v>404</v>
      </c>
      <c r="H874" s="163" t="str">
        <f>IF(OR(EXACT('C7'!V21,'C7'!W21),EXACT('C7'!Y21,'C7'!Z21),EXACT('C7'!AE21,'C7'!AF21),EXACT('C7'!AK21,'C7'!AL21),AND('C7'!W21='C7'!Z21,'C7'!Z21='C7'!AF21,'C7'!AF21='C7'!AL21,'C7'!W21="X"),OR('C7'!W21="M",'C7'!Z21="M",'C7'!AF21="M",'C7'!AL21="M")),"",SUM('C7'!V21,'C7'!Y21,'C7'!AE21,'C7'!AK21))</f>
        <v/>
      </c>
      <c r="I874" s="163" t="str">
        <f xml:space="preserve"> IF(AND(AND('C7'!W21="X",'C7'!Z21="X",'C7'!AF21="X",'C7'!AL21="X"),SUM('C7'!V21,'C7'!Y21,'C7'!AE21,'C7'!AK21)=0,ISNUMBER('C7'!AN21)),"",IF(OR('C7'!W21="M",'C7'!Z21="M",'C7'!AF21="M",'C7'!AL21="M"),"M",IF(AND('C7'!W21='C7'!Z21,'C7'!Z21='C7'!AF21,'C7'!AF21='C7'!AL21,OR('C7'!W21="W",'C7'!W21="Z",'C7'!W21="X")),UPPER('C7'!W21),"")))</f>
        <v/>
      </c>
      <c r="J874" s="75" t="s">
        <v>383</v>
      </c>
      <c r="K874" s="163" t="str">
        <f>IF(AND(ISBLANK('C7'!AN21),$L$874&lt;&gt;"Z"),"",'C7'!AN21)</f>
        <v/>
      </c>
      <c r="L874" s="163" t="str">
        <f>IF(ISBLANK('C7'!AO21),"",'C7'!AO21)</f>
        <v/>
      </c>
      <c r="M874" s="72" t="str">
        <f t="shared" si="14"/>
        <v>OK</v>
      </c>
      <c r="N874" s="73"/>
    </row>
    <row r="875" spans="1:14" hidden="1">
      <c r="A875" s="74" t="s">
        <v>2597</v>
      </c>
      <c r="B875" s="161" t="s">
        <v>2136</v>
      </c>
      <c r="C875" s="162" t="s">
        <v>335</v>
      </c>
      <c r="D875" s="164" t="s">
        <v>2137</v>
      </c>
      <c r="E875" s="162" t="s">
        <v>383</v>
      </c>
      <c r="F875" s="162" t="s">
        <v>335</v>
      </c>
      <c r="G875" s="164" t="s">
        <v>393</v>
      </c>
      <c r="H875" s="163" t="str">
        <f>IF(OR(EXACT('C7'!V22,'C7'!W22),EXACT('C7'!Y22,'C7'!Z22),EXACT('C7'!AE22,'C7'!AF22),EXACT('C7'!AK22,'C7'!AL22),AND('C7'!W22='C7'!Z22,'C7'!Z22='C7'!AF22,'C7'!AF22='C7'!AL22,'C7'!W22="X"),OR('C7'!W22="M",'C7'!Z22="M",'C7'!AF22="M",'C7'!AL22="M")),"",SUM('C7'!V22,'C7'!Y22,'C7'!AE22,'C7'!AK22))</f>
        <v/>
      </c>
      <c r="I875" s="163" t="str">
        <f xml:space="preserve"> IF(AND(AND('C7'!W22="X",'C7'!Z22="X",'C7'!AF22="X",'C7'!AL22="X"),SUM('C7'!V22,'C7'!Y22,'C7'!AE22,'C7'!AK22)=0,ISNUMBER('C7'!AN22)),"",IF(OR('C7'!W22="M",'C7'!Z22="M",'C7'!AF22="M",'C7'!AL22="M"),"M",IF(AND('C7'!W22='C7'!Z22,'C7'!Z22='C7'!AF22,'C7'!AF22='C7'!AL22,OR('C7'!W22="W",'C7'!W22="Z",'C7'!W22="X")),UPPER('C7'!W22),"")))</f>
        <v/>
      </c>
      <c r="J875" s="75" t="s">
        <v>383</v>
      </c>
      <c r="K875" s="163" t="str">
        <f>IF(AND(ISBLANK('C7'!AN22),$L$875&lt;&gt;"Z"),"",'C7'!AN22)</f>
        <v/>
      </c>
      <c r="L875" s="163" t="str">
        <f>IF(ISBLANK('C7'!AO22),"",'C7'!AO22)</f>
        <v/>
      </c>
      <c r="M875" s="72" t="str">
        <f t="shared" si="14"/>
        <v>OK</v>
      </c>
      <c r="N875" s="73"/>
    </row>
    <row r="876" spans="1:14" hidden="1">
      <c r="A876" s="74" t="s">
        <v>2597</v>
      </c>
      <c r="B876" s="161" t="s">
        <v>2138</v>
      </c>
      <c r="C876" s="162" t="s">
        <v>335</v>
      </c>
      <c r="D876" s="164" t="s">
        <v>1276</v>
      </c>
      <c r="E876" s="162" t="s">
        <v>383</v>
      </c>
      <c r="F876" s="162" t="s">
        <v>335</v>
      </c>
      <c r="G876" s="164" t="s">
        <v>458</v>
      </c>
      <c r="H876" s="163" t="str">
        <f>IF(OR(EXACT('C7'!V23,'C7'!W23),EXACT('C7'!Y23,'C7'!Z23),EXACT('C7'!AE23,'C7'!AF23),EXACT('C7'!AK23,'C7'!AL23),AND('C7'!W23='C7'!Z23,'C7'!Z23='C7'!AF23,'C7'!AF23='C7'!AL23,'C7'!W23="X"),OR('C7'!W23="M",'C7'!Z23="M",'C7'!AF23="M",'C7'!AL23="M")),"",SUM('C7'!V23,'C7'!Y23,'C7'!AE23,'C7'!AK23))</f>
        <v/>
      </c>
      <c r="I876" s="163" t="str">
        <f xml:space="preserve"> IF(AND(AND('C7'!W23="X",'C7'!Z23="X",'C7'!AF23="X",'C7'!AL23="X"),SUM('C7'!V23,'C7'!Y23,'C7'!AE23,'C7'!AK23)=0,ISNUMBER('C7'!AN23)),"",IF(OR('C7'!W23="M",'C7'!Z23="M",'C7'!AF23="M",'C7'!AL23="M"),"M",IF(AND('C7'!W23='C7'!Z23,'C7'!Z23='C7'!AF23,'C7'!AF23='C7'!AL23,OR('C7'!W23="W",'C7'!W23="Z",'C7'!W23="X")),UPPER('C7'!W23),"")))</f>
        <v/>
      </c>
      <c r="J876" s="75" t="s">
        <v>383</v>
      </c>
      <c r="K876" s="163" t="str">
        <f>IF(AND(ISBLANK('C7'!AN23),$L$876&lt;&gt;"Z"),"",'C7'!AN23)</f>
        <v/>
      </c>
      <c r="L876" s="163" t="str">
        <f>IF(ISBLANK('C7'!AO23),"",'C7'!AO23)</f>
        <v/>
      </c>
      <c r="M876" s="72" t="str">
        <f t="shared" si="14"/>
        <v>OK</v>
      </c>
      <c r="N876" s="73"/>
    </row>
    <row r="877" spans="1:14" hidden="1">
      <c r="A877" s="74" t="s">
        <v>2597</v>
      </c>
      <c r="B877" s="161" t="s">
        <v>2139</v>
      </c>
      <c r="C877" s="162" t="s">
        <v>335</v>
      </c>
      <c r="D877" s="164" t="s">
        <v>2140</v>
      </c>
      <c r="E877" s="162" t="s">
        <v>383</v>
      </c>
      <c r="F877" s="162" t="s">
        <v>335</v>
      </c>
      <c r="G877" s="164" t="s">
        <v>1175</v>
      </c>
      <c r="H877" s="163" t="str">
        <f>IF(OR(EXACT('C7'!V24,'C7'!W24),EXACT('C7'!Y24,'C7'!Z24),EXACT('C7'!AE24,'C7'!AF24),EXACT('C7'!AK24,'C7'!AL24),AND('C7'!W24='C7'!Z24,'C7'!Z24='C7'!AF24,'C7'!AF24='C7'!AL24,'C7'!W24="X"),OR('C7'!W24="M",'C7'!Z24="M",'C7'!AF24="M",'C7'!AL24="M")),"",SUM('C7'!V24,'C7'!Y24,'C7'!AE24,'C7'!AK24))</f>
        <v/>
      </c>
      <c r="I877" s="163" t="str">
        <f xml:space="preserve"> IF(AND(AND('C7'!W24="X",'C7'!Z24="X",'C7'!AF24="X",'C7'!AL24="X"),SUM('C7'!V24,'C7'!Y24,'C7'!AE24,'C7'!AK24)=0,ISNUMBER('C7'!AN24)),"",IF(OR('C7'!W24="M",'C7'!Z24="M",'C7'!AF24="M",'C7'!AL24="M"),"M",IF(AND('C7'!W24='C7'!Z24,'C7'!Z24='C7'!AF24,'C7'!AF24='C7'!AL24,OR('C7'!W24="W",'C7'!W24="Z",'C7'!W24="X")),UPPER('C7'!W24),"")))</f>
        <v/>
      </c>
      <c r="J877" s="75" t="s">
        <v>383</v>
      </c>
      <c r="K877" s="163" t="str">
        <f>IF(AND(ISBLANK('C7'!AN24),$L$877&lt;&gt;"Z"),"",'C7'!AN24)</f>
        <v/>
      </c>
      <c r="L877" s="163" t="str">
        <f>IF(ISBLANK('C7'!AO24),"",'C7'!AO24)</f>
        <v/>
      </c>
      <c r="M877" s="72" t="str">
        <f t="shared" si="14"/>
        <v>OK</v>
      </c>
      <c r="N877" s="73"/>
    </row>
    <row r="878" spans="1:14" hidden="1">
      <c r="A878" s="74" t="s">
        <v>2597</v>
      </c>
      <c r="B878" s="161" t="s">
        <v>2141</v>
      </c>
      <c r="C878" s="162" t="s">
        <v>335</v>
      </c>
      <c r="D878" s="164" t="s">
        <v>2142</v>
      </c>
      <c r="E878" s="162" t="s">
        <v>383</v>
      </c>
      <c r="F878" s="162" t="s">
        <v>335</v>
      </c>
      <c r="G878" s="164" t="s">
        <v>1176</v>
      </c>
      <c r="H878" s="163" t="str">
        <f>IF(OR(SUMPRODUCT(--('C7'!AN14:'C7'!AN24=""),--('C7'!AO14:'C7'!AO24=""))&gt;0,COUNTIF('C7'!AO14:'C7'!AO24,"M")&gt;0,COUNTIF('C7'!AO14:'C7'!AO24,"X")=11),"",SUM('C7'!AN14:'C7'!AN24))</f>
        <v/>
      </c>
      <c r="I878" s="163" t="str">
        <f>IF(AND(COUNTIF('C7'!AO14:'C7'!AO24,"X")=11,SUM('C7'!AN14:'C7'!AN24)=0,ISNUMBER('C7'!AN25)),"",IF(COUNTIF('C7'!AO14:'C7'!AO24,"M")&gt;0,"M",IF(AND(COUNTIF('C7'!AO14:'C7'!AO24,'C7'!AO14)=11,OR('C7'!AO14="X",'C7'!AO14="W",'C7'!AO14="Z")),UPPER('C7'!AO14),"")))</f>
        <v/>
      </c>
      <c r="J878" s="75" t="s">
        <v>383</v>
      </c>
      <c r="K878" s="163" t="str">
        <f>IF(AND(ISBLANK('C7'!AN25),$L$878&lt;&gt;"Z"),"",'C7'!AN25)</f>
        <v/>
      </c>
      <c r="L878" s="163" t="str">
        <f>IF(ISBLANK('C7'!AO25),"",'C7'!AO25)</f>
        <v/>
      </c>
      <c r="M878" s="72" t="str">
        <f t="shared" si="14"/>
        <v>OK</v>
      </c>
      <c r="N878" s="73"/>
    </row>
    <row r="879" spans="1:14" hidden="1">
      <c r="A879" s="74" t="s">
        <v>2597</v>
      </c>
      <c r="B879" s="161" t="s">
        <v>2143</v>
      </c>
      <c r="C879" s="162" t="s">
        <v>335</v>
      </c>
      <c r="D879" s="164" t="s">
        <v>2144</v>
      </c>
      <c r="E879" s="162" t="s">
        <v>383</v>
      </c>
      <c r="F879" s="162" t="s">
        <v>335</v>
      </c>
      <c r="G879" s="164" t="s">
        <v>1177</v>
      </c>
      <c r="H879" s="163" t="str">
        <f>IF(OR(EXACT('C7'!V26,'C7'!W26),EXACT('C7'!Y26,'C7'!Z26),EXACT('C7'!AE26,'C7'!AF26),EXACT('C7'!AK26,'C7'!AL26),AND('C7'!W26='C7'!Z26,'C7'!Z26='C7'!AF26,'C7'!AF26='C7'!AL26,'C7'!W26="X"),OR('C7'!W26="M",'C7'!Z26="M",'C7'!AF26="M",'C7'!AL26="M")),"",SUM('C7'!V26,'C7'!Y26,'C7'!AE26,'C7'!AK26))</f>
        <v/>
      </c>
      <c r="I879" s="163" t="str">
        <f xml:space="preserve"> IF(AND(AND('C7'!W26="X",'C7'!Z26="X",'C7'!AF26="X",'C7'!AL26="X"),SUM('C7'!V26,'C7'!Y26,'C7'!AE26,'C7'!AK26)=0,ISNUMBER('C7'!AN26)),"",IF(OR('C7'!W26="M",'C7'!Z26="M",'C7'!AF26="M",'C7'!AL26="M"),"M",IF(AND('C7'!W26='C7'!Z26,'C7'!Z26='C7'!AF26,'C7'!AF26='C7'!AL26,OR('C7'!W26="W",'C7'!W26="Z",'C7'!W26="X")),UPPER('C7'!W26),"")))</f>
        <v/>
      </c>
      <c r="J879" s="75" t="s">
        <v>383</v>
      </c>
      <c r="K879" s="163" t="str">
        <f>IF(AND(ISBLANK('C7'!AN26),$L$879&lt;&gt;"Z"),"",'C7'!AN26)</f>
        <v/>
      </c>
      <c r="L879" s="163" t="str">
        <f>IF(ISBLANK('C7'!AO26),"",'C7'!AO26)</f>
        <v/>
      </c>
      <c r="M879" s="72" t="str">
        <f t="shared" si="14"/>
        <v>OK</v>
      </c>
      <c r="N879" s="73"/>
    </row>
    <row r="880" spans="1:14" hidden="1">
      <c r="A880" s="74" t="s">
        <v>2597</v>
      </c>
      <c r="B880" s="161" t="s">
        <v>2145</v>
      </c>
      <c r="C880" s="162" t="s">
        <v>335</v>
      </c>
      <c r="D880" s="164" t="s">
        <v>2146</v>
      </c>
      <c r="E880" s="162" t="s">
        <v>383</v>
      </c>
      <c r="F880" s="162" t="s">
        <v>335</v>
      </c>
      <c r="G880" s="164" t="s">
        <v>1178</v>
      </c>
      <c r="H880" s="163" t="str">
        <f>IF(OR(EXACT('C7'!V27,'C7'!W27),EXACT('C7'!Y27,'C7'!Z27),EXACT('C7'!AE27,'C7'!AF27),EXACT('C7'!AK27,'C7'!AL27),AND('C7'!W27='C7'!Z27,'C7'!Z27='C7'!AF27,'C7'!AF27='C7'!AL27,'C7'!W27="X"),OR('C7'!W27="M",'C7'!Z27="M",'C7'!AF27="M",'C7'!AL27="M")),"",SUM('C7'!V27,'C7'!Y27,'C7'!AE27,'C7'!AK27))</f>
        <v/>
      </c>
      <c r="I880" s="163" t="str">
        <f xml:space="preserve"> IF(AND(AND('C7'!W27="X",'C7'!Z27="X",'C7'!AF27="X",'C7'!AL27="X"),SUM('C7'!V27,'C7'!Y27,'C7'!AE27,'C7'!AK27)=0,ISNUMBER('C7'!AN27)),"",IF(OR('C7'!W27="M",'C7'!Z27="M",'C7'!AF27="M",'C7'!AL27="M"),"M",IF(AND('C7'!W27='C7'!Z27,'C7'!Z27='C7'!AF27,'C7'!AF27='C7'!AL27,OR('C7'!W27="W",'C7'!W27="Z",'C7'!W27="X")),UPPER('C7'!W27),"")))</f>
        <v/>
      </c>
      <c r="J880" s="75" t="s">
        <v>383</v>
      </c>
      <c r="K880" s="163" t="str">
        <f>IF(AND(ISBLANK('C7'!AN27),$L$880&lt;&gt;"Z"),"",'C7'!AN27)</f>
        <v/>
      </c>
      <c r="L880" s="163" t="str">
        <f>IF(ISBLANK('C7'!AO27),"",'C7'!AO27)</f>
        <v/>
      </c>
      <c r="M880" s="72" t="str">
        <f t="shared" si="14"/>
        <v>OK</v>
      </c>
      <c r="N880" s="73"/>
    </row>
    <row r="881" spans="1:14" hidden="1">
      <c r="A881" s="74" t="s">
        <v>2597</v>
      </c>
      <c r="B881" s="161" t="s">
        <v>2147</v>
      </c>
      <c r="C881" s="162" t="s">
        <v>335</v>
      </c>
      <c r="D881" s="164" t="s">
        <v>2148</v>
      </c>
      <c r="E881" s="162" t="s">
        <v>383</v>
      </c>
      <c r="F881" s="162" t="s">
        <v>335</v>
      </c>
      <c r="G881" s="164" t="s">
        <v>1179</v>
      </c>
      <c r="H881" s="163" t="str">
        <f>IF(OR(EXACT('C7'!V28,'C7'!W28),EXACT('C7'!Y28,'C7'!Z28),EXACT('C7'!AE28,'C7'!AF28),EXACT('C7'!AK28,'C7'!AL28),AND('C7'!W28='C7'!Z28,'C7'!Z28='C7'!AF28,'C7'!AF28='C7'!AL28,'C7'!W28="X"),OR('C7'!W28="M",'C7'!Z28="M",'C7'!AF28="M",'C7'!AL28="M")),"",SUM('C7'!V28,'C7'!Y28,'C7'!AE28,'C7'!AK28))</f>
        <v/>
      </c>
      <c r="I881" s="163" t="str">
        <f xml:space="preserve"> IF(AND(AND('C7'!W28="X",'C7'!Z28="X",'C7'!AF28="X",'C7'!AL28="X"),SUM('C7'!V28,'C7'!Y28,'C7'!AE28,'C7'!AK28)=0,ISNUMBER('C7'!AN28)),"",IF(OR('C7'!W28="M",'C7'!Z28="M",'C7'!AF28="M",'C7'!AL28="M"),"M",IF(AND('C7'!W28='C7'!Z28,'C7'!Z28='C7'!AF28,'C7'!AF28='C7'!AL28,OR('C7'!W28="W",'C7'!W28="Z",'C7'!W28="X")),UPPER('C7'!W28),"")))</f>
        <v/>
      </c>
      <c r="J881" s="75" t="s">
        <v>383</v>
      </c>
      <c r="K881" s="163" t="str">
        <f>IF(AND(ISBLANK('C7'!AN28),$L$881&lt;&gt;"Z"),"",'C7'!AN28)</f>
        <v/>
      </c>
      <c r="L881" s="163" t="str">
        <f>IF(ISBLANK('C7'!AO28),"",'C7'!AO28)</f>
        <v/>
      </c>
      <c r="M881" s="72" t="str">
        <f t="shared" ref="M881:M912" si="15">IF(AND(ISNUMBER(H881),ISNUMBER(K881)),IF(OR(ROUND(H881,0)&lt;&gt;ROUND(K881,0),I881&lt;&gt;L881),"Check","OK"),IF(OR(AND(H881&lt;&gt;K881,I881&lt;&gt;"Z",L881&lt;&gt;"Z"),I881&lt;&gt;L881),"Check","OK"))</f>
        <v>OK</v>
      </c>
      <c r="N881" s="73"/>
    </row>
    <row r="882" spans="1:14" hidden="1">
      <c r="A882" s="74" t="s">
        <v>2597</v>
      </c>
      <c r="B882" s="161" t="s">
        <v>2149</v>
      </c>
      <c r="C882" s="162" t="s">
        <v>335</v>
      </c>
      <c r="D882" s="164" t="s">
        <v>2150</v>
      </c>
      <c r="E882" s="162" t="s">
        <v>383</v>
      </c>
      <c r="F882" s="162" t="s">
        <v>335</v>
      </c>
      <c r="G882" s="164" t="s">
        <v>1180</v>
      </c>
      <c r="H882" s="163" t="str">
        <f>IF(OR(EXACT('C7'!V29,'C7'!W29),EXACT('C7'!Y29,'C7'!Z29),EXACT('C7'!AE29,'C7'!AF29),EXACT('C7'!AK29,'C7'!AL29),AND('C7'!W29='C7'!Z29,'C7'!Z29='C7'!AF29,'C7'!AF29='C7'!AL29,'C7'!W29="X"),OR('C7'!W29="M",'C7'!Z29="M",'C7'!AF29="M",'C7'!AL29="M")),"",SUM('C7'!V29,'C7'!Y29,'C7'!AE29,'C7'!AK29))</f>
        <v/>
      </c>
      <c r="I882" s="163" t="str">
        <f xml:space="preserve"> IF(AND(AND('C7'!W29="X",'C7'!Z29="X",'C7'!AF29="X",'C7'!AL29="X"),SUM('C7'!V29,'C7'!Y29,'C7'!AE29,'C7'!AK29)=0,ISNUMBER('C7'!AN29)),"",IF(OR('C7'!W29="M",'C7'!Z29="M",'C7'!AF29="M",'C7'!AL29="M"),"M",IF(AND('C7'!W29='C7'!Z29,'C7'!Z29='C7'!AF29,'C7'!AF29='C7'!AL29,OR('C7'!W29="W",'C7'!W29="Z",'C7'!W29="X")),UPPER('C7'!W29),"")))</f>
        <v/>
      </c>
      <c r="J882" s="75" t="s">
        <v>383</v>
      </c>
      <c r="K882" s="163" t="str">
        <f>IF(AND(ISBLANK('C7'!AN29),$L$882&lt;&gt;"Z"),"",'C7'!AN29)</f>
        <v/>
      </c>
      <c r="L882" s="163" t="str">
        <f>IF(ISBLANK('C7'!AO29),"",'C7'!AO29)</f>
        <v/>
      </c>
      <c r="M882" s="72" t="str">
        <f t="shared" si="15"/>
        <v>OK</v>
      </c>
      <c r="N882" s="73"/>
    </row>
    <row r="883" spans="1:14" hidden="1">
      <c r="A883" s="74" t="s">
        <v>2597</v>
      </c>
      <c r="B883" s="161" t="s">
        <v>2151</v>
      </c>
      <c r="C883" s="162" t="s">
        <v>335</v>
      </c>
      <c r="D883" s="164" t="s">
        <v>2152</v>
      </c>
      <c r="E883" s="162" t="s">
        <v>383</v>
      </c>
      <c r="F883" s="162" t="s">
        <v>335</v>
      </c>
      <c r="G883" s="164" t="s">
        <v>1181</v>
      </c>
      <c r="H883" s="163" t="str">
        <f>IF(OR(EXACT('C7'!V30,'C7'!W30),EXACT('C7'!Y30,'C7'!Z30),EXACT('C7'!AE30,'C7'!AF30),EXACT('C7'!AK30,'C7'!AL30),AND('C7'!W30='C7'!Z30,'C7'!Z30='C7'!AF30,'C7'!AF30='C7'!AL30,'C7'!W30="X"),OR('C7'!W30="M",'C7'!Z30="M",'C7'!AF30="M",'C7'!AL30="M")),"",SUM('C7'!V30,'C7'!Y30,'C7'!AE30,'C7'!AK30))</f>
        <v/>
      </c>
      <c r="I883" s="163" t="str">
        <f xml:space="preserve"> IF(AND(AND('C7'!W30="X",'C7'!Z30="X",'C7'!AF30="X",'C7'!AL30="X"),SUM('C7'!V30,'C7'!Y30,'C7'!AE30,'C7'!AK30)=0,ISNUMBER('C7'!AN30)),"",IF(OR('C7'!W30="M",'C7'!Z30="M",'C7'!AF30="M",'C7'!AL30="M"),"M",IF(AND('C7'!W30='C7'!Z30,'C7'!Z30='C7'!AF30,'C7'!AF30='C7'!AL30,OR('C7'!W30="W",'C7'!W30="Z",'C7'!W30="X")),UPPER('C7'!W30),"")))</f>
        <v/>
      </c>
      <c r="J883" s="75" t="s">
        <v>383</v>
      </c>
      <c r="K883" s="163" t="str">
        <f>IF(AND(ISBLANK('C7'!AN30),$L$883&lt;&gt;"Z"),"",'C7'!AN30)</f>
        <v/>
      </c>
      <c r="L883" s="163" t="str">
        <f>IF(ISBLANK('C7'!AO30),"",'C7'!AO30)</f>
        <v/>
      </c>
      <c r="M883" s="72" t="str">
        <f t="shared" si="15"/>
        <v>OK</v>
      </c>
      <c r="N883" s="73"/>
    </row>
    <row r="884" spans="1:14" hidden="1">
      <c r="A884" s="74" t="s">
        <v>2597</v>
      </c>
      <c r="B884" s="161" t="s">
        <v>2153</v>
      </c>
      <c r="C884" s="162" t="s">
        <v>335</v>
      </c>
      <c r="D884" s="164" t="s">
        <v>2154</v>
      </c>
      <c r="E884" s="162" t="s">
        <v>383</v>
      </c>
      <c r="F884" s="162" t="s">
        <v>335</v>
      </c>
      <c r="G884" s="164" t="s">
        <v>1182</v>
      </c>
      <c r="H884" s="163" t="str">
        <f>IF(OR(EXACT('C7'!V31,'C7'!W31),EXACT('C7'!Y31,'C7'!Z31),EXACT('C7'!AE31,'C7'!AF31),EXACT('C7'!AK31,'C7'!AL31),AND('C7'!W31='C7'!Z31,'C7'!Z31='C7'!AF31,'C7'!AF31='C7'!AL31,'C7'!W31="X"),OR('C7'!W31="M",'C7'!Z31="M",'C7'!AF31="M",'C7'!AL31="M")),"",SUM('C7'!V31,'C7'!Y31,'C7'!AE31,'C7'!AK31))</f>
        <v/>
      </c>
      <c r="I884" s="163" t="str">
        <f xml:space="preserve"> IF(AND(AND('C7'!W31="X",'C7'!Z31="X",'C7'!AF31="X",'C7'!AL31="X"),SUM('C7'!V31,'C7'!Y31,'C7'!AE31,'C7'!AK31)=0,ISNUMBER('C7'!AN31)),"",IF(OR('C7'!W31="M",'C7'!Z31="M",'C7'!AF31="M",'C7'!AL31="M"),"M",IF(AND('C7'!W31='C7'!Z31,'C7'!Z31='C7'!AF31,'C7'!AF31='C7'!AL31,OR('C7'!W31="W",'C7'!W31="Z",'C7'!W31="X")),UPPER('C7'!W31),"")))</f>
        <v/>
      </c>
      <c r="J884" s="75" t="s">
        <v>383</v>
      </c>
      <c r="K884" s="163" t="str">
        <f>IF(AND(ISBLANK('C7'!AN31),$L$884&lt;&gt;"Z"),"",'C7'!AN31)</f>
        <v/>
      </c>
      <c r="L884" s="163" t="str">
        <f>IF(ISBLANK('C7'!AO31),"",'C7'!AO31)</f>
        <v/>
      </c>
      <c r="M884" s="72" t="str">
        <f t="shared" si="15"/>
        <v>OK</v>
      </c>
      <c r="N884" s="73"/>
    </row>
    <row r="885" spans="1:14" hidden="1">
      <c r="A885" s="74" t="s">
        <v>2597</v>
      </c>
      <c r="B885" s="161" t="s">
        <v>2155</v>
      </c>
      <c r="C885" s="162" t="s">
        <v>335</v>
      </c>
      <c r="D885" s="164" t="s">
        <v>2156</v>
      </c>
      <c r="E885" s="162" t="s">
        <v>383</v>
      </c>
      <c r="F885" s="162" t="s">
        <v>335</v>
      </c>
      <c r="G885" s="164" t="s">
        <v>1183</v>
      </c>
      <c r="H885" s="163" t="str">
        <f>IF(OR(EXACT('C7'!V32,'C7'!W32),EXACT('C7'!Y32,'C7'!Z32),EXACT('C7'!AE32,'C7'!AF32),EXACT('C7'!AK32,'C7'!AL32),AND('C7'!W32='C7'!Z32,'C7'!Z32='C7'!AF32,'C7'!AF32='C7'!AL32,'C7'!W32="X"),OR('C7'!W32="M",'C7'!Z32="M",'C7'!AF32="M",'C7'!AL32="M")),"",SUM('C7'!V32,'C7'!Y32,'C7'!AE32,'C7'!AK32))</f>
        <v/>
      </c>
      <c r="I885" s="163" t="str">
        <f xml:space="preserve"> IF(AND(AND('C7'!W32="X",'C7'!Z32="X",'C7'!AF32="X",'C7'!AL32="X"),SUM('C7'!V32,'C7'!Y32,'C7'!AE32,'C7'!AK32)=0,ISNUMBER('C7'!AN32)),"",IF(OR('C7'!W32="M",'C7'!Z32="M",'C7'!AF32="M",'C7'!AL32="M"),"M",IF(AND('C7'!W32='C7'!Z32,'C7'!Z32='C7'!AF32,'C7'!AF32='C7'!AL32,OR('C7'!W32="W",'C7'!W32="Z",'C7'!W32="X")),UPPER('C7'!W32),"")))</f>
        <v/>
      </c>
      <c r="J885" s="75" t="s">
        <v>383</v>
      </c>
      <c r="K885" s="163" t="str">
        <f>IF(AND(ISBLANK('C7'!AN32),$L$885&lt;&gt;"Z"),"",'C7'!AN32)</f>
        <v/>
      </c>
      <c r="L885" s="163" t="str">
        <f>IF(ISBLANK('C7'!AO32),"",'C7'!AO32)</f>
        <v/>
      </c>
      <c r="M885" s="72" t="str">
        <f t="shared" si="15"/>
        <v>OK</v>
      </c>
      <c r="N885" s="73"/>
    </row>
    <row r="886" spans="1:14" hidden="1">
      <c r="A886" s="74" t="s">
        <v>2597</v>
      </c>
      <c r="B886" s="161" t="s">
        <v>2157</v>
      </c>
      <c r="C886" s="162" t="s">
        <v>335</v>
      </c>
      <c r="D886" s="164" t="s">
        <v>2158</v>
      </c>
      <c r="E886" s="162" t="s">
        <v>383</v>
      </c>
      <c r="F886" s="162" t="s">
        <v>335</v>
      </c>
      <c r="G886" s="164" t="s">
        <v>1184</v>
      </c>
      <c r="H886" s="163" t="str">
        <f>IF(OR(EXACT('C7'!V33,'C7'!W33),EXACT('C7'!Y33,'C7'!Z33),EXACT('C7'!AE33,'C7'!AF33),EXACT('C7'!AK33,'C7'!AL33),AND('C7'!W33='C7'!Z33,'C7'!Z33='C7'!AF33,'C7'!AF33='C7'!AL33,'C7'!W33="X"),OR('C7'!W33="M",'C7'!Z33="M",'C7'!AF33="M",'C7'!AL33="M")),"",SUM('C7'!V33,'C7'!Y33,'C7'!AE33,'C7'!AK33))</f>
        <v/>
      </c>
      <c r="I886" s="163" t="str">
        <f xml:space="preserve"> IF(AND(AND('C7'!W33="X",'C7'!Z33="X",'C7'!AF33="X",'C7'!AL33="X"),SUM('C7'!V33,'C7'!Y33,'C7'!AE33,'C7'!AK33)=0,ISNUMBER('C7'!AN33)),"",IF(OR('C7'!W33="M",'C7'!Z33="M",'C7'!AF33="M",'C7'!AL33="M"),"M",IF(AND('C7'!W33='C7'!Z33,'C7'!Z33='C7'!AF33,'C7'!AF33='C7'!AL33,OR('C7'!W33="W",'C7'!W33="Z",'C7'!W33="X")),UPPER('C7'!W33),"")))</f>
        <v/>
      </c>
      <c r="J886" s="75" t="s">
        <v>383</v>
      </c>
      <c r="K886" s="163" t="str">
        <f>IF(AND(ISBLANK('C7'!AN33),$L$886&lt;&gt;"Z"),"",'C7'!AN33)</f>
        <v/>
      </c>
      <c r="L886" s="163" t="str">
        <f>IF(ISBLANK('C7'!AO33),"",'C7'!AO33)</f>
        <v/>
      </c>
      <c r="M886" s="72" t="str">
        <f t="shared" si="15"/>
        <v>OK</v>
      </c>
      <c r="N886" s="73"/>
    </row>
    <row r="887" spans="1:14" hidden="1">
      <c r="A887" s="74" t="s">
        <v>2597</v>
      </c>
      <c r="B887" s="161" t="s">
        <v>2159</v>
      </c>
      <c r="C887" s="162" t="s">
        <v>335</v>
      </c>
      <c r="D887" s="164" t="s">
        <v>2160</v>
      </c>
      <c r="E887" s="162" t="s">
        <v>383</v>
      </c>
      <c r="F887" s="162" t="s">
        <v>335</v>
      </c>
      <c r="G887" s="164" t="s">
        <v>1185</v>
      </c>
      <c r="H887" s="163" t="str">
        <f>IF(OR(EXACT('C7'!V34,'C7'!W34),EXACT('C7'!Y34,'C7'!Z34),EXACT('C7'!AE34,'C7'!AF34),EXACT('C7'!AK34,'C7'!AL34),AND('C7'!W34='C7'!Z34,'C7'!Z34='C7'!AF34,'C7'!AF34='C7'!AL34,'C7'!W34="X"),OR('C7'!W34="M",'C7'!Z34="M",'C7'!AF34="M",'C7'!AL34="M")),"",SUM('C7'!V34,'C7'!Y34,'C7'!AE34,'C7'!AK34))</f>
        <v/>
      </c>
      <c r="I887" s="163" t="str">
        <f xml:space="preserve"> IF(AND(AND('C7'!W34="X",'C7'!Z34="X",'C7'!AF34="X",'C7'!AL34="X"),SUM('C7'!V34,'C7'!Y34,'C7'!AE34,'C7'!AK34)=0,ISNUMBER('C7'!AN34)),"",IF(OR('C7'!W34="M",'C7'!Z34="M",'C7'!AF34="M",'C7'!AL34="M"),"M",IF(AND('C7'!W34='C7'!Z34,'C7'!Z34='C7'!AF34,'C7'!AF34='C7'!AL34,OR('C7'!W34="W",'C7'!W34="Z",'C7'!W34="X")),UPPER('C7'!W34),"")))</f>
        <v/>
      </c>
      <c r="J887" s="75" t="s">
        <v>383</v>
      </c>
      <c r="K887" s="163" t="str">
        <f>IF(AND(ISBLANK('C7'!AN34),$L$887&lt;&gt;"Z"),"",'C7'!AN34)</f>
        <v/>
      </c>
      <c r="L887" s="163" t="str">
        <f>IF(ISBLANK('C7'!AO34),"",'C7'!AO34)</f>
        <v/>
      </c>
      <c r="M887" s="72" t="str">
        <f t="shared" si="15"/>
        <v>OK</v>
      </c>
      <c r="N887" s="73"/>
    </row>
    <row r="888" spans="1:14" hidden="1">
      <c r="A888" s="74" t="s">
        <v>2597</v>
      </c>
      <c r="B888" s="161" t="s">
        <v>2161</v>
      </c>
      <c r="C888" s="162" t="s">
        <v>335</v>
      </c>
      <c r="D888" s="164" t="s">
        <v>2162</v>
      </c>
      <c r="E888" s="162" t="s">
        <v>383</v>
      </c>
      <c r="F888" s="162" t="s">
        <v>335</v>
      </c>
      <c r="G888" s="164" t="s">
        <v>1186</v>
      </c>
      <c r="H888" s="163" t="str">
        <f>IF(OR(EXACT('C7'!V35,'C7'!W35),EXACT('C7'!Y35,'C7'!Z35),EXACT('C7'!AE35,'C7'!AF35),EXACT('C7'!AK35,'C7'!AL35),AND('C7'!W35='C7'!Z35,'C7'!Z35='C7'!AF35,'C7'!AF35='C7'!AL35,'C7'!W35="X"),OR('C7'!W35="M",'C7'!Z35="M",'C7'!AF35="M",'C7'!AL35="M")),"",SUM('C7'!V35,'C7'!Y35,'C7'!AE35,'C7'!AK35))</f>
        <v/>
      </c>
      <c r="I888" s="163" t="str">
        <f xml:space="preserve"> IF(AND(AND('C7'!W35="X",'C7'!Z35="X",'C7'!AF35="X",'C7'!AL35="X"),SUM('C7'!V35,'C7'!Y35,'C7'!AE35,'C7'!AK35)=0,ISNUMBER('C7'!AN35)),"",IF(OR('C7'!W35="M",'C7'!Z35="M",'C7'!AF35="M",'C7'!AL35="M"),"M",IF(AND('C7'!W35='C7'!Z35,'C7'!Z35='C7'!AF35,'C7'!AF35='C7'!AL35,OR('C7'!W35="W",'C7'!W35="Z",'C7'!W35="X")),UPPER('C7'!W35),"")))</f>
        <v/>
      </c>
      <c r="J888" s="75" t="s">
        <v>383</v>
      </c>
      <c r="K888" s="163" t="str">
        <f>IF(AND(ISBLANK('C7'!AN35),$L$888&lt;&gt;"Z"),"",'C7'!AN35)</f>
        <v/>
      </c>
      <c r="L888" s="163" t="str">
        <f>IF(ISBLANK('C7'!AO35),"",'C7'!AO35)</f>
        <v/>
      </c>
      <c r="M888" s="72" t="str">
        <f t="shared" si="15"/>
        <v>OK</v>
      </c>
      <c r="N888" s="73"/>
    </row>
    <row r="889" spans="1:14" hidden="1">
      <c r="A889" s="74" t="s">
        <v>2597</v>
      </c>
      <c r="B889" s="161" t="s">
        <v>2163</v>
      </c>
      <c r="C889" s="162" t="s">
        <v>335</v>
      </c>
      <c r="D889" s="164" t="s">
        <v>2164</v>
      </c>
      <c r="E889" s="162" t="s">
        <v>383</v>
      </c>
      <c r="F889" s="162" t="s">
        <v>335</v>
      </c>
      <c r="G889" s="164" t="s">
        <v>1187</v>
      </c>
      <c r="H889" s="163" t="str">
        <f>IF(OR(EXACT('C7'!V36,'C7'!W36),EXACT('C7'!Y36,'C7'!Z36),EXACT('C7'!AE36,'C7'!AF36),EXACT('C7'!AK36,'C7'!AL36),AND('C7'!W36='C7'!Z36,'C7'!Z36='C7'!AF36,'C7'!AF36='C7'!AL36,'C7'!W36="X"),OR('C7'!W36="M",'C7'!Z36="M",'C7'!AF36="M",'C7'!AL36="M")),"",SUM('C7'!V36,'C7'!Y36,'C7'!AE36,'C7'!AK36))</f>
        <v/>
      </c>
      <c r="I889" s="163" t="str">
        <f xml:space="preserve"> IF(AND(AND('C7'!W36="X",'C7'!Z36="X",'C7'!AF36="X",'C7'!AL36="X"),SUM('C7'!V36,'C7'!Y36,'C7'!AE36,'C7'!AK36)=0,ISNUMBER('C7'!AN36)),"",IF(OR('C7'!W36="M",'C7'!Z36="M",'C7'!AF36="M",'C7'!AL36="M"),"M",IF(AND('C7'!W36='C7'!Z36,'C7'!Z36='C7'!AF36,'C7'!AF36='C7'!AL36,OR('C7'!W36="W",'C7'!W36="Z",'C7'!W36="X")),UPPER('C7'!W36),"")))</f>
        <v/>
      </c>
      <c r="J889" s="75" t="s">
        <v>383</v>
      </c>
      <c r="K889" s="163" t="str">
        <f>IF(AND(ISBLANK('C7'!AN36),$L$889&lt;&gt;"Z"),"",'C7'!AN36)</f>
        <v/>
      </c>
      <c r="L889" s="163" t="str">
        <f>IF(ISBLANK('C7'!AO36),"",'C7'!AO36)</f>
        <v/>
      </c>
      <c r="M889" s="72" t="str">
        <f t="shared" si="15"/>
        <v>OK</v>
      </c>
      <c r="N889" s="73"/>
    </row>
    <row r="890" spans="1:14" hidden="1">
      <c r="A890" s="74" t="s">
        <v>2597</v>
      </c>
      <c r="B890" s="161" t="s">
        <v>2165</v>
      </c>
      <c r="C890" s="162" t="s">
        <v>335</v>
      </c>
      <c r="D890" s="164" t="s">
        <v>2166</v>
      </c>
      <c r="E890" s="162" t="s">
        <v>383</v>
      </c>
      <c r="F890" s="162" t="s">
        <v>335</v>
      </c>
      <c r="G890" s="164" t="s">
        <v>1188</v>
      </c>
      <c r="H890" s="163" t="str">
        <f>IF(OR(SUMPRODUCT(--('C7'!AN26:'C7'!AN36=""),--('C7'!AO26:'C7'!AO36=""))&gt;0,COUNTIF('C7'!AO26:'C7'!AO36,"M")&gt;0,COUNTIF('C7'!AO26:'C7'!AO36,"X")=11),"",SUM('C7'!AN26:'C7'!AN36))</f>
        <v/>
      </c>
      <c r="I890" s="163" t="str">
        <f>IF(AND(COUNTIF('C7'!AO26:'C7'!AO36,"X")=11,SUM('C7'!AN26:'C7'!AN36)=0,ISNUMBER('C7'!AN37)),"",IF(COUNTIF('C7'!AO26:'C7'!AO36,"M")&gt;0,"M",IF(AND(COUNTIF('C7'!AO26:'C7'!AO36,'C7'!AO26)=11,OR('C7'!AO26="X",'C7'!AO26="W",'C7'!AO26="Z")),UPPER('C7'!AO26),"")))</f>
        <v/>
      </c>
      <c r="J890" s="75" t="s">
        <v>383</v>
      </c>
      <c r="K890" s="163" t="str">
        <f>IF(AND(ISBLANK('C7'!AN37),$L$890&lt;&gt;"Z"),"",'C7'!AN37)</f>
        <v/>
      </c>
      <c r="L890" s="163" t="str">
        <f>IF(ISBLANK('C7'!AO37),"",'C7'!AO37)</f>
        <v/>
      </c>
      <c r="M890" s="72" t="str">
        <f t="shared" si="15"/>
        <v>OK</v>
      </c>
      <c r="N890" s="73"/>
    </row>
    <row r="891" spans="1:14" hidden="1">
      <c r="A891" s="74" t="s">
        <v>2597</v>
      </c>
      <c r="B891" s="161" t="s">
        <v>2167</v>
      </c>
      <c r="C891" s="162" t="s">
        <v>335</v>
      </c>
      <c r="D891" s="164" t="s">
        <v>2168</v>
      </c>
      <c r="E891" s="162" t="s">
        <v>383</v>
      </c>
      <c r="F891" s="162" t="s">
        <v>335</v>
      </c>
      <c r="G891" s="164" t="s">
        <v>1189</v>
      </c>
      <c r="H891" s="163" t="str">
        <f>IF(OR(AND('C7'!AN14="",'C7'!AO14=""),AND('C7'!AN26="",'C7'!AO26=""),AND('C7'!AO14="X",'C7'!AO26="X"),OR('C7'!AO14="M",'C7'!AO26="M")),"",SUM('C7'!AN14,'C7'!AN26))</f>
        <v/>
      </c>
      <c r="I891" s="163" t="str">
        <f>IF(AND(AND('C7'!AO14="X",'C7'!AO26="X"),SUM('C7'!AN14,'C7'!AN26)=0,ISNUMBER('C7'!AN38)),"",IF(OR('C7'!AO14="M",'C7'!AO26="M"),"M",IF(AND('C7'!AO14='C7'!AO26,OR('C7'!AO14="X",'C7'!AO14="W",'C7'!AO14="Z")),UPPER('C7'!AO14),"")))</f>
        <v/>
      </c>
      <c r="J891" s="75" t="s">
        <v>383</v>
      </c>
      <c r="K891" s="163" t="str">
        <f>IF(AND(ISBLANK('C7'!AN38),$L$891&lt;&gt;"Z"),"",'C7'!AN38)</f>
        <v/>
      </c>
      <c r="L891" s="163" t="str">
        <f>IF(ISBLANK('C7'!AO38),"",'C7'!AO38)</f>
        <v/>
      </c>
      <c r="M891" s="72" t="str">
        <f t="shared" si="15"/>
        <v>OK</v>
      </c>
      <c r="N891" s="73"/>
    </row>
    <row r="892" spans="1:14" hidden="1">
      <c r="A892" s="74" t="s">
        <v>2597</v>
      </c>
      <c r="B892" s="161" t="s">
        <v>2169</v>
      </c>
      <c r="C892" s="162" t="s">
        <v>335</v>
      </c>
      <c r="D892" s="164" t="s">
        <v>2170</v>
      </c>
      <c r="E892" s="162" t="s">
        <v>383</v>
      </c>
      <c r="F892" s="162" t="s">
        <v>335</v>
      </c>
      <c r="G892" s="164" t="s">
        <v>1190</v>
      </c>
      <c r="H892" s="163" t="str">
        <f>IF(OR(AND('C7'!AN15="",'C7'!AO15=""),AND('C7'!AN27="",'C7'!AO27=""),AND('C7'!AO15="X",'C7'!AO27="X"),OR('C7'!AO15="M",'C7'!AO27="M")),"",SUM('C7'!AN15,'C7'!AN27))</f>
        <v/>
      </c>
      <c r="I892" s="163" t="str">
        <f>IF(AND(AND('C7'!AO15="X",'C7'!AO27="X"),SUM('C7'!AN15,'C7'!AN27)=0,ISNUMBER('C7'!AN39)),"",IF(OR('C7'!AO15="M",'C7'!AO27="M"),"M",IF(AND('C7'!AO15='C7'!AO27,OR('C7'!AO15="X",'C7'!AO15="W",'C7'!AO15="Z")),UPPER('C7'!AO15),"")))</f>
        <v/>
      </c>
      <c r="J892" s="75" t="s">
        <v>383</v>
      </c>
      <c r="K892" s="163" t="str">
        <f>IF(AND(ISBLANK('C7'!AN39),$L$892&lt;&gt;"Z"),"",'C7'!AN39)</f>
        <v/>
      </c>
      <c r="L892" s="163" t="str">
        <f>IF(ISBLANK('C7'!AO39),"",'C7'!AO39)</f>
        <v/>
      </c>
      <c r="M892" s="72" t="str">
        <f t="shared" si="15"/>
        <v>OK</v>
      </c>
      <c r="N892" s="73"/>
    </row>
    <row r="893" spans="1:14" hidden="1">
      <c r="A893" s="74" t="s">
        <v>2597</v>
      </c>
      <c r="B893" s="161" t="s">
        <v>2171</v>
      </c>
      <c r="C893" s="162" t="s">
        <v>335</v>
      </c>
      <c r="D893" s="164" t="s">
        <v>2172</v>
      </c>
      <c r="E893" s="162" t="s">
        <v>383</v>
      </c>
      <c r="F893" s="162" t="s">
        <v>335</v>
      </c>
      <c r="G893" s="164" t="s">
        <v>1191</v>
      </c>
      <c r="H893" s="163" t="str">
        <f>IF(OR(AND('C7'!AN16="",'C7'!AO16=""),AND('C7'!AN28="",'C7'!AO28=""),AND('C7'!AO16="X",'C7'!AO28="X"),OR('C7'!AO16="M",'C7'!AO28="M")),"",SUM('C7'!AN16,'C7'!AN28))</f>
        <v/>
      </c>
      <c r="I893" s="163" t="str">
        <f>IF(AND(AND('C7'!AO16="X",'C7'!AO28="X"),SUM('C7'!AN16,'C7'!AN28)=0,ISNUMBER('C7'!AN40)),"",IF(OR('C7'!AO16="M",'C7'!AO28="M"),"M",IF(AND('C7'!AO16='C7'!AO28,OR('C7'!AO16="X",'C7'!AO16="W",'C7'!AO16="Z")),UPPER('C7'!AO16),"")))</f>
        <v/>
      </c>
      <c r="J893" s="75" t="s">
        <v>383</v>
      </c>
      <c r="K893" s="163" t="str">
        <f>IF(AND(ISBLANK('C7'!AN40),$L$893&lt;&gt;"Z"),"",'C7'!AN40)</f>
        <v/>
      </c>
      <c r="L893" s="163" t="str">
        <f>IF(ISBLANK('C7'!AO40),"",'C7'!AO40)</f>
        <v/>
      </c>
      <c r="M893" s="72" t="str">
        <f t="shared" si="15"/>
        <v>OK</v>
      </c>
      <c r="N893" s="73"/>
    </row>
    <row r="894" spans="1:14" hidden="1">
      <c r="A894" s="74" t="s">
        <v>2597</v>
      </c>
      <c r="B894" s="161" t="s">
        <v>2173</v>
      </c>
      <c r="C894" s="162" t="s">
        <v>335</v>
      </c>
      <c r="D894" s="164" t="s">
        <v>2174</v>
      </c>
      <c r="E894" s="162" t="s">
        <v>383</v>
      </c>
      <c r="F894" s="162" t="s">
        <v>335</v>
      </c>
      <c r="G894" s="164" t="s">
        <v>1192</v>
      </c>
      <c r="H894" s="163" t="str">
        <f>IF(OR(AND('C7'!AN17="",'C7'!AO17=""),AND('C7'!AN29="",'C7'!AO29=""),AND('C7'!AO17="X",'C7'!AO29="X"),OR('C7'!AO17="M",'C7'!AO29="M")),"",SUM('C7'!AN17,'C7'!AN29))</f>
        <v/>
      </c>
      <c r="I894" s="163" t="str">
        <f>IF(AND(AND('C7'!AO17="X",'C7'!AO29="X"),SUM('C7'!AN17,'C7'!AN29)=0,ISNUMBER('C7'!AN41)),"",IF(OR('C7'!AO17="M",'C7'!AO29="M"),"M",IF(AND('C7'!AO17='C7'!AO29,OR('C7'!AO17="X",'C7'!AO17="W",'C7'!AO17="Z")),UPPER('C7'!AO17),"")))</f>
        <v/>
      </c>
      <c r="J894" s="75" t="s">
        <v>383</v>
      </c>
      <c r="K894" s="163" t="str">
        <f>IF(AND(ISBLANK('C7'!AN41),$L$894&lt;&gt;"Z"),"",'C7'!AN41)</f>
        <v/>
      </c>
      <c r="L894" s="163" t="str">
        <f>IF(ISBLANK('C7'!AO41),"",'C7'!AO41)</f>
        <v/>
      </c>
      <c r="M894" s="72" t="str">
        <f t="shared" si="15"/>
        <v>OK</v>
      </c>
      <c r="N894" s="73"/>
    </row>
    <row r="895" spans="1:14" hidden="1">
      <c r="A895" s="74" t="s">
        <v>2597</v>
      </c>
      <c r="B895" s="161" t="s">
        <v>2175</v>
      </c>
      <c r="C895" s="162" t="s">
        <v>335</v>
      </c>
      <c r="D895" s="164" t="s">
        <v>2176</v>
      </c>
      <c r="E895" s="162" t="s">
        <v>383</v>
      </c>
      <c r="F895" s="162" t="s">
        <v>335</v>
      </c>
      <c r="G895" s="164" t="s">
        <v>1193</v>
      </c>
      <c r="H895" s="163" t="str">
        <f>IF(OR(AND('C7'!AN18="",'C7'!AO18=""),AND('C7'!AN30="",'C7'!AO30=""),AND('C7'!AO18="X",'C7'!AO30="X"),OR('C7'!AO18="M",'C7'!AO30="M")),"",SUM('C7'!AN18,'C7'!AN30))</f>
        <v/>
      </c>
      <c r="I895" s="163" t="str">
        <f>IF(AND(AND('C7'!AO18="X",'C7'!AO30="X"),SUM('C7'!AN18,'C7'!AN30)=0,ISNUMBER('C7'!AN42)),"",IF(OR('C7'!AO18="M",'C7'!AO30="M"),"M",IF(AND('C7'!AO18='C7'!AO30,OR('C7'!AO18="X",'C7'!AO18="W",'C7'!AO18="Z")),UPPER('C7'!AO18),"")))</f>
        <v/>
      </c>
      <c r="J895" s="75" t="s">
        <v>383</v>
      </c>
      <c r="K895" s="163" t="str">
        <f>IF(AND(ISBLANK('C7'!AN42),$L$895&lt;&gt;"Z"),"",'C7'!AN42)</f>
        <v/>
      </c>
      <c r="L895" s="163" t="str">
        <f>IF(ISBLANK('C7'!AO42),"",'C7'!AO42)</f>
        <v/>
      </c>
      <c r="M895" s="72" t="str">
        <f t="shared" si="15"/>
        <v>OK</v>
      </c>
      <c r="N895" s="73"/>
    </row>
    <row r="896" spans="1:14" hidden="1">
      <c r="A896" s="74" t="s">
        <v>2597</v>
      </c>
      <c r="B896" s="161" t="s">
        <v>2177</v>
      </c>
      <c r="C896" s="162" t="s">
        <v>335</v>
      </c>
      <c r="D896" s="164" t="s">
        <v>2178</v>
      </c>
      <c r="E896" s="162" t="s">
        <v>383</v>
      </c>
      <c r="F896" s="162" t="s">
        <v>335</v>
      </c>
      <c r="G896" s="164" t="s">
        <v>1194</v>
      </c>
      <c r="H896" s="163" t="str">
        <f>IF(OR(AND('C7'!AN19="",'C7'!AO19=""),AND('C7'!AN31="",'C7'!AO31=""),AND('C7'!AO19="X",'C7'!AO31="X"),OR('C7'!AO19="M",'C7'!AO31="M")),"",SUM('C7'!AN19,'C7'!AN31))</f>
        <v/>
      </c>
      <c r="I896" s="163" t="str">
        <f>IF(AND(AND('C7'!AO19="X",'C7'!AO31="X"),SUM('C7'!AN19,'C7'!AN31)=0,ISNUMBER('C7'!AN43)),"",IF(OR('C7'!AO19="M",'C7'!AO31="M"),"M",IF(AND('C7'!AO19='C7'!AO31,OR('C7'!AO19="X",'C7'!AO19="W",'C7'!AO19="Z")),UPPER('C7'!AO19),"")))</f>
        <v/>
      </c>
      <c r="J896" s="75" t="s">
        <v>383</v>
      </c>
      <c r="K896" s="163" t="str">
        <f>IF(AND(ISBLANK('C7'!AN43),$L$896&lt;&gt;"Z"),"",'C7'!AN43)</f>
        <v/>
      </c>
      <c r="L896" s="163" t="str">
        <f>IF(ISBLANK('C7'!AO43),"",'C7'!AO43)</f>
        <v/>
      </c>
      <c r="M896" s="72" t="str">
        <f t="shared" si="15"/>
        <v>OK</v>
      </c>
      <c r="N896" s="73"/>
    </row>
    <row r="897" spans="1:14" hidden="1">
      <c r="A897" s="74" t="s">
        <v>2597</v>
      </c>
      <c r="B897" s="161" t="s">
        <v>2179</v>
      </c>
      <c r="C897" s="162" t="s">
        <v>335</v>
      </c>
      <c r="D897" s="164" t="s">
        <v>2180</v>
      </c>
      <c r="E897" s="162" t="s">
        <v>383</v>
      </c>
      <c r="F897" s="162" t="s">
        <v>335</v>
      </c>
      <c r="G897" s="164" t="s">
        <v>1195</v>
      </c>
      <c r="H897" s="163" t="str">
        <f>IF(OR(AND('C7'!AN20="",'C7'!AO20=""),AND('C7'!AN32="",'C7'!AO32=""),AND('C7'!AO20="X",'C7'!AO32="X"),OR('C7'!AO20="M",'C7'!AO32="M")),"",SUM('C7'!AN20,'C7'!AN32))</f>
        <v/>
      </c>
      <c r="I897" s="163" t="str">
        <f>IF(AND(AND('C7'!AO20="X",'C7'!AO32="X"),SUM('C7'!AN20,'C7'!AN32)=0,ISNUMBER('C7'!AN44)),"",IF(OR('C7'!AO20="M",'C7'!AO32="M"),"M",IF(AND('C7'!AO20='C7'!AO32,OR('C7'!AO20="X",'C7'!AO20="W",'C7'!AO20="Z")),UPPER('C7'!AO20),"")))</f>
        <v/>
      </c>
      <c r="J897" s="75" t="s">
        <v>383</v>
      </c>
      <c r="K897" s="163" t="str">
        <f>IF(AND(ISBLANK('C7'!AN44),$L$897&lt;&gt;"Z"),"",'C7'!AN44)</f>
        <v/>
      </c>
      <c r="L897" s="163" t="str">
        <f>IF(ISBLANK('C7'!AO44),"",'C7'!AO44)</f>
        <v/>
      </c>
      <c r="M897" s="72" t="str">
        <f t="shared" si="15"/>
        <v>OK</v>
      </c>
      <c r="N897" s="73"/>
    </row>
    <row r="898" spans="1:14" hidden="1">
      <c r="A898" s="74" t="s">
        <v>2597</v>
      </c>
      <c r="B898" s="161" t="s">
        <v>2181</v>
      </c>
      <c r="C898" s="162" t="s">
        <v>335</v>
      </c>
      <c r="D898" s="164" t="s">
        <v>2182</v>
      </c>
      <c r="E898" s="162" t="s">
        <v>383</v>
      </c>
      <c r="F898" s="162" t="s">
        <v>335</v>
      </c>
      <c r="G898" s="164" t="s">
        <v>1196</v>
      </c>
      <c r="H898" s="163" t="str">
        <f>IF(OR(AND('C7'!AN21="",'C7'!AO21=""),AND('C7'!AN33="",'C7'!AO33=""),AND('C7'!AO21="X",'C7'!AO33="X"),OR('C7'!AO21="M",'C7'!AO33="M")),"",SUM('C7'!AN21,'C7'!AN33))</f>
        <v/>
      </c>
      <c r="I898" s="163" t="str">
        <f>IF(AND(AND('C7'!AO21="X",'C7'!AO33="X"),SUM('C7'!AN21,'C7'!AN33)=0,ISNUMBER('C7'!AN45)),"",IF(OR('C7'!AO21="M",'C7'!AO33="M"),"M",IF(AND('C7'!AO21='C7'!AO33,OR('C7'!AO21="X",'C7'!AO21="W",'C7'!AO21="Z")),UPPER('C7'!AO21),"")))</f>
        <v/>
      </c>
      <c r="J898" s="75" t="s">
        <v>383</v>
      </c>
      <c r="K898" s="163" t="str">
        <f>IF(AND(ISBLANK('C7'!AN45),$L$898&lt;&gt;"Z"),"",'C7'!AN45)</f>
        <v/>
      </c>
      <c r="L898" s="163" t="str">
        <f>IF(ISBLANK('C7'!AO45),"",'C7'!AO45)</f>
        <v/>
      </c>
      <c r="M898" s="72" t="str">
        <f t="shared" si="15"/>
        <v>OK</v>
      </c>
      <c r="N898" s="73"/>
    </row>
    <row r="899" spans="1:14" hidden="1">
      <c r="A899" s="74" t="s">
        <v>2597</v>
      </c>
      <c r="B899" s="161" t="s">
        <v>2183</v>
      </c>
      <c r="C899" s="162" t="s">
        <v>335</v>
      </c>
      <c r="D899" s="164" t="s">
        <v>2184</v>
      </c>
      <c r="E899" s="162" t="s">
        <v>383</v>
      </c>
      <c r="F899" s="162" t="s">
        <v>335</v>
      </c>
      <c r="G899" s="164" t="s">
        <v>1197</v>
      </c>
      <c r="H899" s="163" t="str">
        <f>IF(OR(AND('C7'!AN22="",'C7'!AO22=""),AND('C7'!AN34="",'C7'!AO34=""),AND('C7'!AO22="X",'C7'!AO34="X"),OR('C7'!AO22="M",'C7'!AO34="M")),"",SUM('C7'!AN22,'C7'!AN34))</f>
        <v/>
      </c>
      <c r="I899" s="163" t="str">
        <f>IF(AND(AND('C7'!AO22="X",'C7'!AO34="X"),SUM('C7'!AN22,'C7'!AN34)=0,ISNUMBER('C7'!AN46)),"",IF(OR('C7'!AO22="M",'C7'!AO34="M"),"M",IF(AND('C7'!AO22='C7'!AO34,OR('C7'!AO22="X",'C7'!AO22="W",'C7'!AO22="Z")),UPPER('C7'!AO22),"")))</f>
        <v/>
      </c>
      <c r="J899" s="75" t="s">
        <v>383</v>
      </c>
      <c r="K899" s="163" t="str">
        <f>IF(AND(ISBLANK('C7'!AN46),$L$899&lt;&gt;"Z"),"",'C7'!AN46)</f>
        <v/>
      </c>
      <c r="L899" s="163" t="str">
        <f>IF(ISBLANK('C7'!AO46),"",'C7'!AO46)</f>
        <v/>
      </c>
      <c r="M899" s="72" t="str">
        <f t="shared" si="15"/>
        <v>OK</v>
      </c>
      <c r="N899" s="73"/>
    </row>
    <row r="900" spans="1:14" hidden="1">
      <c r="A900" s="74" t="s">
        <v>2597</v>
      </c>
      <c r="B900" s="161" t="s">
        <v>2185</v>
      </c>
      <c r="C900" s="162" t="s">
        <v>335</v>
      </c>
      <c r="D900" s="164" t="s">
        <v>2186</v>
      </c>
      <c r="E900" s="162" t="s">
        <v>383</v>
      </c>
      <c r="F900" s="162" t="s">
        <v>335</v>
      </c>
      <c r="G900" s="164" t="s">
        <v>1198</v>
      </c>
      <c r="H900" s="163" t="str">
        <f>IF(OR(AND('C7'!AN23="",'C7'!AO23=""),AND('C7'!AN35="",'C7'!AO35=""),AND('C7'!AO23="X",'C7'!AO35="X"),OR('C7'!AO23="M",'C7'!AO35="M")),"",SUM('C7'!AN23,'C7'!AN35))</f>
        <v/>
      </c>
      <c r="I900" s="163" t="str">
        <f>IF(AND(AND('C7'!AO23="X",'C7'!AO35="X"),SUM('C7'!AN23,'C7'!AN35)=0,ISNUMBER('C7'!AN47)),"",IF(OR('C7'!AO23="M",'C7'!AO35="M"),"M",IF(AND('C7'!AO23='C7'!AO35,OR('C7'!AO23="X",'C7'!AO23="W",'C7'!AO23="Z")),UPPER('C7'!AO23),"")))</f>
        <v/>
      </c>
      <c r="J900" s="75" t="s">
        <v>383</v>
      </c>
      <c r="K900" s="163" t="str">
        <f>IF(AND(ISBLANK('C7'!AN47),$L$900&lt;&gt;"Z"),"",'C7'!AN47)</f>
        <v/>
      </c>
      <c r="L900" s="163" t="str">
        <f>IF(ISBLANK('C7'!AO47),"",'C7'!AO47)</f>
        <v/>
      </c>
      <c r="M900" s="72" t="str">
        <f t="shared" si="15"/>
        <v>OK</v>
      </c>
      <c r="N900" s="73"/>
    </row>
    <row r="901" spans="1:14" hidden="1">
      <c r="A901" s="74" t="s">
        <v>2597</v>
      </c>
      <c r="B901" s="161" t="s">
        <v>2187</v>
      </c>
      <c r="C901" s="162" t="s">
        <v>335</v>
      </c>
      <c r="D901" s="164" t="s">
        <v>2188</v>
      </c>
      <c r="E901" s="162" t="s">
        <v>383</v>
      </c>
      <c r="F901" s="162" t="s">
        <v>335</v>
      </c>
      <c r="G901" s="164" t="s">
        <v>1199</v>
      </c>
      <c r="H901" s="163" t="str">
        <f>IF(OR(AND('C7'!AN24="",'C7'!AO24=""),AND('C7'!AN36="",'C7'!AO36=""),AND('C7'!AO24="X",'C7'!AO36="X"),OR('C7'!AO24="M",'C7'!AO36="M")),"",SUM('C7'!AN24,'C7'!AN36))</f>
        <v/>
      </c>
      <c r="I901" s="163" t="str">
        <f>IF(AND(AND('C7'!AO24="X",'C7'!AO36="X"),SUM('C7'!AN24,'C7'!AN36)=0,ISNUMBER('C7'!AN48)),"",IF(OR('C7'!AO24="M",'C7'!AO36="M"),"M",IF(AND('C7'!AO24='C7'!AO36,OR('C7'!AO24="X",'C7'!AO24="W",'C7'!AO24="Z")),UPPER('C7'!AO24),"")))</f>
        <v/>
      </c>
      <c r="J901" s="75" t="s">
        <v>383</v>
      </c>
      <c r="K901" s="163" t="str">
        <f>IF(AND(ISBLANK('C7'!AN48),$L$901&lt;&gt;"Z"),"",'C7'!AN48)</f>
        <v/>
      </c>
      <c r="L901" s="163" t="str">
        <f>IF(ISBLANK('C7'!AO48),"",'C7'!AO48)</f>
        <v/>
      </c>
      <c r="M901" s="72" t="str">
        <f t="shared" si="15"/>
        <v>OK</v>
      </c>
      <c r="N901" s="73"/>
    </row>
    <row r="902" spans="1:14" hidden="1">
      <c r="A902" s="74" t="s">
        <v>2597</v>
      </c>
      <c r="B902" s="161" t="s">
        <v>2189</v>
      </c>
      <c r="C902" s="162" t="s">
        <v>335</v>
      </c>
      <c r="D902" s="164" t="s">
        <v>2190</v>
      </c>
      <c r="E902" s="162" t="s">
        <v>383</v>
      </c>
      <c r="F902" s="162" t="s">
        <v>335</v>
      </c>
      <c r="G902" s="164" t="s">
        <v>1200</v>
      </c>
      <c r="H902" s="163" t="str">
        <f>IF(OR(AND('C7'!AN25="",'C7'!AO25=""),AND('C7'!AN37="",'C7'!AO37=""),AND('C7'!AO25="X",'C7'!AO37="X"),OR('C7'!AO25="M",'C7'!AO37="M")),"",SUM('C7'!AN25,'C7'!AN37))</f>
        <v/>
      </c>
      <c r="I902" s="163" t="str">
        <f>IF(AND(AND('C7'!AO25="X",'C7'!AO37="X"),SUM('C7'!AN25,'C7'!AN37)=0,ISNUMBER('C7'!AN49)),"",IF(OR('C7'!AO25="M",'C7'!AO37="M"),"M",IF(AND('C7'!AO25='C7'!AO37,OR('C7'!AO25="X",'C7'!AO25="W",'C7'!AO25="Z")),UPPER('C7'!AO25),"")))</f>
        <v/>
      </c>
      <c r="J902" s="75" t="s">
        <v>383</v>
      </c>
      <c r="K902" s="163" t="str">
        <f>IF(AND(ISBLANK('C7'!AN49),$L$902&lt;&gt;"Z"),"",'C7'!AN49)</f>
        <v/>
      </c>
      <c r="L902" s="163" t="str">
        <f>IF(ISBLANK('C7'!AO49),"",'C7'!AO49)</f>
        <v/>
      </c>
      <c r="M902" s="72" t="str">
        <f t="shared" si="15"/>
        <v>OK</v>
      </c>
      <c r="N902" s="73"/>
    </row>
    <row r="903" spans="1:14" hidden="1">
      <c r="A903" s="74" t="s">
        <v>2597</v>
      </c>
      <c r="B903" s="161" t="s">
        <v>2191</v>
      </c>
      <c r="C903" s="162" t="s">
        <v>336</v>
      </c>
      <c r="D903" s="164" t="s">
        <v>1202</v>
      </c>
      <c r="E903" s="162" t="s">
        <v>383</v>
      </c>
      <c r="F903" s="162" t="s">
        <v>336</v>
      </c>
      <c r="G903" s="164" t="s">
        <v>463</v>
      </c>
      <c r="H903" s="163" t="str">
        <f>IF(OR(AND('C8'!V14="",'C8'!W14=""),AND('C8'!V15="",'C8'!W15=""),AND('C8'!W14="X",'C8'!W15="X"),OR('C8'!W14="M",'C8'!W15="M")),"",SUM('C8'!V14,'C8'!V15))</f>
        <v/>
      </c>
      <c r="I903" s="163" t="str">
        <f>IF(AND(AND('C8'!W14="X",'C8'!W15="X"),SUM('C8'!V14,'C8'!V15)=0,ISNUMBER('C8'!V16)),"",IF(OR('C8'!W14="M",'C8'!W15="M"),"M",IF(AND('C8'!W14='C8'!W15,OR('C8'!W14="X",'C8'!W14="W",'C8'!W14="Z")),UPPER('C8'!W14),"")))</f>
        <v/>
      </c>
      <c r="J903" s="75" t="s">
        <v>383</v>
      </c>
      <c r="K903" s="163" t="str">
        <f>IF(AND(ISBLANK('C8'!V16),$L$903&lt;&gt;"Z"),"",'C8'!V16)</f>
        <v/>
      </c>
      <c r="L903" s="163" t="str">
        <f>IF(ISBLANK('C8'!W16),"",'C8'!W16)</f>
        <v/>
      </c>
      <c r="M903" s="72" t="str">
        <f t="shared" si="15"/>
        <v>OK</v>
      </c>
      <c r="N903" s="73"/>
    </row>
    <row r="904" spans="1:14" hidden="1">
      <c r="A904" s="74" t="s">
        <v>2597</v>
      </c>
      <c r="B904" s="161" t="s">
        <v>2192</v>
      </c>
      <c r="C904" s="162" t="s">
        <v>336</v>
      </c>
      <c r="D904" s="164" t="s">
        <v>1204</v>
      </c>
      <c r="E904" s="162" t="s">
        <v>383</v>
      </c>
      <c r="F904" s="162" t="s">
        <v>336</v>
      </c>
      <c r="G904" s="164" t="s">
        <v>485</v>
      </c>
      <c r="H904" s="163" t="str">
        <f>IF(OR(AND('C8'!V17="",'C8'!W17=""),AND('C8'!V18="",'C8'!W18=""),AND('C8'!W17="X",'C8'!W18="X"),OR('C8'!W17="M",'C8'!W18="M")),"",SUM('C8'!V17,'C8'!V18))</f>
        <v/>
      </c>
      <c r="I904" s="163" t="str">
        <f>IF(AND(AND('C8'!W17="X",'C8'!W18="X"),SUM('C8'!V17,'C8'!V18)=0,ISNUMBER('C8'!V19)),"",IF(OR('C8'!W17="M",'C8'!W18="M"),"M",IF(AND('C8'!W17='C8'!W18,OR('C8'!W17="X",'C8'!W17="W",'C8'!W17="Z")),UPPER('C8'!W17),"")))</f>
        <v/>
      </c>
      <c r="J904" s="75" t="s">
        <v>383</v>
      </c>
      <c r="K904" s="163" t="str">
        <f>IF(AND(ISBLANK('C8'!V19),$L$904&lt;&gt;"Z"),"",'C8'!V19)</f>
        <v/>
      </c>
      <c r="L904" s="163" t="str">
        <f>IF(ISBLANK('C8'!W19),"",'C8'!W19)</f>
        <v/>
      </c>
      <c r="M904" s="72" t="str">
        <f t="shared" si="15"/>
        <v>OK</v>
      </c>
      <c r="N904" s="73"/>
    </row>
    <row r="905" spans="1:14" hidden="1">
      <c r="A905" s="74" t="s">
        <v>2597</v>
      </c>
      <c r="B905" s="161" t="s">
        <v>2193</v>
      </c>
      <c r="C905" s="162" t="s">
        <v>336</v>
      </c>
      <c r="D905" s="164" t="s">
        <v>1206</v>
      </c>
      <c r="E905" s="162" t="s">
        <v>383</v>
      </c>
      <c r="F905" s="162" t="s">
        <v>336</v>
      </c>
      <c r="G905" s="164" t="s">
        <v>413</v>
      </c>
      <c r="H905" s="163" t="str">
        <f>IF(OR(AND('C8'!V14="",'C8'!W14=""),AND('C8'!V17="",'C8'!W17=""),AND('C8'!W14="X",'C8'!W17="X"),OR('C8'!W14="M",'C8'!W17="M")),"",SUM('C8'!V14,'C8'!V17))</f>
        <v/>
      </c>
      <c r="I905" s="163" t="str">
        <f>IF(AND(AND('C8'!W14="X",'C8'!W17="X"),SUM('C8'!V14,'C8'!V17)=0,ISNUMBER('C8'!V20)),"",IF(OR('C8'!W14="M",'C8'!W17="M"),"M",IF(AND('C8'!W14='C8'!W17,OR('C8'!W14="X",'C8'!W14="W",'C8'!W14="Z")),UPPER('C8'!W14),"")))</f>
        <v/>
      </c>
      <c r="J905" s="75" t="s">
        <v>383</v>
      </c>
      <c r="K905" s="163" t="str">
        <f>IF(AND(ISBLANK('C8'!V20),$L$905&lt;&gt;"Z"),"",'C8'!V20)</f>
        <v/>
      </c>
      <c r="L905" s="163" t="str">
        <f>IF(ISBLANK('C8'!W20),"",'C8'!W20)</f>
        <v/>
      </c>
      <c r="M905" s="72" t="str">
        <f t="shared" si="15"/>
        <v>OK</v>
      </c>
      <c r="N905" s="73"/>
    </row>
    <row r="906" spans="1:14" hidden="1">
      <c r="A906" s="74" t="s">
        <v>2597</v>
      </c>
      <c r="B906" s="161" t="s">
        <v>2194</v>
      </c>
      <c r="C906" s="162" t="s">
        <v>336</v>
      </c>
      <c r="D906" s="164" t="s">
        <v>1208</v>
      </c>
      <c r="E906" s="162" t="s">
        <v>383</v>
      </c>
      <c r="F906" s="162" t="s">
        <v>336</v>
      </c>
      <c r="G906" s="164" t="s">
        <v>402</v>
      </c>
      <c r="H906" s="163" t="str">
        <f>IF(OR(AND('C8'!V15="",'C8'!W15=""),AND('C8'!V18="",'C8'!W18=""),AND('C8'!W15="X",'C8'!W18="X"),OR('C8'!W15="M",'C8'!W18="M")),"",SUM('C8'!V15,'C8'!V18))</f>
        <v/>
      </c>
      <c r="I906" s="163" t="str">
        <f>IF(AND(AND('C8'!W15="X",'C8'!W18="X"),SUM('C8'!V15,'C8'!V18)=0,ISNUMBER('C8'!V21)),"",IF(OR('C8'!W15="M",'C8'!W18="M"),"M",IF(AND('C8'!W15='C8'!W18,OR('C8'!W15="X",'C8'!W15="W",'C8'!W15="Z")),UPPER('C8'!W15),"")))</f>
        <v/>
      </c>
      <c r="J906" s="75" t="s">
        <v>383</v>
      </c>
      <c r="K906" s="163" t="str">
        <f>IF(AND(ISBLANK('C8'!V21),$L$906&lt;&gt;"Z"),"",'C8'!V21)</f>
        <v/>
      </c>
      <c r="L906" s="163" t="str">
        <f>IF(ISBLANK('C8'!W21),"",'C8'!W21)</f>
        <v/>
      </c>
      <c r="M906" s="72" t="str">
        <f t="shared" si="15"/>
        <v>OK</v>
      </c>
      <c r="N906" s="73"/>
    </row>
    <row r="907" spans="1:14" hidden="1">
      <c r="A907" s="74" t="s">
        <v>2597</v>
      </c>
      <c r="B907" s="161" t="s">
        <v>2195</v>
      </c>
      <c r="C907" s="162" t="s">
        <v>336</v>
      </c>
      <c r="D907" s="164" t="s">
        <v>1210</v>
      </c>
      <c r="E907" s="162" t="s">
        <v>383</v>
      </c>
      <c r="F907" s="162" t="s">
        <v>336</v>
      </c>
      <c r="G907" s="164" t="s">
        <v>391</v>
      </c>
      <c r="H907" s="163" t="str">
        <f>IF(OR(AND('C8'!V16="",'C8'!W16=""),AND('C8'!V19="",'C8'!W19=""),AND('C8'!W16="X",'C8'!W19="X"),OR('C8'!W16="M",'C8'!W19="M")),"",SUM('C8'!V16,'C8'!V19))</f>
        <v/>
      </c>
      <c r="I907" s="163" t="str">
        <f>IF(AND(AND('C8'!W16="X",'C8'!W19="X"),SUM('C8'!V16,'C8'!V19)=0,ISNUMBER('C8'!V22)),"",IF(OR('C8'!W16="M",'C8'!W19="M"),"M",IF(AND('C8'!W16='C8'!W19,OR('C8'!W16="X",'C8'!W16="W",'C8'!W16="Z")),UPPER('C8'!W16),"")))</f>
        <v/>
      </c>
      <c r="J907" s="75" t="s">
        <v>383</v>
      </c>
      <c r="K907" s="163" t="str">
        <f>IF(AND(ISBLANK('C8'!V22),$L$907&lt;&gt;"Z"),"",'C8'!V22)</f>
        <v/>
      </c>
      <c r="L907" s="163" t="str">
        <f>IF(ISBLANK('C8'!W22),"",'C8'!W22)</f>
        <v/>
      </c>
      <c r="M907" s="72" t="str">
        <f t="shared" si="15"/>
        <v>OK</v>
      </c>
      <c r="N907" s="73"/>
    </row>
    <row r="908" spans="1:14" hidden="1">
      <c r="A908" s="74" t="s">
        <v>2597</v>
      </c>
      <c r="B908" s="161" t="s">
        <v>2196</v>
      </c>
      <c r="C908" s="162" t="s">
        <v>336</v>
      </c>
      <c r="D908" s="164" t="s">
        <v>1212</v>
      </c>
      <c r="E908" s="162" t="s">
        <v>383</v>
      </c>
      <c r="F908" s="162" t="s">
        <v>336</v>
      </c>
      <c r="G908" s="164" t="s">
        <v>81</v>
      </c>
      <c r="H908" s="163" t="str">
        <f>IF(OR(AND('C8'!Y14="",'C8'!Z14=""),AND('C8'!Y15="",'C8'!Z15=""),AND('C8'!Z14="X",'C8'!Z15="X"),OR('C8'!Z14="M",'C8'!Z15="M")),"",SUM('C8'!Y14,'C8'!Y15))</f>
        <v/>
      </c>
      <c r="I908" s="163" t="str">
        <f>IF(AND(AND('C8'!Z14="X",'C8'!Z15="X"),SUM('C8'!Y14,'C8'!Y15)=0,ISNUMBER('C8'!Y16)),"",IF(OR('C8'!Z14="M",'C8'!Z15="M"),"M",IF(AND('C8'!Z14='C8'!Z15,OR('C8'!Z14="X",'C8'!Z14="W",'C8'!Z14="Z")),UPPER('C8'!Z14),"")))</f>
        <v/>
      </c>
      <c r="J908" s="75" t="s">
        <v>383</v>
      </c>
      <c r="K908" s="163" t="str">
        <f>IF(AND(ISBLANK('C8'!Y16),$L$908&lt;&gt;"Z"),"",'C8'!Y16)</f>
        <v/>
      </c>
      <c r="L908" s="163" t="str">
        <f>IF(ISBLANK('C8'!Z16),"",'C8'!Z16)</f>
        <v/>
      </c>
      <c r="M908" s="72" t="str">
        <f t="shared" si="15"/>
        <v>OK</v>
      </c>
      <c r="N908" s="73"/>
    </row>
    <row r="909" spans="1:14" hidden="1">
      <c r="A909" s="74" t="s">
        <v>2597</v>
      </c>
      <c r="B909" s="161" t="s">
        <v>2197</v>
      </c>
      <c r="C909" s="162" t="s">
        <v>336</v>
      </c>
      <c r="D909" s="164" t="s">
        <v>1214</v>
      </c>
      <c r="E909" s="162" t="s">
        <v>383</v>
      </c>
      <c r="F909" s="162" t="s">
        <v>336</v>
      </c>
      <c r="G909" s="164" t="s">
        <v>84</v>
      </c>
      <c r="H909" s="163" t="str">
        <f>IF(OR(AND('C8'!Y17="",'C8'!Z17=""),AND('C8'!Y18="",'C8'!Z18=""),AND('C8'!Z17="X",'C8'!Z18="X"),OR('C8'!Z17="M",'C8'!Z18="M")),"",SUM('C8'!Y17,'C8'!Y18))</f>
        <v/>
      </c>
      <c r="I909" s="163" t="str">
        <f>IF(AND(AND('C8'!Z17="X",'C8'!Z18="X"),SUM('C8'!Y17,'C8'!Y18)=0,ISNUMBER('C8'!Y19)),"",IF(OR('C8'!Z17="M",'C8'!Z18="M"),"M",IF(AND('C8'!Z17='C8'!Z18,OR('C8'!Z17="X",'C8'!Z17="W",'C8'!Z17="Z")),UPPER('C8'!Z17),"")))</f>
        <v/>
      </c>
      <c r="J909" s="75" t="s">
        <v>383</v>
      </c>
      <c r="K909" s="163" t="str">
        <f>IF(AND(ISBLANK('C8'!Y19),$L$909&lt;&gt;"Z"),"",'C8'!Y19)</f>
        <v/>
      </c>
      <c r="L909" s="163" t="str">
        <f>IF(ISBLANK('C8'!Z19),"",'C8'!Z19)</f>
        <v/>
      </c>
      <c r="M909" s="72" t="str">
        <f t="shared" si="15"/>
        <v>OK</v>
      </c>
      <c r="N909" s="73"/>
    </row>
    <row r="910" spans="1:14" hidden="1">
      <c r="A910" s="74" t="s">
        <v>2597</v>
      </c>
      <c r="B910" s="161" t="s">
        <v>2198</v>
      </c>
      <c r="C910" s="162" t="s">
        <v>336</v>
      </c>
      <c r="D910" s="164" t="s">
        <v>1216</v>
      </c>
      <c r="E910" s="162" t="s">
        <v>383</v>
      </c>
      <c r="F910" s="162" t="s">
        <v>336</v>
      </c>
      <c r="G910" s="164" t="s">
        <v>85</v>
      </c>
      <c r="H910" s="163" t="str">
        <f>IF(OR(AND('C8'!Y14="",'C8'!Z14=""),AND('C8'!Y17="",'C8'!Z17=""),AND('C8'!Z14="X",'C8'!Z17="X"),OR('C8'!Z14="M",'C8'!Z17="M")),"",SUM('C8'!Y14,'C8'!Y17))</f>
        <v/>
      </c>
      <c r="I910" s="163" t="str">
        <f>IF(AND(AND('C8'!Z14="X",'C8'!Z17="X"),SUM('C8'!Y14,'C8'!Y17)=0,ISNUMBER('C8'!Y20)),"",IF(OR('C8'!Z14="M",'C8'!Z17="M"),"M",IF(AND('C8'!Z14='C8'!Z17,OR('C8'!Z14="X",'C8'!Z14="W",'C8'!Z14="Z")),UPPER('C8'!Z14),"")))</f>
        <v/>
      </c>
      <c r="J910" s="75" t="s">
        <v>383</v>
      </c>
      <c r="K910" s="163" t="str">
        <f>IF(AND(ISBLANK('C8'!Y20),$L$910&lt;&gt;"Z"),"",'C8'!Y20)</f>
        <v/>
      </c>
      <c r="L910" s="163" t="str">
        <f>IF(ISBLANK('C8'!Z20),"",'C8'!Z20)</f>
        <v/>
      </c>
      <c r="M910" s="72" t="str">
        <f t="shared" si="15"/>
        <v>OK</v>
      </c>
      <c r="N910" s="73"/>
    </row>
    <row r="911" spans="1:14" hidden="1">
      <c r="A911" s="74" t="s">
        <v>2597</v>
      </c>
      <c r="B911" s="161" t="s">
        <v>2199</v>
      </c>
      <c r="C911" s="162" t="s">
        <v>336</v>
      </c>
      <c r="D911" s="164" t="s">
        <v>1218</v>
      </c>
      <c r="E911" s="162" t="s">
        <v>383</v>
      </c>
      <c r="F911" s="162" t="s">
        <v>336</v>
      </c>
      <c r="G911" s="164" t="s">
        <v>86</v>
      </c>
      <c r="H911" s="163" t="str">
        <f>IF(OR(AND('C8'!Y15="",'C8'!Z15=""),AND('C8'!Y18="",'C8'!Z18=""),AND('C8'!Z15="X",'C8'!Z18="X"),OR('C8'!Z15="M",'C8'!Z18="M")),"",SUM('C8'!Y15,'C8'!Y18))</f>
        <v/>
      </c>
      <c r="I911" s="163" t="str">
        <f>IF(AND(AND('C8'!Z15="X",'C8'!Z18="X"),SUM('C8'!Y15,'C8'!Y18)=0,ISNUMBER('C8'!Y21)),"",IF(OR('C8'!Z15="M",'C8'!Z18="M"),"M",IF(AND('C8'!Z15='C8'!Z18,OR('C8'!Z15="X",'C8'!Z15="W",'C8'!Z15="Z")),UPPER('C8'!Z15),"")))</f>
        <v/>
      </c>
      <c r="J911" s="75" t="s">
        <v>383</v>
      </c>
      <c r="K911" s="163" t="str">
        <f>IF(AND(ISBLANK('C8'!Y21),$L$911&lt;&gt;"Z"),"",'C8'!Y21)</f>
        <v/>
      </c>
      <c r="L911" s="163" t="str">
        <f>IF(ISBLANK('C8'!Z21),"",'C8'!Z21)</f>
        <v/>
      </c>
      <c r="M911" s="72" t="str">
        <f t="shared" si="15"/>
        <v>OK</v>
      </c>
      <c r="N911" s="73"/>
    </row>
    <row r="912" spans="1:14" hidden="1">
      <c r="A912" s="74" t="s">
        <v>2597</v>
      </c>
      <c r="B912" s="161" t="s">
        <v>2200</v>
      </c>
      <c r="C912" s="162" t="s">
        <v>336</v>
      </c>
      <c r="D912" s="164" t="s">
        <v>1220</v>
      </c>
      <c r="E912" s="162" t="s">
        <v>383</v>
      </c>
      <c r="F912" s="162" t="s">
        <v>336</v>
      </c>
      <c r="G912" s="164" t="s">
        <v>87</v>
      </c>
      <c r="H912" s="163" t="str">
        <f>IF(OR(AND('C8'!Y16="",'C8'!Z16=""),AND('C8'!Y19="",'C8'!Z19=""),AND('C8'!Z16="X",'C8'!Z19="X"),OR('C8'!Z16="M",'C8'!Z19="M")),"",SUM('C8'!Y16,'C8'!Y19))</f>
        <v/>
      </c>
      <c r="I912" s="163" t="str">
        <f>IF(AND(AND('C8'!Z16="X",'C8'!Z19="X"),SUM('C8'!Y16,'C8'!Y19)=0,ISNUMBER('C8'!Y22)),"",IF(OR('C8'!Z16="M",'C8'!Z19="M"),"M",IF(AND('C8'!Z16='C8'!Z19,OR('C8'!Z16="X",'C8'!Z16="W",'C8'!Z16="Z")),UPPER('C8'!Z16),"")))</f>
        <v/>
      </c>
      <c r="J912" s="75" t="s">
        <v>383</v>
      </c>
      <c r="K912" s="163" t="str">
        <f>IF(AND(ISBLANK('C8'!Y22),$L$912&lt;&gt;"Z"),"",'C8'!Y22)</f>
        <v/>
      </c>
      <c r="L912" s="163" t="str">
        <f>IF(ISBLANK('C8'!Z22),"",'C8'!Z22)</f>
        <v/>
      </c>
      <c r="M912" s="72" t="str">
        <f t="shared" si="15"/>
        <v>OK</v>
      </c>
      <c r="N912" s="73"/>
    </row>
  </sheetData>
  <sheetProtection algorithmName="SHA-512" hashValue="96rSiuAAOaXK3+hLv3nE5SgnBiLdo4VQ9NaotNIqHw8/rBX8rMQtXzOJ/LqH2F8K5vdCKnnrit0CpbaMkYqgHg==" saltValue="WeHYMJzQMdF2XJv9RX54eg==" spinCount="100000" sheet="1" objects="1" scenarios="1" formatCells="0" formatColumns="0" formatRows="0" sort="0" autoFilter="0"/>
  <autoFilter ref="A16:M912">
    <filterColumn colId="12">
      <filters>
        <filter val="Check"/>
      </filters>
    </filterColumn>
  </autoFilter>
  <mergeCells count="15">
    <mergeCell ref="A3:N3"/>
    <mergeCell ref="A12:M12"/>
    <mergeCell ref="N12:N15"/>
    <mergeCell ref="A13:B13"/>
    <mergeCell ref="C13:G13"/>
    <mergeCell ref="H13:M13"/>
    <mergeCell ref="A14:A15"/>
    <mergeCell ref="B14:B15"/>
    <mergeCell ref="C14:D14"/>
    <mergeCell ref="E14:E15"/>
    <mergeCell ref="F14:G14"/>
    <mergeCell ref="H14:I14"/>
    <mergeCell ref="J14:J15"/>
    <mergeCell ref="K14:L14"/>
    <mergeCell ref="M14:M15"/>
  </mergeCells>
  <conditionalFormatting sqref="A17:M912">
    <cfRule type="expression" dxfId="4" priority="5">
      <formula>$M17&lt;&gt;"OK"</formula>
    </cfRule>
  </conditionalFormatting>
  <conditionalFormatting sqref="A84:M372">
    <cfRule type="expression" dxfId="3" priority="4">
      <formula>$M84&lt;&gt;"OK"</formula>
    </cfRule>
  </conditionalFormatting>
  <conditionalFormatting sqref="M451:M814">
    <cfRule type="expression" dxfId="2" priority="3">
      <formula>$M451&lt;&gt;"OK"</formula>
    </cfRule>
  </conditionalFormatting>
  <conditionalFormatting sqref="M544:M782">
    <cfRule type="expression" dxfId="1" priority="2">
      <formula>$M544&lt;&gt;"OK"</formula>
    </cfRule>
  </conditionalFormatting>
  <conditionalFormatting sqref="M544:M782">
    <cfRule type="expression" dxfId="0" priority="1">
      <formula>$M544&lt;&gt;"OK"</formula>
    </cfRule>
  </conditionalFormatting>
  <hyperlinks>
    <hyperlink ref="D373" location="'C2'!V23" display="SUM(V23,Y23,AE23,AK23)"/>
    <hyperlink ref="G373" location="'C2'!AN23" display="AN23"/>
    <hyperlink ref="D374" location="'C3'!V14" display="SUM(V14:V24)"/>
    <hyperlink ref="G374" location="'C3'!V25" display="V25"/>
    <hyperlink ref="D375" location="'C3'!V26" display="SUM(V26:V36)"/>
    <hyperlink ref="G375" location="'C3'!V37" display="V37"/>
    <hyperlink ref="D376" location="'C3'!V14" display="SUM(V14,V26)"/>
    <hyperlink ref="G376" location="'C3'!V38" display="V38"/>
    <hyperlink ref="D377" location="'C3'!V15" display="SUM(V15,V27)"/>
    <hyperlink ref="G377" location="'C3'!V39" display="V39"/>
    <hyperlink ref="D378" location="'C3'!V16" display="SUM(V16,V28)"/>
    <hyperlink ref="G378" location="'C3'!V40" display="V40"/>
    <hyperlink ref="D379" location="'C3'!V17" display="SUM(V17,V29)"/>
    <hyperlink ref="G379" location="'C3'!V41" display="V41"/>
    <hyperlink ref="D380" location="'C3'!V18" display="SUM(V18,V30)"/>
    <hyperlink ref="G380" location="'C3'!V42" display="V42"/>
    <hyperlink ref="D381" location="'C3'!V19" display="SUM(V19,V31)"/>
    <hyperlink ref="G381" location="'C3'!V43" display="V43"/>
    <hyperlink ref="D382" location="'C3'!V20" display="SUM(V20,V32)"/>
    <hyperlink ref="G382" location="'C3'!V44" display="V44"/>
    <hyperlink ref="D383" location="'C3'!V21" display="SUM(V21,V33)"/>
    <hyperlink ref="G383" location="'C3'!V45" display="V45"/>
    <hyperlink ref="D384" location="'C3'!V22" display="SUM(V22,V34)"/>
    <hyperlink ref="G384" location="'C3'!V46" display="V46"/>
    <hyperlink ref="D385" location="'C3'!V23" display="SUM(V23,V35)"/>
    <hyperlink ref="G385" location="'C3'!V47" display="V47"/>
    <hyperlink ref="D386" location="'C3'!V24" display="SUM(V24,V36)"/>
    <hyperlink ref="G386" location="'C3'!V48" display="V48"/>
    <hyperlink ref="D387" location="'C3'!V25" display="SUM(V25,V37)"/>
    <hyperlink ref="G387" location="'C3'!V49" display="V49"/>
    <hyperlink ref="D388" location="'C3'!Y14" display="SUM(Y14:Y24)"/>
    <hyperlink ref="G388" location="'C3'!Y25" display="Y25"/>
    <hyperlink ref="D389" location="'C3'!Y26" display="SUM(Y26:Y36)"/>
    <hyperlink ref="G389" location="'C3'!Y37" display="Y37"/>
    <hyperlink ref="D390" location="'C3'!Y14" display="SUM(Y14,Y26)"/>
    <hyperlink ref="G390" location="'C3'!Y38" display="Y38"/>
    <hyperlink ref="D391" location="'C3'!Y15" display="SUM(Y15,Y27)"/>
    <hyperlink ref="G391" location="'C3'!Y39" display="Y39"/>
    <hyperlink ref="D392" location="'C3'!Y16" display="SUM(Y16,Y28)"/>
    <hyperlink ref="G392" location="'C3'!Y40" display="Y40"/>
    <hyperlink ref="D393" location="'C3'!Y17" display="SUM(Y17,Y29)"/>
    <hyperlink ref="G393" location="'C3'!Y41" display="Y41"/>
    <hyperlink ref="D394" location="'C3'!Y18" display="SUM(Y18,Y30)"/>
    <hyperlink ref="G394" location="'C3'!Y42" display="Y42"/>
    <hyperlink ref="D395" location="'C3'!Y19" display="SUM(Y19,Y31)"/>
    <hyperlink ref="G395" location="'C3'!Y43" display="Y43"/>
    <hyperlink ref="D396" location="'C3'!Y20" display="SUM(Y20,Y32)"/>
    <hyperlink ref="G396" location="'C3'!Y44" display="Y44"/>
    <hyperlink ref="D397" location="'C3'!Y21" display="SUM(Y21,Y33)"/>
    <hyperlink ref="G397" location="'C3'!Y45" display="Y45"/>
    <hyperlink ref="D398" location="'C3'!Y22" display="SUM(Y22,Y34)"/>
    <hyperlink ref="G398" location="'C3'!Y46" display="Y46"/>
    <hyperlink ref="D399" location="'C3'!Y23" display="SUM(Y23,Y35)"/>
    <hyperlink ref="G399" location="'C3'!Y47" display="Y47"/>
    <hyperlink ref="D400" location="'C3'!Y24" display="SUM(Y24,Y36)"/>
    <hyperlink ref="G400" location="'C3'!Y48" display="Y48"/>
    <hyperlink ref="D401" location="'C3'!Y25" display="SUM(Y25,Y37)"/>
    <hyperlink ref="G401" location="'C3'!Y49" display="Y49"/>
    <hyperlink ref="D402" location="'C3'!AB14" display="SUM(AB14:AB24)"/>
    <hyperlink ref="G402" location="'C3'!AB25" display="AB25"/>
    <hyperlink ref="D403" location="'C3'!AB26" display="SUM(AB26:AB36)"/>
    <hyperlink ref="G403" location="'C3'!AB37" display="AB37"/>
    <hyperlink ref="D404" location="'C3'!AB14" display="SUM(AB14,AB26)"/>
    <hyperlink ref="G404" location="'C3'!AB38" display="AB38"/>
    <hyperlink ref="D405" location="'C3'!AB15" display="SUM(AB15,AB27)"/>
    <hyperlink ref="G405" location="'C3'!AB39" display="AB39"/>
    <hyperlink ref="D406" location="'C3'!AB16" display="SUM(AB16,AB28)"/>
    <hyperlink ref="G406" location="'C3'!AB40" display="AB40"/>
    <hyperlink ref="D407" location="'C3'!AB17" display="SUM(AB17,AB29)"/>
    <hyperlink ref="G407" location="'C3'!AB41" display="AB41"/>
    <hyperlink ref="D408" location="'C3'!AB18" display="SUM(AB18,AB30)"/>
    <hyperlink ref="G408" location="'C3'!AB42" display="AB42"/>
    <hyperlink ref="D409" location="'C3'!AB19" display="SUM(AB19,AB31)"/>
    <hyperlink ref="G409" location="'C3'!AB43" display="AB43"/>
    <hyperlink ref="D410" location="'C3'!AB20" display="SUM(AB20,AB32)"/>
    <hyperlink ref="G410" location="'C3'!AB44" display="AB44"/>
    <hyperlink ref="D411" location="'C3'!AB21" display="SUM(AB21,AB33)"/>
    <hyperlink ref="G411" location="'C3'!AB45" display="AB45"/>
    <hyperlink ref="D412" location="'C3'!AB22" display="SUM(AB22,AB34)"/>
    <hyperlink ref="G412" location="'C3'!AB46" display="AB46"/>
    <hyperlink ref="D413" location="'C3'!AB23" display="SUM(AB23,AB35)"/>
    <hyperlink ref="G413" location="'C3'!AB47" display="AB47"/>
    <hyperlink ref="D414" location="'C3'!AB24" display="SUM(AB24,AB36)"/>
    <hyperlink ref="G414" location="'C3'!AB48" display="AB48"/>
    <hyperlink ref="D415" location="'C3'!AB25" display="SUM(AB25,AB37)"/>
    <hyperlink ref="G415" location="'C3'!AB49" display="AB49"/>
    <hyperlink ref="D416" location="'C3'!AE14" display="SUM(AE14:AE24)"/>
    <hyperlink ref="G416" location="'C3'!AE25" display="AE25"/>
    <hyperlink ref="D417" location="'C3'!AE26" display="SUM(AE26:AE36)"/>
    <hyperlink ref="G417" location="'C3'!AE37" display="AE37"/>
    <hyperlink ref="D418" location="'C3'!AE14" display="SUM(AE14,AE26)"/>
    <hyperlink ref="G418" location="'C3'!AE38" display="AE38"/>
    <hyperlink ref="D419" location="'C3'!AE15" display="SUM(AE15,AE27)"/>
    <hyperlink ref="G419" location="'C3'!AE39" display="AE39"/>
    <hyperlink ref="D420" location="'C3'!AE16" display="SUM(AE16,AE28)"/>
    <hyperlink ref="G420" location="'C3'!AE40" display="AE40"/>
    <hyperlink ref="D421" location="'C3'!AE17" display="SUM(AE17,AE29)"/>
    <hyperlink ref="G421" location="'C3'!AE41" display="AE41"/>
    <hyperlink ref="D422" location="'C3'!AE18" display="SUM(AE18,AE30)"/>
    <hyperlink ref="G422" location="'C3'!AE42" display="AE42"/>
    <hyperlink ref="D423" location="'C3'!AE19" display="SUM(AE19,AE31)"/>
    <hyperlink ref="G423" location="'C3'!AE43" display="AE43"/>
    <hyperlink ref="D424" location="'C3'!AE20" display="SUM(AE20,AE32)"/>
    <hyperlink ref="G424" location="'C3'!AE44" display="AE44"/>
    <hyperlink ref="D425" location="'C3'!AE21" display="SUM(AE21,AE33)"/>
    <hyperlink ref="G425" location="'C3'!AE45" display="AE45"/>
    <hyperlink ref="D426" location="'C3'!AE22" display="SUM(AE22,AE34)"/>
    <hyperlink ref="G426" location="'C3'!AE46" display="AE46"/>
    <hyperlink ref="D427" location="'C3'!AE23" display="SUM(AE23,AE35)"/>
    <hyperlink ref="G427" location="'C3'!AE47" display="AE47"/>
    <hyperlink ref="D428" location="'C3'!AE24" display="SUM(AE24,AE36)"/>
    <hyperlink ref="G428" location="'C3'!AE48" display="AE48"/>
    <hyperlink ref="D429" location="'C3'!AE25" display="SUM(AE25,AE37)"/>
    <hyperlink ref="G429" location="'C3'!AE49" display="AE49"/>
    <hyperlink ref="D430" location="'C3'!AH14" display="SUM(AH14:AH24)"/>
    <hyperlink ref="G430" location="'C3'!AH25" display="AH25"/>
    <hyperlink ref="D431" location="'C3'!AH26" display="SUM(AH26:AH36)"/>
    <hyperlink ref="G431" location="'C3'!AH37" display="AH37"/>
    <hyperlink ref="D432" location="'C3'!AH14" display="SUM(AH14,AH26)"/>
    <hyperlink ref="G432" location="'C3'!AH38" display="AH38"/>
    <hyperlink ref="D433" location="'C3'!AH15" display="SUM(AH15,AH27)"/>
    <hyperlink ref="G433" location="'C3'!AH39" display="AH39"/>
    <hyperlink ref="D434" location="'C3'!AH16" display="SUM(AH16,AH28)"/>
    <hyperlink ref="G434" location="'C3'!AH40" display="AH40"/>
    <hyperlink ref="D435" location="'C3'!AH17" display="SUM(AH17,AH29)"/>
    <hyperlink ref="G435" location="'C3'!AH41" display="AH41"/>
    <hyperlink ref="D436" location="'C3'!AH18" display="SUM(AH18,AH30)"/>
    <hyperlink ref="G436" location="'C3'!AH42" display="AH42"/>
    <hyperlink ref="D437" location="'C3'!AH19" display="SUM(AH19,AH31)"/>
    <hyperlink ref="G437" location="'C3'!AH43" display="AH43"/>
    <hyperlink ref="D438" location="'C3'!AH20" display="SUM(AH20,AH32)"/>
    <hyperlink ref="G438" location="'C3'!AH44" display="AH44"/>
    <hyperlink ref="D439" location="'C3'!AH21" display="SUM(AH21,AH33)"/>
    <hyperlink ref="G439" location="'C3'!AH45" display="AH45"/>
    <hyperlink ref="D440" location="'C3'!AH22" display="SUM(AH22,AH34)"/>
    <hyperlink ref="G440" location="'C3'!AH46" display="AH46"/>
    <hyperlink ref="D441" location="'C3'!AH23" display="SUM(AH23,AH35)"/>
    <hyperlink ref="G441" location="'C3'!AH47" display="AH47"/>
    <hyperlink ref="D442" location="'C3'!AH24" display="SUM(AH24,AH36)"/>
    <hyperlink ref="G442" location="'C3'!AH48" display="AH48"/>
    <hyperlink ref="D443" location="'C3'!AH25" display="SUM(AH25,AH37)"/>
    <hyperlink ref="G443" location="'C3'!AH49" display="AH49"/>
    <hyperlink ref="D444" location="'C4'!V14" display="SUM(V14,V15)"/>
    <hyperlink ref="G444" location="'C4'!V16" display="V16"/>
    <hyperlink ref="D445" location="'C4'!Y14" display="SUM(Y14,Y15)"/>
    <hyperlink ref="G445" location="'C4'!Y16" display="Y16"/>
    <hyperlink ref="D446" location="'C4'!AB14" display="SUM(AB14,AB15)"/>
    <hyperlink ref="G446" location="'C4'!AB16" display="AB16"/>
    <hyperlink ref="D447" location="'C4'!AE14" display="SUM(AE14,AE15)"/>
    <hyperlink ref="G447" location="'C4'!AE16" display="AE16"/>
    <hyperlink ref="D448" location="'C4'!AH14" display="SUM(AH14,AH15)"/>
    <hyperlink ref="G448" location="'C4'!AH16" display="AH16"/>
    <hyperlink ref="D449" location="'C4'!AK14" display="SUM(AK14,AK15)"/>
    <hyperlink ref="G449" location="'C4'!AK16" display="AK16"/>
    <hyperlink ref="D450" location="'C4'!AN14" display="SUM(AN14,AN15)"/>
    <hyperlink ref="G450" location="'C4'!AN16" display="AN16"/>
    <hyperlink ref="D783" location="'C7'!V14" display="SUM(V14:V24)"/>
    <hyperlink ref="G783" location="'C7'!V25" display="V25"/>
    <hyperlink ref="D784" location="'C7'!V26" display="SUM(V26:V36)"/>
    <hyperlink ref="G784" location="'C7'!V37" display="V37"/>
    <hyperlink ref="D785" location="'C7'!V14" display="SUM(V14,V26)"/>
    <hyperlink ref="G785" location="'C7'!V38" display="V38"/>
    <hyperlink ref="D786" location="'C7'!V15" display="SUM(V15,V27)"/>
    <hyperlink ref="G786" location="'C7'!V39" display="V39"/>
    <hyperlink ref="D787" location="'C7'!V16" display="SUM(V16,V28)"/>
    <hyperlink ref="G787" location="'C7'!V40" display="V40"/>
    <hyperlink ref="D788" location="'C7'!V17" display="SUM(V17,V29)"/>
    <hyperlink ref="G788" location="'C7'!V41" display="V41"/>
    <hyperlink ref="D789" location="'C7'!V18" display="SUM(V18,V30)"/>
    <hyperlink ref="G789" location="'C7'!V42" display="V42"/>
    <hyperlink ref="D790" location="'C7'!V19" display="SUM(V19,V31)"/>
    <hyperlink ref="G790" location="'C7'!V43" display="V43"/>
    <hyperlink ref="D791" location="'C7'!V20" display="SUM(V20,V32)"/>
    <hyperlink ref="G791" location="'C7'!V44" display="V44"/>
    <hyperlink ref="D792" location="'C7'!V21" display="SUM(V21,V33)"/>
    <hyperlink ref="G792" location="'C7'!V45" display="V45"/>
    <hyperlink ref="D793" location="'C7'!V22" display="SUM(V22,V34)"/>
    <hyperlink ref="G793" location="'C7'!V46" display="V46"/>
    <hyperlink ref="D794" location="'C7'!V23" display="SUM(V23,V35)"/>
    <hyperlink ref="G794" location="'C7'!V47" display="V47"/>
    <hyperlink ref="D795" location="'C7'!V24" display="SUM(V24,V36)"/>
    <hyperlink ref="G795" location="'C7'!V48" display="V48"/>
    <hyperlink ref="D796" location="'C7'!V25" display="SUM(V25,V37)"/>
    <hyperlink ref="G796" location="'C7'!V49" display="V49"/>
    <hyperlink ref="D797" location="'C7'!Y14" display="SUM(Y14:Y24)"/>
    <hyperlink ref="G797" location="'C7'!Y25" display="Y25"/>
    <hyperlink ref="D798" location="'C7'!Y26" display="SUM(Y26:Y36)"/>
    <hyperlink ref="G798" location="'C7'!Y37" display="Y37"/>
    <hyperlink ref="D799" location="'C7'!Y14" display="SUM(Y14,Y26)"/>
    <hyperlink ref="G799" location="'C7'!Y38" display="Y38"/>
    <hyperlink ref="D800" location="'C7'!Y15" display="SUM(Y15,Y27)"/>
    <hyperlink ref="G800" location="'C7'!Y39" display="Y39"/>
    <hyperlink ref="D801" location="'C7'!Y16" display="SUM(Y16,Y28)"/>
    <hyperlink ref="G801" location="'C7'!Y40" display="Y40"/>
    <hyperlink ref="D802" location="'C7'!Y17" display="SUM(Y17,Y29)"/>
    <hyperlink ref="G802" location="'C7'!Y41" display="Y41"/>
    <hyperlink ref="D803" location="'C7'!Y18" display="SUM(Y18,Y30)"/>
    <hyperlink ref="G803" location="'C7'!Y42" display="Y42"/>
    <hyperlink ref="D804" location="'C7'!Y19" display="SUM(Y19,Y31)"/>
    <hyperlink ref="G804" location="'C7'!Y43" display="Y43"/>
    <hyperlink ref="D805" location="'C7'!Y20" display="SUM(Y20,Y32)"/>
    <hyperlink ref="G805" location="'C7'!Y44" display="Y44"/>
    <hyperlink ref="D806" location="'C7'!Y21" display="SUM(Y21,Y33)"/>
    <hyperlink ref="G806" location="'C7'!Y45" display="Y45"/>
    <hyperlink ref="D807" location="'C7'!Y22" display="SUM(Y22,Y34)"/>
    <hyperlink ref="G807" location="'C7'!Y46" display="Y46"/>
    <hyperlink ref="D808" location="'C7'!Y23" display="SUM(Y23,Y35)"/>
    <hyperlink ref="G808" location="'C7'!Y47" display="Y47"/>
    <hyperlink ref="D809" location="'C7'!Y24" display="SUM(Y24,Y36)"/>
    <hyperlink ref="G809" location="'C7'!Y48" display="Y48"/>
    <hyperlink ref="D810" location="'C7'!Y25" display="SUM(Y25,Y37)"/>
    <hyperlink ref="G810" location="'C7'!Y49" display="Y49"/>
    <hyperlink ref="D811" location="'C7'!AB14" display="SUM(AB14:AB24)"/>
    <hyperlink ref="G811" location="'C7'!AB25" display="AB25"/>
    <hyperlink ref="D812" location="'C7'!AB26" display="SUM(AB26:AB36)"/>
    <hyperlink ref="G812" location="'C7'!AB37" display="AB37"/>
    <hyperlink ref="D813" location="'C7'!AB14" display="SUM(AB14,AB26)"/>
    <hyperlink ref="G813" location="'C7'!AB38" display="AB38"/>
    <hyperlink ref="D814" location="'C7'!AB15" display="SUM(AB15,AB27)"/>
    <hyperlink ref="G814" location="'C7'!AB39" display="AB39"/>
    <hyperlink ref="D815" location="'C7'!AB16" display="SUM(AB16,AB28)"/>
    <hyperlink ref="G815" location="'C7'!AB40" display="AB40"/>
    <hyperlink ref="D816" location="'C7'!AB17" display="SUM(AB17,AB29)"/>
    <hyperlink ref="G816" location="'C7'!AB41" display="AB41"/>
    <hyperlink ref="D817" location="'C7'!AB18" display="SUM(AB18,AB30)"/>
    <hyperlink ref="G817" location="'C7'!AB42" display="AB42"/>
    <hyperlink ref="D818" location="'C7'!AB19" display="SUM(AB19,AB31)"/>
    <hyperlink ref="G818" location="'C7'!AB43" display="AB43"/>
    <hyperlink ref="D819" location="'C7'!AB20" display="SUM(AB20,AB32)"/>
    <hyperlink ref="G819" location="'C7'!AB44" display="AB44"/>
    <hyperlink ref="D820" location="'C7'!AB21" display="SUM(AB21,AB33)"/>
    <hyperlink ref="G820" location="'C7'!AB45" display="AB45"/>
    <hyperlink ref="D821" location="'C7'!AB22" display="SUM(AB22,AB34)"/>
    <hyperlink ref="G821" location="'C7'!AB46" display="AB46"/>
    <hyperlink ref="D822" location="'C7'!AB23" display="SUM(AB23,AB35)"/>
    <hyperlink ref="G822" location="'C7'!AB47" display="AB47"/>
    <hyperlink ref="D823" location="'C7'!AB24" display="SUM(AB24,AB36)"/>
    <hyperlink ref="G823" location="'C7'!AB48" display="AB48"/>
    <hyperlink ref="D824" location="'C7'!AB25" display="SUM(AB25,AB37)"/>
    <hyperlink ref="G824" location="'C7'!AB49" display="AB49"/>
    <hyperlink ref="D825" location="'C7'!AE14" display="SUM(AE14:AE24)"/>
    <hyperlink ref="G825" location="'C7'!AE25" display="AE25"/>
    <hyperlink ref="D826" location="'C7'!AE26" display="SUM(AE26:AE36)"/>
    <hyperlink ref="G826" location="'C7'!AE37" display="AE37"/>
    <hyperlink ref="D827" location="'C7'!AE14" display="SUM(AE14,AE26)"/>
    <hyperlink ref="G827" location="'C7'!AE38" display="AE38"/>
    <hyperlink ref="D828" location="'C7'!AE15" display="SUM(AE15,AE27)"/>
    <hyperlink ref="G828" location="'C7'!AE39" display="AE39"/>
    <hyperlink ref="D829" location="'C7'!AE16" display="SUM(AE16,AE28)"/>
    <hyperlink ref="G829" location="'C7'!AE40" display="AE40"/>
    <hyperlink ref="D830" location="'C7'!AE17" display="SUM(AE17,AE29)"/>
    <hyperlink ref="G830" location="'C7'!AE41" display="AE41"/>
    <hyperlink ref="D831" location="'C7'!AE18" display="SUM(AE18,AE30)"/>
    <hyperlink ref="G831" location="'C7'!AE42" display="AE42"/>
    <hyperlink ref="D832" location="'C7'!AE19" display="SUM(AE19,AE31)"/>
    <hyperlink ref="G832" location="'C7'!AE43" display="AE43"/>
    <hyperlink ref="D833" location="'C7'!AE20" display="SUM(AE20,AE32)"/>
    <hyperlink ref="G833" location="'C7'!AE44" display="AE44"/>
    <hyperlink ref="D834" location="'C7'!AE21" display="SUM(AE21,AE33)"/>
    <hyperlink ref="G834" location="'C7'!AE45" display="AE45"/>
    <hyperlink ref="D835" location="'C7'!AE22" display="SUM(AE22,AE34)"/>
    <hyperlink ref="G835" location="'C7'!AE46" display="AE46"/>
    <hyperlink ref="D836" location="'C7'!AE23" display="SUM(AE23,AE35)"/>
    <hyperlink ref="G836" location="'C7'!AE47" display="AE47"/>
    <hyperlink ref="D837" location="'C7'!AE24" display="SUM(AE24,AE36)"/>
    <hyperlink ref="G837" location="'C7'!AE48" display="AE48"/>
    <hyperlink ref="D838" location="'C7'!AE25" display="SUM(AE25,AE37)"/>
    <hyperlink ref="G838" location="'C7'!AE49" display="AE49"/>
    <hyperlink ref="D839" location="'C7'!AH14" display="SUM(AH14:AH24)"/>
    <hyperlink ref="G839" location="'C7'!AH25" display="AH25"/>
    <hyperlink ref="D840" location="'C7'!AH26" display="SUM(AH26:AH36)"/>
    <hyperlink ref="G840" location="'C7'!AH37" display="AH37"/>
    <hyperlink ref="D841" location="'C7'!AH14" display="SUM(AH14,AH26)"/>
    <hyperlink ref="G841" location="'C7'!AH38" display="AH38"/>
    <hyperlink ref="D842" location="'C7'!AH15" display="SUM(AH15,AH27)"/>
    <hyperlink ref="G842" location="'C7'!AH39" display="AH39"/>
    <hyperlink ref="D843" location="'C7'!AH16" display="SUM(AH16,AH28)"/>
    <hyperlink ref="G843" location="'C7'!AH40" display="AH40"/>
    <hyperlink ref="D844" location="'C7'!AH17" display="SUM(AH17,AH29)"/>
    <hyperlink ref="G844" location="'C7'!AH41" display="AH41"/>
    <hyperlink ref="D845" location="'C7'!AH18" display="SUM(AH18,AH30)"/>
    <hyperlink ref="G845" location="'C7'!AH42" display="AH42"/>
    <hyperlink ref="D846" location="'C7'!AH19" display="SUM(AH19,AH31)"/>
    <hyperlink ref="G846" location="'C7'!AH43" display="AH43"/>
    <hyperlink ref="D847" location="'C7'!AH20" display="SUM(AH20,AH32)"/>
    <hyperlink ref="G847" location="'C7'!AH44" display="AH44"/>
    <hyperlink ref="D848" location="'C7'!AH21" display="SUM(AH21,AH33)"/>
    <hyperlink ref="G848" location="'C7'!AH45" display="AH45"/>
    <hyperlink ref="D849" location="'C7'!AH22" display="SUM(AH22,AH34)"/>
    <hyperlink ref="G849" location="'C7'!AH46" display="AH46"/>
    <hyperlink ref="D850" location="'C7'!AH23" display="SUM(AH23,AH35)"/>
    <hyperlink ref="G850" location="'C7'!AH47" display="AH47"/>
    <hyperlink ref="D851" location="'C7'!AH24" display="SUM(AH24,AH36)"/>
    <hyperlink ref="G851" location="'C7'!AH48" display="AH48"/>
    <hyperlink ref="D852" location="'C7'!AH25" display="SUM(AH25,AH37)"/>
    <hyperlink ref="G852" location="'C7'!AH49" display="AH49"/>
    <hyperlink ref="D853" location="'C7'!AK14" display="SUM(AK14:AK24)"/>
    <hyperlink ref="G853" location="'C7'!AK25" display="AK25"/>
    <hyperlink ref="D854" location="'C7'!AK26" display="SUM(AK26:AK36)"/>
    <hyperlink ref="G854" location="'C7'!AK37" display="AK37"/>
    <hyperlink ref="D855" location="'C7'!AK14" display="SUM(AK14,AK26)"/>
    <hyperlink ref="G855" location="'C7'!AK38" display="AK38"/>
    <hyperlink ref="D856" location="'C7'!AK15" display="SUM(AK15,AK27)"/>
    <hyperlink ref="G856" location="'C7'!AK39" display="AK39"/>
    <hyperlink ref="D857" location="'C7'!AK16" display="SUM(AK16,AK28)"/>
    <hyperlink ref="G857" location="'C7'!AK40" display="AK40"/>
    <hyperlink ref="D858" location="'C7'!AK17" display="SUM(AK17,AK29)"/>
    <hyperlink ref="G858" location="'C7'!AK41" display="AK41"/>
    <hyperlink ref="D859" location="'C7'!AK18" display="SUM(AK18,AK30)"/>
    <hyperlink ref="G859" location="'C7'!AK42" display="AK42"/>
    <hyperlink ref="D860" location="'C7'!AK19" display="SUM(AK19,AK31)"/>
    <hyperlink ref="G860" location="'C7'!AK43" display="AK43"/>
    <hyperlink ref="D861" location="'C7'!AK20" display="SUM(AK20,AK32)"/>
    <hyperlink ref="G861" location="'C7'!AK44" display="AK44"/>
    <hyperlink ref="D862" location="'C7'!AK21" display="SUM(AK21,AK33)"/>
    <hyperlink ref="G862" location="'C7'!AK45" display="AK45"/>
    <hyperlink ref="D863" location="'C7'!AK22" display="SUM(AK22,AK34)"/>
    <hyperlink ref="G863" location="'C7'!AK46" display="AK46"/>
    <hyperlink ref="D864" location="'C7'!AK23" display="SUM(AK23,AK35)"/>
    <hyperlink ref="G864" location="'C7'!AK47" display="AK47"/>
    <hyperlink ref="D865" location="'C7'!AK24" display="SUM(AK24,AK36)"/>
    <hyperlink ref="G865" location="'C7'!AK48" display="AK48"/>
    <hyperlink ref="D866" location="'C7'!AK25" display="SUM(AK25,AK37)"/>
    <hyperlink ref="G866" location="'C7'!AK49" display="AK49"/>
    <hyperlink ref="D867" location="'C7'!V14" display="SUM(V14,Y14,AE14,AK14)"/>
    <hyperlink ref="G867" location="'C7'!AN14" display="AN14"/>
    <hyperlink ref="D868" location="'C7'!V15" display="SUM(V15,Y15,AE15,AK15)"/>
    <hyperlink ref="G868" location="'C7'!AN15" display="AN15"/>
    <hyperlink ref="D869" location="'C7'!V16" display="SUM(V16,Y16,AE16,AK16)"/>
    <hyperlink ref="G869" location="'C7'!AN16" display="AN16"/>
    <hyperlink ref="D870" location="'C7'!V17" display="SUM(V17,Y17,AE17,AK17)"/>
    <hyperlink ref="G870" location="'C7'!AN17" display="AN17"/>
    <hyperlink ref="D871" location="'C7'!V18" display="SUM(V18,Y18,AE18,AK18)"/>
    <hyperlink ref="G871" location="'C7'!AN18" display="AN18"/>
    <hyperlink ref="D872" location="'C7'!V19" display="SUM(V19,Y19,AE19,AK19)"/>
    <hyperlink ref="G872" location="'C7'!AN19" display="AN19"/>
    <hyperlink ref="D873" location="'C7'!V20" display="SUM(V20,Y20,AE20,AK20)"/>
    <hyperlink ref="G873" location="'C7'!AN20" display="AN20"/>
    <hyperlink ref="D874" location="'C7'!V21" display="SUM(V21,Y21,AE21,AK21)"/>
    <hyperlink ref="G874" location="'C7'!AN21" display="AN21"/>
    <hyperlink ref="D875" location="'C7'!V22" display="SUM(V22,Y22,AE22,AK22)"/>
    <hyperlink ref="G875" location="'C7'!AN22" display="AN22"/>
    <hyperlink ref="D876" location="'C7'!V23" display="SUM(V23,Y23,AE23,AK23)"/>
    <hyperlink ref="G876" location="'C7'!AN23" display="AN23"/>
    <hyperlink ref="D877" location="'C7'!V24" display="SUM(V24,Y24,AE24,AK24)"/>
    <hyperlink ref="G877" location="'C7'!AN24" display="AN24"/>
    <hyperlink ref="D878" location="'C7'!AN14" display="SUM(AN14:AN24)"/>
    <hyperlink ref="G878" location="'C7'!AN25" display="AN25"/>
    <hyperlink ref="D879" location="'C7'!V26" display="SUM(V26,Y26,AE26,AK26)"/>
    <hyperlink ref="G879" location="'C7'!AN26" display="AN26"/>
    <hyperlink ref="D880" location="'C7'!V27" display="SUM(V27,Y27,AE27,AK27)"/>
    <hyperlink ref="G880" location="'C7'!AN27" display="AN27"/>
    <hyperlink ref="D881" location="'C7'!V28" display="SUM(V28,Y28,AE28,AK28)"/>
    <hyperlink ref="G881" location="'C7'!AN28" display="AN28"/>
    <hyperlink ref="D882" location="'C7'!V29" display="SUM(V29,Y29,AE29,AK29)"/>
    <hyperlink ref="G882" location="'C7'!AN29" display="AN29"/>
    <hyperlink ref="D883" location="'C7'!V30" display="SUM(V30,Y30,AE30,AK30)"/>
    <hyperlink ref="G883" location="'C7'!AN30" display="AN30"/>
    <hyperlink ref="D884" location="'C7'!V31" display="SUM(V31,Y31,AE31,AK31)"/>
    <hyperlink ref="G884" location="'C7'!AN31" display="AN31"/>
    <hyperlink ref="D885" location="'C7'!V32" display="SUM(V32,Y32,AE32,AK32)"/>
    <hyperlink ref="G885" location="'C7'!AN32" display="AN32"/>
    <hyperlink ref="D886" location="'C7'!V33" display="SUM(V33,Y33,AE33,AK33)"/>
    <hyperlink ref="G886" location="'C7'!AN33" display="AN33"/>
    <hyperlink ref="D887" location="'C7'!V34" display="SUM(V34,Y34,AE34,AK34)"/>
    <hyperlink ref="G887" location="'C7'!AN34" display="AN34"/>
    <hyperlink ref="D888" location="'C7'!V35" display="SUM(V35,Y35,AE35,AK35)"/>
    <hyperlink ref="G888" location="'C7'!AN35" display="AN35"/>
    <hyperlink ref="D889" location="'C7'!V36" display="SUM(V36,Y36,AE36,AK36)"/>
    <hyperlink ref="G889" location="'C7'!AN36" display="AN36"/>
    <hyperlink ref="D890" location="'C7'!AN26" display="SUM(AN26:AN36)"/>
    <hyperlink ref="G890" location="'C7'!AN37" display="AN37"/>
    <hyperlink ref="D891" location="'C7'!AN14" display="SUM(AN14,AN26)"/>
    <hyperlink ref="G891" location="'C7'!AN38" display="AN38"/>
    <hyperlink ref="D892" location="'C7'!AN15" display="SUM(AN15,AN27)"/>
    <hyperlink ref="G892" location="'C7'!AN39" display="AN39"/>
    <hyperlink ref="D893" location="'C7'!AN16" display="SUM(AN16,AN28)"/>
    <hyperlink ref="G893" location="'C7'!AN40" display="AN40"/>
    <hyperlink ref="D894" location="'C7'!AN17" display="SUM(AN17,AN29)"/>
    <hyperlink ref="G894" location="'C7'!AN41" display="AN41"/>
    <hyperlink ref="D895" location="'C7'!AN18" display="SUM(AN18,AN30)"/>
    <hyperlink ref="G895" location="'C7'!AN42" display="AN42"/>
    <hyperlink ref="D896" location="'C7'!AN19" display="SUM(AN19,AN31)"/>
    <hyperlink ref="G896" location="'C7'!AN43" display="AN43"/>
    <hyperlink ref="D897" location="'C7'!AN20" display="SUM(AN20,AN32)"/>
    <hyperlink ref="G897" location="'C7'!AN44" display="AN44"/>
    <hyperlink ref="D898" location="'C7'!AN21" display="SUM(AN21,AN33)"/>
    <hyperlink ref="G898" location="'C7'!AN45" display="AN45"/>
    <hyperlink ref="D899" location="'C7'!AN22" display="SUM(AN22,AN34)"/>
    <hyperlink ref="G899" location="'C7'!AN46" display="AN46"/>
    <hyperlink ref="D900" location="'C7'!AN23" display="SUM(AN23,AN35)"/>
    <hyperlink ref="G900" location="'C7'!AN47" display="AN47"/>
    <hyperlink ref="D901" location="'C7'!AN24" display="SUM(AN24,AN36)"/>
    <hyperlink ref="G901" location="'C7'!AN48" display="AN48"/>
    <hyperlink ref="D902" location="'C7'!AN25" display="SUM(AN25,AN37)"/>
    <hyperlink ref="G902" location="'C7'!AN49" display="AN49"/>
    <hyperlink ref="D903" location="'C8'!V14" display="SUM(V14,V15)"/>
    <hyperlink ref="G903" location="'C8'!V16" display="V16"/>
    <hyperlink ref="D904" location="'C8'!V17" display="SUM(V17,V18)"/>
    <hyperlink ref="G904" location="'C8'!V19" display="V19"/>
    <hyperlink ref="D905" location="'C8'!V14" display="SUM(V14,V17)"/>
    <hyperlink ref="G905" location="'C8'!V20" display="V20"/>
    <hyperlink ref="D906" location="'C8'!V15" display="SUM(V15,V18)"/>
    <hyperlink ref="G906" location="'C8'!V21" display="V21"/>
    <hyperlink ref="D907" location="'C8'!V16" display="SUM(V16,V19)"/>
    <hyperlink ref="G907" location="'C8'!V22" display="V22"/>
    <hyperlink ref="D908" location="'C8'!Y14" display="SUM(Y14,Y15)"/>
    <hyperlink ref="G908" location="'C8'!Y16" display="Y16"/>
    <hyperlink ref="D909" location="'C8'!Y17" display="SUM(Y17,Y18)"/>
    <hyperlink ref="G909" location="'C8'!Y19" display="Y19"/>
    <hyperlink ref="D910" location="'C8'!Y14" display="SUM(Y14,Y17)"/>
    <hyperlink ref="G910" location="'C8'!Y20" display="Y20"/>
    <hyperlink ref="D911" location="'C8'!Y15" display="SUM(Y15,Y18)"/>
    <hyperlink ref="G911" location="'C8'!Y21" display="Y21"/>
    <hyperlink ref="D912" location="'C8'!Y16" display="SUM(Y16,Y19)"/>
    <hyperlink ref="G912" location="'C8'!Y22" display="Y22"/>
    <hyperlink ref="D17" location="'C2'!V22" display="V22"/>
    <hyperlink ref="G17" location="='C3'!V49" display="V49"/>
    <hyperlink ref="D18" location="'C2'!AQ22" display="AQ22"/>
    <hyperlink ref="G18" location="='C3'!AH49" display="AH49"/>
    <hyperlink ref="D19" location="'C2'!AQ22" display="AQ22"/>
    <hyperlink ref="G19" location="='C5'!V102" display="V102"/>
    <hyperlink ref="D21" location="'C2'!AB22" display="AB22"/>
    <hyperlink ref="G21" location="='C3'!Y49" display="Y49"/>
    <hyperlink ref="D22" location="'C2'!AH22" display="AH22"/>
    <hyperlink ref="G22" location="='C3'!AB49" display="AB49"/>
    <hyperlink ref="D23" location="'C2'!AN22" display="AN22"/>
    <hyperlink ref="G23" location="='C3'!AE49" display="AE49"/>
    <hyperlink ref="D24" location="'C2'!V21" display="V21"/>
    <hyperlink ref="G24" location="='C3'!V37" display="V37"/>
    <hyperlink ref="D25" location="'C2'!AQ21" display="AQ21"/>
    <hyperlink ref="G25" location="='C3'!AH37" display="AH37"/>
    <hyperlink ref="D26" location="'C2'!AQ21" display="AQ21"/>
    <hyperlink ref="G26" location="='C5'!V72" display="V72"/>
    <hyperlink ref="D27" location="'C2'!AB21" display="AB21"/>
    <hyperlink ref="G27" location="='C3'!Y37" display="Y37"/>
    <hyperlink ref="D28" location="'C2'!AH21" display="AH21"/>
    <hyperlink ref="G28" location="='C3'!AB37" display="AB37"/>
    <hyperlink ref="D29" location="'C2'!AN21" display="AN21"/>
    <hyperlink ref="G29" location="='C3'!AE37" display="AE37"/>
    <hyperlink ref="D30" location="'C2'!V20" display="V20"/>
    <hyperlink ref="G30" location="='C3'!V25" display="V25"/>
    <hyperlink ref="D31" location="'C2'!AQ20" display="AQ20"/>
    <hyperlink ref="G31" location="='C3'!AH25" display="AH25"/>
    <hyperlink ref="D32" location="'C2'!AQ20" display="AQ20"/>
    <hyperlink ref="G32" location="='C5'!V42" display="V42"/>
    <hyperlink ref="D33" location="'C2'!AB20" display="AB20"/>
    <hyperlink ref="G33" location="='C3'!Y25" display="Y25"/>
    <hyperlink ref="D34" location="'C2'!AH20" display="AH20"/>
    <hyperlink ref="G34" location="='C3'!AB25" display="AB25"/>
    <hyperlink ref="D35" location="'C2'!AN20" display="AN20"/>
    <hyperlink ref="G35" location="='C3'!AE25" display="AE25"/>
    <hyperlink ref="D40" location="'C2'!AE14" display="AE14"/>
    <hyperlink ref="G40" location="='C2'!AB14" display="AB14"/>
    <hyperlink ref="D41" location="'C2'!AE15" display="AE15"/>
    <hyperlink ref="G41" location="='C2'!AB15" display="AB15"/>
    <hyperlink ref="D42" location="'C2'!AE16" display="AE16"/>
    <hyperlink ref="G42" location="='C2'!AB16" display="AB16"/>
    <hyperlink ref="D43" location="'C2'!AE17" display="AE17"/>
    <hyperlink ref="G43" location="='C2'!AB17" display="AB17"/>
    <hyperlink ref="D44" location="'C2'!AE18" display="AE18"/>
    <hyperlink ref="G44" location="='C2'!AB18" display="AB18"/>
    <hyperlink ref="D45" location="'C2'!AE19" display="AE19"/>
    <hyperlink ref="G45" location="='C2'!AB19" display="AB19"/>
    <hyperlink ref="D46" location="'C2'!AE20" display="AE20"/>
    <hyperlink ref="G46" location="='C2'!AB20" display="AB20"/>
    <hyperlink ref="D47" location="'C2'!AE21" display="AE21"/>
    <hyperlink ref="G47" location="='C2'!AB21" display="AB21"/>
    <hyperlink ref="D48" location="'C2'!AE22" display="AE22"/>
    <hyperlink ref="G48" location="='C2'!AB22" display="AB22"/>
    <hyperlink ref="D49" location="'C2'!AE23" display="AE23"/>
    <hyperlink ref="G49" location="='C2'!AB23" display="AB23"/>
    <hyperlink ref="D50" location="'C2'!AK14" display="AK14"/>
    <hyperlink ref="G50" location="='C2'!AH14" display="AH14"/>
    <hyperlink ref="D51" location="'C2'!AK15" display="AK15"/>
    <hyperlink ref="G51" location="='C2'!AH15" display="AH15"/>
    <hyperlink ref="D52" location="'C2'!AK16" display="AK16"/>
    <hyperlink ref="G52" location="='C2'!AH16" display="AH16"/>
    <hyperlink ref="D53" location="'C2'!AK17" display="AK17"/>
    <hyperlink ref="G53" location="='C2'!AH17" display="AH17"/>
    <hyperlink ref="D54" location="'C2'!AK18" display="AK18"/>
    <hyperlink ref="G54" location="='C2'!AH18" display="AH18"/>
    <hyperlink ref="D55" location="'C2'!AK19" display="AK19"/>
    <hyperlink ref="G55" location="='C2'!AH19" display="AH19"/>
    <hyperlink ref="D56" location="'C2'!AK20" display="AK20"/>
    <hyperlink ref="G56" location="='C2'!AH20" display="AH20"/>
    <hyperlink ref="D57" location="'C2'!AK21" display="AK21"/>
    <hyperlink ref="G57" location="='C2'!AH21" display="AH21"/>
    <hyperlink ref="D58" location="'C2'!AK22" display="AK22"/>
    <hyperlink ref="G58" location="='C2'!AH22" display="AH22"/>
    <hyperlink ref="D59" location="'C2'!AK23" display="AK23"/>
    <hyperlink ref="G59" location="='C2'!AH23" display="AH23"/>
    <hyperlink ref="D60" location="'C2'!V23" display="V23"/>
    <hyperlink ref="G60" location="='C2'!V22" display="V22"/>
    <hyperlink ref="D61" location="'C2'!AB23" display="AB23"/>
    <hyperlink ref="G61" location="='C2'!AB22" display="AB22"/>
    <hyperlink ref="D62" location="'C2'!AE23" display="AE23"/>
    <hyperlink ref="G62" location="='C2'!AE22" display="AE22"/>
    <hyperlink ref="D63" location="'C2'!AH23" display="AH23"/>
    <hyperlink ref="G63" location="='C2'!AH22" display="AH22"/>
    <hyperlink ref="D64" location="'C2'!AK23" display="AK23"/>
    <hyperlink ref="G64" location="='C2'!AK22" display="AK22"/>
    <hyperlink ref="D65" location="'C2'!AN23" display="AN23"/>
    <hyperlink ref="G65" location="='C2'!AN22" display="AN22"/>
    <hyperlink ref="D66" location="'C2'!AQ23" display="AQ23"/>
    <hyperlink ref="G66" location="='C2'!AQ22" display="AQ22"/>
    <hyperlink ref="D67" location="'C4'!AH14" display="AH14"/>
    <hyperlink ref="G67" location="='C4'!V14" display="V14"/>
    <hyperlink ref="D68" location="'C4'!AH15" display="AH15"/>
    <hyperlink ref="G68" location="='C4'!V15" display="V15"/>
    <hyperlink ref="D69" location="'C4'!AH16" display="AH16"/>
    <hyperlink ref="G69" location="='C4'!V16" display="V16"/>
    <hyperlink ref="D70" location="'C4'!AK14" display="AK14"/>
    <hyperlink ref="G70" location="='C4'!Y14" display="Y14"/>
    <hyperlink ref="D71" location="'C4'!AK15" display="AK15"/>
    <hyperlink ref="G71" location="='C4'!Y15" display="Y15"/>
    <hyperlink ref="D72" location="'C4'!AK16" display="AK16"/>
    <hyperlink ref="G72" location="='C4'!Y16" display="Y16"/>
    <hyperlink ref="D73" location="'C4'!AN14" display="AN14"/>
    <hyperlink ref="G73" location="='C4'!AB14" display="AB14"/>
    <hyperlink ref="D74" location="'C4'!AN15" display="AN15"/>
    <hyperlink ref="G74" location="='C4'!AB15" display="AB15"/>
    <hyperlink ref="D75" location="'C4'!AN16" display="AN16"/>
    <hyperlink ref="G75" location="='C4'!AB16" display="AB16"/>
    <hyperlink ref="D76" location="'C4'!V16" display="V16"/>
    <hyperlink ref="G76" location="='C2'!V22" display="V22"/>
    <hyperlink ref="D77" location="'C4'!Y16" display="Y16"/>
    <hyperlink ref="G77" location="='C2'!AE22" display="AE22"/>
    <hyperlink ref="D78" location="'C4'!AB16" display="AB16"/>
    <hyperlink ref="G78" location="='C2'!AH22" display="AH22"/>
    <hyperlink ref="D79" location="'C4'!AE16" display="AE16"/>
    <hyperlink ref="G79" location="='C2'!AN22" display="AN22"/>
    <hyperlink ref="D83" location="'C5'!Y14" display="Y14"/>
    <hyperlink ref="G83" location="='C5'!V14" display="V14"/>
    <hyperlink ref="D84" location="'C5'!Y15" display="Y15"/>
    <hyperlink ref="G84" location="='C5'!V15" display="V15"/>
    <hyperlink ref="D85" location="'C5'!Y16" display="Y16"/>
    <hyperlink ref="G85" location="='C5'!V16" display="V16"/>
    <hyperlink ref="D86" location="'C5'!Y17" display="Y17"/>
    <hyperlink ref="G86" location="='C5'!V17" display="V17"/>
    <hyperlink ref="D87" location="'C5'!Y18" display="Y18"/>
    <hyperlink ref="G87" location="='C5'!V18" display="V18"/>
    <hyperlink ref="D88" location="'C5'!Y19" display="Y19"/>
    <hyperlink ref="G88" location="='C5'!V19" display="V19"/>
    <hyperlink ref="D89" location="'C5'!Y20" display="Y20"/>
    <hyperlink ref="G89" location="='C5'!V20" display="V20"/>
    <hyperlink ref="D90" location="'C5'!Y21" display="Y21"/>
    <hyperlink ref="G90" location="='C5'!V21" display="V21"/>
    <hyperlink ref="D91" location="'C5'!Y22" display="Y22"/>
    <hyperlink ref="G91" location="='C5'!V22" display="V22"/>
    <hyperlink ref="D92" location="'C5'!Y23" display="Y23"/>
    <hyperlink ref="G92" location="='C5'!V23" display="V23"/>
    <hyperlink ref="D93" location="'C5'!Y24" display="Y24"/>
    <hyperlink ref="G93" location="='C5'!V24" display="V24"/>
    <hyperlink ref="D94" location="'C5'!Y25" display="Y25"/>
    <hyperlink ref="G94" location="='C5'!V25" display="V25"/>
    <hyperlink ref="D95" location="'C5'!Y26" display="Y26"/>
    <hyperlink ref="G95" location="='C5'!V26" display="V26"/>
    <hyperlink ref="D96" location="'C5'!Y27" display="Y27"/>
    <hyperlink ref="G96" location="='C5'!V27" display="V27"/>
    <hyperlink ref="D97" location="'C5'!Y28" display="Y28"/>
    <hyperlink ref="G97" location="='C5'!V28" display="V28"/>
    <hyperlink ref="D98" location="'C5'!Y29" display="Y29"/>
    <hyperlink ref="G98" location="='C5'!V29" display="V29"/>
    <hyperlink ref="D99" location="'C5'!Y30" display="Y30"/>
    <hyperlink ref="G99" location="='C5'!V30" display="V30"/>
    <hyperlink ref="D100" location="'C5'!Y31" display="Y31"/>
    <hyperlink ref="G100" location="='C5'!V31" display="V31"/>
    <hyperlink ref="D101" location="'C5'!Y32" display="Y32"/>
    <hyperlink ref="G101" location="='C5'!V32" display="V32"/>
    <hyperlink ref="D102" location="'C5'!Y33" display="Y33"/>
    <hyperlink ref="G102" location="='C5'!V33" display="V33"/>
    <hyperlink ref="D103" location="'C5'!Y34" display="Y34"/>
    <hyperlink ref="G103" location="='C5'!V34" display="V34"/>
    <hyperlink ref="D104" location="'C5'!Y35" display="Y35"/>
    <hyperlink ref="G104" location="='C5'!V35" display="V35"/>
    <hyperlink ref="D105" location="'C5'!Y36" display="Y36"/>
    <hyperlink ref="G105" location="='C5'!V36" display="V36"/>
    <hyperlink ref="D106" location="'C5'!Y37" display="Y37"/>
    <hyperlink ref="G106" location="='C5'!V37" display="V37"/>
    <hyperlink ref="D107" location="'C5'!Y38" display="Y38"/>
    <hyperlink ref="G107" location="='C5'!V38" display="V38"/>
    <hyperlink ref="D108" location="'C5'!Y39" display="Y39"/>
    <hyperlink ref="G108" location="='C5'!V39" display="V39"/>
    <hyperlink ref="D109" location="'C5'!Y40" display="Y40"/>
    <hyperlink ref="G109" location="='C5'!V40" display="V40"/>
    <hyperlink ref="D110" location="'C5'!Y41" display="Y41"/>
    <hyperlink ref="G110" location="='C5'!V41" display="V41"/>
    <hyperlink ref="D111" location="'C5'!Y42" display="Y42"/>
    <hyperlink ref="G111" location="='C5'!V42" display="V42"/>
    <hyperlink ref="D112" location="'C5'!Y44" display="Y44"/>
    <hyperlink ref="G112" location="='C5'!V44" display="V44"/>
    <hyperlink ref="D113" location="'C5'!Y45" display="Y45"/>
    <hyperlink ref="G113" location="='C5'!V45" display="V45"/>
    <hyperlink ref="D114" location="'C5'!Y46" display="Y46"/>
    <hyperlink ref="G114" location="='C5'!V46" display="V46"/>
    <hyperlink ref="D115" location="'C5'!Y47" display="Y47"/>
    <hyperlink ref="G115" location="='C5'!V47" display="V47"/>
    <hyperlink ref="D116" location="'C5'!Y48" display="Y48"/>
    <hyperlink ref="G116" location="='C5'!V48" display="V48"/>
    <hyperlink ref="D117" location="'C5'!Y49" display="Y49"/>
    <hyperlink ref="G117" location="='C5'!V49" display="V49"/>
    <hyperlink ref="D118" location="'C5'!Y50" display="Y50"/>
    <hyperlink ref="G118" location="='C5'!V50" display="V50"/>
    <hyperlink ref="D119" location="'C5'!Y51" display="Y51"/>
    <hyperlink ref="G119" location="='C5'!V51" display="V51"/>
    <hyperlink ref="D120" location="'C5'!Y52" display="Y52"/>
    <hyperlink ref="G120" location="='C5'!V52" display="V52"/>
    <hyperlink ref="D121" location="'C5'!Y53" display="Y53"/>
    <hyperlink ref="G121" location="='C5'!V53" display="V53"/>
    <hyperlink ref="D122" location="'C5'!Y54" display="Y54"/>
    <hyperlink ref="G122" location="='C5'!V54" display="V54"/>
    <hyperlink ref="D123" location="'C5'!Y55" display="Y55"/>
    <hyperlink ref="G123" location="='C5'!V55" display="V55"/>
    <hyperlink ref="D124" location="'C5'!Y56" display="Y56"/>
    <hyperlink ref="G124" location="='C5'!V56" display="V56"/>
    <hyperlink ref="D125" location="'C5'!Y57" display="Y57"/>
    <hyperlink ref="G125" location="='C5'!V57" display="V57"/>
    <hyperlink ref="D126" location="'C5'!Y58" display="Y58"/>
    <hyperlink ref="G126" location="='C5'!V58" display="V58"/>
    <hyperlink ref="D127" location="'C5'!Y59" display="Y59"/>
    <hyperlink ref="G127" location="='C5'!V59" display="V59"/>
    <hyperlink ref="D128" location="'C5'!Y60" display="Y60"/>
    <hyperlink ref="G128" location="='C5'!V60" display="V60"/>
    <hyperlink ref="D129" location="'C5'!Y61" display="Y61"/>
    <hyperlink ref="G129" location="='C5'!V61" display="V61"/>
    <hyperlink ref="D130" location="'C5'!Y62" display="Y62"/>
    <hyperlink ref="G130" location="='C5'!V62" display="V62"/>
    <hyperlink ref="D131" location="'C5'!Y63" display="Y63"/>
    <hyperlink ref="G131" location="='C5'!V63" display="V63"/>
    <hyperlink ref="D132" location="'C5'!Y64" display="Y64"/>
    <hyperlink ref="G132" location="='C5'!V64" display="V64"/>
    <hyperlink ref="D133" location="'C5'!Y65" display="Y65"/>
    <hyperlink ref="G133" location="='C5'!V65" display="V65"/>
    <hyperlink ref="D134" location="'C5'!Y66" display="Y66"/>
    <hyperlink ref="G134" location="='C5'!V66" display="V66"/>
    <hyperlink ref="D135" location="'C5'!Y67" display="Y67"/>
    <hyperlink ref="G135" location="='C5'!V67" display="V67"/>
    <hyperlink ref="D136" location="'C5'!Y68" display="Y68"/>
    <hyperlink ref="G136" location="='C5'!V68" display="V68"/>
    <hyperlink ref="D137" location="'C5'!Y69" display="Y69"/>
    <hyperlink ref="G137" location="='C5'!V69" display="V69"/>
    <hyperlink ref="D138" location="'C5'!Y70" display="Y70"/>
    <hyperlink ref="G138" location="='C5'!V70" display="V70"/>
    <hyperlink ref="D139" location="'C5'!Y71" display="Y71"/>
    <hyperlink ref="G139" location="='C5'!V71" display="V71"/>
    <hyperlink ref="D140" location="'C5'!Y72" display="Y72"/>
    <hyperlink ref="G140" location="='C5'!V72" display="V72"/>
    <hyperlink ref="D141" location="'C5'!Y74" display="Y74"/>
    <hyperlink ref="G141" location="='C5'!V74" display="V74"/>
    <hyperlink ref="D142" location="'C5'!Y75" display="Y75"/>
    <hyperlink ref="G142" location="='C5'!V75" display="V75"/>
    <hyperlink ref="D143" location="'C5'!Y76" display="Y76"/>
    <hyperlink ref="G143" location="='C5'!V76" display="V76"/>
    <hyperlink ref="D144" location="'C5'!Y77" display="Y77"/>
    <hyperlink ref="G144" location="='C5'!V77" display="V77"/>
    <hyperlink ref="D145" location="'C5'!Y78" display="Y78"/>
    <hyperlink ref="G145" location="='C5'!V78" display="V78"/>
    <hyperlink ref="D146" location="'C5'!Y79" display="Y79"/>
    <hyperlink ref="G146" location="='C5'!V79" display="V79"/>
    <hyperlink ref="D147" location="'C5'!Y80" display="Y80"/>
    <hyperlink ref="G147" location="='C5'!V80" display="V80"/>
    <hyperlink ref="D148" location="'C5'!Y81" display="Y81"/>
    <hyperlink ref="G148" location="='C5'!V81" display="V81"/>
    <hyperlink ref="D149" location="'C5'!Y82" display="Y82"/>
    <hyperlink ref="G149" location="='C5'!V82" display="V82"/>
    <hyperlink ref="D150" location="'C5'!Y83" display="Y83"/>
    <hyperlink ref="G150" location="='C5'!V83" display="V83"/>
    <hyperlink ref="D151" location="'C5'!Y84" display="Y84"/>
    <hyperlink ref="G151" location="='C5'!V84" display="V84"/>
    <hyperlink ref="D152" location="'C5'!Y85" display="Y85"/>
    <hyperlink ref="G152" location="='C5'!V85" display="V85"/>
    <hyperlink ref="D153" location="'C5'!Y86" display="Y86"/>
    <hyperlink ref="G153" location="='C5'!V86" display="V86"/>
    <hyperlink ref="D154" location="'C5'!Y87" display="Y87"/>
    <hyperlink ref="G154" location="='C5'!V87" display="V87"/>
    <hyperlink ref="D155" location="'C5'!Y88" display="Y88"/>
    <hyperlink ref="G155" location="='C5'!V88" display="V88"/>
    <hyperlink ref="D156" location="'C5'!Y89" display="Y89"/>
    <hyperlink ref="G156" location="='C5'!V89" display="V89"/>
    <hyperlink ref="D157" location="'C5'!Y90" display="Y90"/>
    <hyperlink ref="G157" location="='C5'!V90" display="V90"/>
    <hyperlink ref="D158" location="'C5'!Y91" display="Y91"/>
    <hyperlink ref="G158" location="='C5'!V91" display="V91"/>
    <hyperlink ref="D159" location="'C5'!Y92" display="Y92"/>
    <hyperlink ref="G159" location="='C5'!V92" display="V92"/>
    <hyperlink ref="D160" location="'C5'!Y93" display="Y93"/>
    <hyperlink ref="G160" location="='C5'!V93" display="V93"/>
    <hyperlink ref="D161" location="'C5'!Y94" display="Y94"/>
    <hyperlink ref="G161" location="='C5'!V94" display="V94"/>
    <hyperlink ref="D162" location="'C5'!Y95" display="Y95"/>
    <hyperlink ref="G162" location="='C5'!V95" display="V95"/>
    <hyperlink ref="D163" location="'C5'!Y96" display="Y96"/>
    <hyperlink ref="G163" location="='C5'!V96" display="V96"/>
    <hyperlink ref="D164" location="'C5'!Y97" display="Y97"/>
    <hyperlink ref="G164" location="='C5'!V97" display="V97"/>
    <hyperlink ref="D165" location="'C5'!Y98" display="Y98"/>
    <hyperlink ref="G165" location="='C5'!V98" display="V98"/>
    <hyperlink ref="D166" location="'C5'!Y99" display="Y99"/>
    <hyperlink ref="G166" location="='C5'!V99" display="V99"/>
    <hyperlink ref="D167" location="'C5'!Y100" display="Y100"/>
    <hyperlink ref="G167" location="='C5'!V100" display="V100"/>
    <hyperlink ref="D168" location="'C5'!Y101" display="Y101"/>
    <hyperlink ref="G168" location="='C5'!V101" display="V101"/>
    <hyperlink ref="D169" location="'C5'!Y102" display="Y102"/>
    <hyperlink ref="G169" location="='C5'!V102" display="V102"/>
    <hyperlink ref="D170" location="'C6'!V238" display="V238"/>
    <hyperlink ref="G170" location="='C2'!AQ20" display="AQ20"/>
    <hyperlink ref="D171" location="'C6'!V464" display="V464"/>
    <hyperlink ref="G171" location="='C2'!AQ21" display="AQ21"/>
    <hyperlink ref="D172" location="'C6'!V690" display="V690"/>
    <hyperlink ref="G172" location="='C2'!AQ22" display="AQ22"/>
    <hyperlink ref="D173" location="'C7'!V14" display="V14"/>
    <hyperlink ref="G173" location="='C3'!V14" display="V14"/>
    <hyperlink ref="D174" location="'C7'!V15" display="V15"/>
    <hyperlink ref="G174" location="='C3'!V15" display="V15"/>
    <hyperlink ref="D175" location="'C7'!V16" display="V16"/>
    <hyperlink ref="G175" location="='C3'!V16" display="V16"/>
    <hyperlink ref="D176" location="'C7'!V17" display="V17"/>
    <hyperlink ref="G176" location="='C3'!V17" display="V17"/>
    <hyperlink ref="D177" location="'C7'!V18" display="V18"/>
    <hyperlink ref="G177" location="='C3'!V18" display="V18"/>
    <hyperlink ref="D178" location="'C7'!V19" display="V19"/>
    <hyperlink ref="G178" location="='C3'!V19" display="V19"/>
    <hyperlink ref="D179" location="'C7'!V20" display="V20"/>
    <hyperlink ref="G179" location="='C3'!V20" display="V20"/>
    <hyperlink ref="D180" location="'C7'!V21" display="V21"/>
    <hyperlink ref="G180" location="='C3'!V21" display="V21"/>
    <hyperlink ref="D181" location="'C7'!V22" display="V22"/>
    <hyperlink ref="G181" location="='C3'!V22" display="V22"/>
    <hyperlink ref="D182" location="'C7'!V23" display="V23"/>
    <hyperlink ref="G182" location="='C3'!V23" display="V23"/>
    <hyperlink ref="D183" location="'C7'!V24" display="V24"/>
    <hyperlink ref="G183" location="='C3'!V24" display="V24"/>
    <hyperlink ref="D184" location="'C7'!V25" display="V25"/>
    <hyperlink ref="G184" location="='C3'!V25" display="V25"/>
    <hyperlink ref="D185" location="'C7'!V26" display="V26"/>
    <hyperlink ref="G185" location="='C3'!V26" display="V26"/>
    <hyperlink ref="D186" location="'C7'!V27" display="V27"/>
    <hyperlink ref="G186" location="='C3'!V27" display="V27"/>
    <hyperlink ref="D187" location="'C7'!V28" display="V28"/>
    <hyperlink ref="G187" location="='C3'!V28" display="V28"/>
    <hyperlink ref="D188" location="'C7'!V29" display="V29"/>
    <hyperlink ref="G188" location="='C3'!V29" display="V29"/>
    <hyperlink ref="D189" location="'C7'!V30" display="V30"/>
    <hyperlink ref="G189" location="='C3'!V30" display="V30"/>
    <hyperlink ref="D190" location="'C7'!V31" display="V31"/>
    <hyperlink ref="G190" location="='C3'!V31" display="V31"/>
    <hyperlink ref="D191" location="'C7'!V32" display="V32"/>
    <hyperlink ref="G191" location="='C3'!V32" display="V32"/>
    <hyperlink ref="D192" location="'C7'!V33" display="V33"/>
    <hyperlink ref="G192" location="='C3'!V33" display="V33"/>
    <hyperlink ref="D193" location="'C7'!V34" display="V34"/>
    <hyperlink ref="G193" location="='C3'!V34" display="V34"/>
    <hyperlink ref="D194" location="'C7'!V35" display="V35"/>
    <hyperlink ref="G194" location="='C3'!V35" display="V35"/>
    <hyperlink ref="D195" location="'C7'!V36" display="V36"/>
    <hyperlink ref="G195" location="='C3'!V36" display="V36"/>
    <hyperlink ref="D196" location="'C7'!V37" display="V37"/>
    <hyperlink ref="G196" location="='C3'!V37" display="V37"/>
    <hyperlink ref="D197" location="'C7'!V38" display="V38"/>
    <hyperlink ref="G197" location="='C3'!V38" display="V38"/>
    <hyperlink ref="D198" location="'C7'!V39" display="V39"/>
    <hyperlink ref="G198" location="='C3'!V39" display="V39"/>
    <hyperlink ref="D199" location="'C7'!V40" display="V40"/>
    <hyperlink ref="G199" location="='C3'!V40" display="V40"/>
    <hyperlink ref="D200" location="'C7'!V41" display="V41"/>
    <hyperlink ref="G200" location="='C3'!V41" display="V41"/>
    <hyperlink ref="D201" location="'C7'!V42" display="V42"/>
    <hyperlink ref="G201" location="='C3'!V42" display="V42"/>
    <hyperlink ref="D202" location="'C7'!V43" display="V43"/>
    <hyperlink ref="G202" location="='C3'!V43" display="V43"/>
    <hyperlink ref="D203" location="'C7'!V44" display="V44"/>
    <hyperlink ref="G203" location="='C3'!V44" display="V44"/>
    <hyperlink ref="D204" location="'C7'!V45" display="V45"/>
    <hyperlink ref="G204" location="='C3'!V45" display="V45"/>
    <hyperlink ref="D205" location="'C7'!V46" display="V46"/>
    <hyperlink ref="G205" location="='C3'!V46" display="V46"/>
    <hyperlink ref="D206" location="'C7'!V47" display="V47"/>
    <hyperlink ref="G206" location="='C3'!V47" display="V47"/>
    <hyperlink ref="D207" location="'C7'!V48" display="V48"/>
    <hyperlink ref="G207" location="='C3'!V48" display="V48"/>
    <hyperlink ref="D208" location="'C7'!V49" display="V49"/>
    <hyperlink ref="G208" location="='C3'!V49" display="V49"/>
    <hyperlink ref="D209" location="'C7'!Y14" display="Y14"/>
    <hyperlink ref="G209" location="='C3'!Y14" display="Y14"/>
    <hyperlink ref="D210" location="'C7'!Y15" display="Y15"/>
    <hyperlink ref="G210" location="='C3'!Y15" display="Y15"/>
    <hyperlink ref="D211" location="'C7'!Y16" display="Y16"/>
    <hyperlink ref="G211" location="='C3'!Y16" display="Y16"/>
    <hyperlink ref="D212" location="'C7'!Y17" display="Y17"/>
    <hyperlink ref="G212" location="='C3'!Y17" display="Y17"/>
    <hyperlink ref="D213" location="'C7'!Y18" display="Y18"/>
    <hyperlink ref="G213" location="='C3'!Y18" display="Y18"/>
    <hyperlink ref="D214" location="'C7'!Y19" display="Y19"/>
    <hyperlink ref="G214" location="='C3'!Y19" display="Y19"/>
    <hyperlink ref="D215" location="'C7'!Y20" display="Y20"/>
    <hyperlink ref="G215" location="='C3'!Y20" display="Y20"/>
    <hyperlink ref="D216" location="'C7'!Y21" display="Y21"/>
    <hyperlink ref="G216" location="='C3'!Y21" display="Y21"/>
    <hyperlink ref="D217" location="'C7'!Y22" display="Y22"/>
    <hyperlink ref="G217" location="='C3'!Y22" display="Y22"/>
    <hyperlink ref="D218" location="'C7'!Y23" display="Y23"/>
    <hyperlink ref="G218" location="='C3'!Y23" display="Y23"/>
    <hyperlink ref="D219" location="'C7'!Y24" display="Y24"/>
    <hyperlink ref="G219" location="='C3'!Y24" display="Y24"/>
    <hyperlink ref="D220" location="'C7'!Y25" display="Y25"/>
    <hyperlink ref="G220" location="='C3'!Y25" display="Y25"/>
    <hyperlink ref="D221" location="'C7'!Y26" display="Y26"/>
    <hyperlink ref="G221" location="='C3'!Y26" display="Y26"/>
    <hyperlink ref="D222" location="'C7'!Y27" display="Y27"/>
    <hyperlink ref="G222" location="='C3'!Y27" display="Y27"/>
    <hyperlink ref="D223" location="'C7'!Y28" display="Y28"/>
    <hyperlink ref="G223" location="='C3'!Y28" display="Y28"/>
    <hyperlink ref="D224" location="'C7'!Y29" display="Y29"/>
    <hyperlink ref="G224" location="='C3'!Y29" display="Y29"/>
    <hyperlink ref="D225" location="'C7'!Y30" display="Y30"/>
    <hyperlink ref="G225" location="='C3'!Y30" display="Y30"/>
    <hyperlink ref="D226" location="'C7'!Y31" display="Y31"/>
    <hyperlink ref="G226" location="='C3'!Y31" display="Y31"/>
    <hyperlink ref="D227" location="'C7'!Y32" display="Y32"/>
    <hyperlink ref="G227" location="='C3'!Y32" display="Y32"/>
    <hyperlink ref="D228" location="'C7'!Y33" display="Y33"/>
    <hyperlink ref="G228" location="='C3'!Y33" display="Y33"/>
    <hyperlink ref="D229" location="'C7'!Y34" display="Y34"/>
    <hyperlink ref="G229" location="='C3'!Y34" display="Y34"/>
    <hyperlink ref="D230" location="'C7'!Y35" display="Y35"/>
    <hyperlink ref="G230" location="='C3'!Y35" display="Y35"/>
    <hyperlink ref="D231" location="'C7'!Y36" display="Y36"/>
    <hyperlink ref="G231" location="='C3'!Y36" display="Y36"/>
    <hyperlink ref="D232" location="'C7'!Y37" display="Y37"/>
    <hyperlink ref="G232" location="='C3'!Y37" display="Y37"/>
    <hyperlink ref="D233" location="'C7'!Y38" display="Y38"/>
    <hyperlink ref="G233" location="='C3'!Y38" display="Y38"/>
    <hyperlink ref="D234" location="'C7'!Y39" display="Y39"/>
    <hyperlink ref="G234" location="='C3'!Y39" display="Y39"/>
    <hyperlink ref="D235" location="'C7'!Y40" display="Y40"/>
    <hyperlink ref="G235" location="='C3'!Y40" display="Y40"/>
    <hyperlink ref="D236" location="'C7'!Y41" display="Y41"/>
    <hyperlink ref="G236" location="='C3'!Y41" display="Y41"/>
    <hyperlink ref="D237" location="'C7'!Y42" display="Y42"/>
    <hyperlink ref="G237" location="='C3'!Y42" display="Y42"/>
    <hyperlink ref="D238" location="'C7'!Y43" display="Y43"/>
    <hyperlink ref="G238" location="='C3'!Y43" display="Y43"/>
    <hyperlink ref="D239" location="'C7'!Y44" display="Y44"/>
    <hyperlink ref="G239" location="='C3'!Y44" display="Y44"/>
    <hyperlink ref="D240" location="'C7'!Y45" display="Y45"/>
    <hyperlink ref="G240" location="='C3'!Y45" display="Y45"/>
    <hyperlink ref="D241" location="'C7'!Y46" display="Y46"/>
    <hyperlink ref="G241" location="='C3'!Y46" display="Y46"/>
    <hyperlink ref="D242" location="'C7'!Y47" display="Y47"/>
    <hyperlink ref="G242" location="='C3'!Y47" display="Y47"/>
    <hyperlink ref="D243" location="'C7'!Y48" display="Y48"/>
    <hyperlink ref="G243" location="='C3'!Y48" display="Y48"/>
    <hyperlink ref="D244" location="'C7'!Y49" display="Y49"/>
    <hyperlink ref="G244" location="='C3'!Y49" display="Y49"/>
    <hyperlink ref="D245" location="'C7'!AE14" display="AE14"/>
    <hyperlink ref="G245" location="='C3'!AB14" display="AB14"/>
    <hyperlink ref="D246" location="'C7'!AE15" display="AE15"/>
    <hyperlink ref="G246" location="='C3'!AB15" display="AB15"/>
    <hyperlink ref="D247" location="'C7'!AE16" display="AE16"/>
    <hyperlink ref="G247" location="='C3'!AB16" display="AB16"/>
    <hyperlink ref="D248" location="'C7'!AE17" display="AE17"/>
    <hyperlink ref="G248" location="='C3'!AB17" display="AB17"/>
    <hyperlink ref="D249" location="'C7'!AE18" display="AE18"/>
    <hyperlink ref="G249" location="='C3'!AB18" display="AB18"/>
    <hyperlink ref="D250" location="'C7'!AE19" display="AE19"/>
    <hyperlink ref="G250" location="='C3'!AB19" display="AB19"/>
    <hyperlink ref="D251" location="'C7'!AE20" display="AE20"/>
    <hyperlink ref="G251" location="='C3'!AB20" display="AB20"/>
    <hyperlink ref="D252" location="'C7'!AE21" display="AE21"/>
    <hyperlink ref="G252" location="='C3'!AB21" display="AB21"/>
    <hyperlink ref="D253" location="'C7'!AE22" display="AE22"/>
    <hyperlink ref="G253" location="='C3'!AB22" display="AB22"/>
    <hyperlink ref="D254" location="'C7'!AE23" display="AE23"/>
    <hyperlink ref="G254" location="='C3'!AB23" display="AB23"/>
    <hyperlink ref="D255" location="'C7'!AE24" display="AE24"/>
    <hyperlink ref="G255" location="='C3'!AB24" display="AB24"/>
    <hyperlink ref="D256" location="'C7'!AE25" display="AE25"/>
    <hyperlink ref="G256" location="='C3'!AB25" display="AB25"/>
    <hyperlink ref="D257" location="'C7'!AE26" display="AE26"/>
    <hyperlink ref="G257" location="='C3'!AB26" display="AB26"/>
    <hyperlink ref="D258" location="'C7'!AE27" display="AE27"/>
    <hyperlink ref="G258" location="='C3'!AB27" display="AB27"/>
    <hyperlink ref="D259" location="'C7'!AE28" display="AE28"/>
    <hyperlink ref="G259" location="='C3'!AB28" display="AB28"/>
    <hyperlink ref="D260" location="'C7'!AE29" display="AE29"/>
    <hyperlink ref="G260" location="='C3'!AB29" display="AB29"/>
    <hyperlink ref="D261" location="'C7'!AE30" display="AE30"/>
    <hyperlink ref="G261" location="='C3'!AB30" display="AB30"/>
    <hyperlink ref="D262" location="'C7'!AE31" display="AE31"/>
    <hyperlink ref="G262" location="='C3'!AB31" display="AB31"/>
    <hyperlink ref="D263" location="'C7'!AE32" display="AE32"/>
    <hyperlink ref="G263" location="='C3'!AB32" display="AB32"/>
    <hyperlink ref="D264" location="'C7'!AE33" display="AE33"/>
    <hyperlink ref="G264" location="='C3'!AB33" display="AB33"/>
    <hyperlink ref="D265" location="'C7'!AE34" display="AE34"/>
    <hyperlink ref="G265" location="='C3'!AB34" display="AB34"/>
    <hyperlink ref="D266" location="'C7'!AE35" display="AE35"/>
    <hyperlink ref="G266" location="='C3'!AB35" display="AB35"/>
    <hyperlink ref="D267" location="'C7'!AE36" display="AE36"/>
    <hyperlink ref="G267" location="='C3'!AB36" display="AB36"/>
    <hyperlink ref="D268" location="'C7'!AE37" display="AE37"/>
    <hyperlink ref="G268" location="='C3'!AB37" display="AB37"/>
    <hyperlink ref="D269" location="'C7'!AE38" display="AE38"/>
    <hyperlink ref="G269" location="='C3'!AB38" display="AB38"/>
    <hyperlink ref="D270" location="'C7'!AE39" display="AE39"/>
    <hyperlink ref="G270" location="='C3'!AB39" display="AB39"/>
    <hyperlink ref="D271" location="'C7'!AE40" display="AE40"/>
    <hyperlink ref="G271" location="='C3'!AB40" display="AB40"/>
    <hyperlink ref="D272" location="'C7'!AE41" display="AE41"/>
    <hyperlink ref="G272" location="='C3'!AB41" display="AB41"/>
    <hyperlink ref="D273" location="'C7'!AE42" display="AE42"/>
    <hyperlink ref="G273" location="='C3'!AB42" display="AB42"/>
    <hyperlink ref="D274" location="'C7'!AE43" display="AE43"/>
    <hyperlink ref="G274" location="='C3'!AB43" display="AB43"/>
    <hyperlink ref="D275" location="'C7'!AE44" display="AE44"/>
    <hyperlink ref="G275" location="='C3'!AB44" display="AB44"/>
    <hyperlink ref="D276" location="'C7'!AE45" display="AE45"/>
    <hyperlink ref="G276" location="='C3'!AB45" display="AB45"/>
    <hyperlink ref="D277" location="'C7'!AE46" display="AE46"/>
    <hyperlink ref="G277" location="='C3'!AB46" display="AB46"/>
    <hyperlink ref="D278" location="'C7'!AE47" display="AE47"/>
    <hyperlink ref="G278" location="='C3'!AB47" display="AB47"/>
    <hyperlink ref="D279" location="'C7'!AE48" display="AE48"/>
    <hyperlink ref="G279" location="='C3'!AB48" display="AB48"/>
    <hyperlink ref="D280" location="'C7'!AE49" display="AE49"/>
    <hyperlink ref="G280" location="='C3'!AB49" display="AB49"/>
    <hyperlink ref="D281" location="'C7'!AK14" display="AK14"/>
    <hyperlink ref="G281" location="='C3'!AE14" display="AE14"/>
    <hyperlink ref="D282" location="'C7'!AK15" display="AK15"/>
    <hyperlink ref="G282" location="='C3'!AE15" display="AE15"/>
    <hyperlink ref="D283" location="'C7'!AK16" display="AK16"/>
    <hyperlink ref="G283" location="='C3'!AE16" display="AE16"/>
    <hyperlink ref="D284" location="'C7'!AK17" display="AK17"/>
    <hyperlink ref="G284" location="='C3'!AE17" display="AE17"/>
    <hyperlink ref="D285" location="'C7'!AK18" display="AK18"/>
    <hyperlink ref="G285" location="='C3'!AE18" display="AE18"/>
    <hyperlink ref="D286" location="'C7'!AK19" display="AK19"/>
    <hyperlink ref="G286" location="='C3'!AE19" display="AE19"/>
    <hyperlink ref="D287" location="'C7'!AK20" display="AK20"/>
    <hyperlink ref="G287" location="='C3'!AE20" display="AE20"/>
    <hyperlink ref="D288" location="'C7'!AK21" display="AK21"/>
    <hyperlink ref="G288" location="='C3'!AE21" display="AE21"/>
    <hyperlink ref="D289" location="'C7'!AK22" display="AK22"/>
    <hyperlink ref="G289" location="='C3'!AE22" display="AE22"/>
    <hyperlink ref="D290" location="'C7'!AK23" display="AK23"/>
    <hyperlink ref="G290" location="='C3'!AE23" display="AE23"/>
    <hyperlink ref="D291" location="'C7'!AK24" display="AK24"/>
    <hyperlink ref="G291" location="='C3'!AE24" display="AE24"/>
    <hyperlink ref="D292" location="'C7'!AK25" display="AK25"/>
    <hyperlink ref="G292" location="='C3'!AE25" display="AE25"/>
    <hyperlink ref="D293" location="'C7'!AK26" display="AK26"/>
    <hyperlink ref="G293" location="='C3'!AE26" display="AE26"/>
    <hyperlink ref="D294" location="'C7'!AK27" display="AK27"/>
    <hyperlink ref="G294" location="='C3'!AE27" display="AE27"/>
    <hyperlink ref="D295" location="'C7'!AK28" display="AK28"/>
    <hyperlink ref="G295" location="='C3'!AE28" display="AE28"/>
    <hyperlink ref="D296" location="'C7'!AK29" display="AK29"/>
    <hyperlink ref="G296" location="='C3'!AE29" display="AE29"/>
    <hyperlink ref="D297" location="'C7'!AK30" display="AK30"/>
    <hyperlink ref="G297" location="='C3'!AE30" display="AE30"/>
    <hyperlink ref="D298" location="'C7'!AK31" display="AK31"/>
    <hyperlink ref="G298" location="='C3'!AE31" display="AE31"/>
    <hyperlink ref="D299" location="'C7'!AK32" display="AK32"/>
    <hyperlink ref="G299" location="='C3'!AE32" display="AE32"/>
    <hyperlink ref="D300" location="'C7'!AK33" display="AK33"/>
    <hyperlink ref="G300" location="='C3'!AE33" display="AE33"/>
    <hyperlink ref="D301" location="'C7'!AK34" display="AK34"/>
    <hyperlink ref="G301" location="='C3'!AE34" display="AE34"/>
    <hyperlink ref="D302" location="'C7'!AK35" display="AK35"/>
    <hyperlink ref="G302" location="='C3'!AE35" display="AE35"/>
    <hyperlink ref="D303" location="'C7'!AK36" display="AK36"/>
    <hyperlink ref="G303" location="='C3'!AE36" display="AE36"/>
    <hyperlink ref="D304" location="'C7'!AK37" display="AK37"/>
    <hyperlink ref="G304" location="='C3'!AE37" display="AE37"/>
    <hyperlink ref="D305" location="'C7'!AK38" display="AK38"/>
    <hyperlink ref="G305" location="='C3'!AE38" display="AE38"/>
    <hyperlink ref="D306" location="'C7'!AK39" display="AK39"/>
    <hyperlink ref="G306" location="='C3'!AE39" display="AE39"/>
    <hyperlink ref="D307" location="'C7'!AK40" display="AK40"/>
    <hyperlink ref="G307" location="='C3'!AE40" display="AE40"/>
    <hyperlink ref="D308" location="'C7'!AK41" display="AK41"/>
    <hyperlink ref="G308" location="='C3'!AE41" display="AE41"/>
    <hyperlink ref="D309" location="'C7'!AK42" display="AK42"/>
    <hyperlink ref="G309" location="='C3'!AE42" display="AE42"/>
    <hyperlink ref="D310" location="'C7'!AK43" display="AK43"/>
    <hyperlink ref="G310" location="='C3'!AE43" display="AE43"/>
    <hyperlink ref="D311" location="'C7'!AK44" display="AK44"/>
    <hyperlink ref="G311" location="='C3'!AE44" display="AE44"/>
    <hyperlink ref="D312" location="'C7'!AK45" display="AK45"/>
    <hyperlink ref="G312" location="='C3'!AE45" display="AE45"/>
    <hyperlink ref="D313" location="'C7'!AK46" display="AK46"/>
    <hyperlink ref="G313" location="='C3'!AE46" display="AE46"/>
    <hyperlink ref="D314" location="'C7'!AK47" display="AK47"/>
    <hyperlink ref="G314" location="='C3'!AE47" display="AE47"/>
    <hyperlink ref="D315" location="'C7'!AK48" display="AK48"/>
    <hyperlink ref="G315" location="='C3'!AE48" display="AE48"/>
    <hyperlink ref="D316" location="'C7'!AK49" display="AK49"/>
    <hyperlink ref="G316" location="='C3'!AE49" display="AE49"/>
    <hyperlink ref="D317" location="'C8'!Y22" display="Y22"/>
    <hyperlink ref="G317" location="='C8'!V22" display="V22"/>
    <hyperlink ref="D318" location="'C8'!Y14" display="Y14"/>
    <hyperlink ref="G318" location="='C8'!V14" display="V14"/>
    <hyperlink ref="D319" location="'C8'!Y15" display="Y15"/>
    <hyperlink ref="G319" location="='C8'!V15" display="V15"/>
    <hyperlink ref="D320" location="'C8'!Y16" display="Y16"/>
    <hyperlink ref="G320" location="='C8'!V16" display="V16"/>
    <hyperlink ref="D321" location="'C8'!Y17" display="Y17"/>
    <hyperlink ref="G321" location="='C8'!V17" display="V17"/>
    <hyperlink ref="D322" location="'C8'!Y18" display="Y18"/>
    <hyperlink ref="G322" location="='C8'!V18" display="V18"/>
    <hyperlink ref="D323" location="'C8'!Y19" display="Y19"/>
    <hyperlink ref="G323" location="='C8'!V19" display="V19"/>
    <hyperlink ref="D324" location="'C8'!Y20" display="Y20"/>
    <hyperlink ref="G324" location="='C8'!V20" display="V20"/>
    <hyperlink ref="D325" location="'C8'!Y21" display="Y21"/>
    <hyperlink ref="G325" location="='C8'!V21" display="V21"/>
    <hyperlink ref="D326" location="'C8'!Y22" display="Y22"/>
    <hyperlink ref="G326" location="='C8'!V22" display="V22"/>
    <hyperlink ref="D327" location="'C8'!Y23" display="Y23"/>
    <hyperlink ref="G327" location="='C8'!V23" display="V23"/>
    <hyperlink ref="D36" location="'C2'!Y16" display="Y16"/>
    <hyperlink ref="G36" location="='C2'!V16" display="V16"/>
    <hyperlink ref="D37" location="'C2'!Y19" display="Y19"/>
    <hyperlink ref="G37" location="='C2'!V19" display="V19"/>
    <hyperlink ref="D38" location="'C2'!Y22" display="Y22"/>
    <hyperlink ref="G38" location="='C2'!V22" display="V22"/>
    <hyperlink ref="D39" location="'C2'!Y23" display="Y23"/>
    <hyperlink ref="G39" location="='C2'!V23" display="V23"/>
    <hyperlink ref="D80" location="'C5'!AB42" display="AB42"/>
    <hyperlink ref="G80" location="='C5'!V42" display="V42"/>
    <hyperlink ref="D81" location="'C5'!AB72" display="AB72"/>
    <hyperlink ref="G81" location="='C5'!V72" display="V72"/>
    <hyperlink ref="D82" location="'C5'!AB102" display="AB102"/>
    <hyperlink ref="G82" location="='C5'!V102" display="V102"/>
    <hyperlink ref="D20" location="'C2'!Y22" display="Y22"/>
    <hyperlink ref="G20" location="='C5'!AB102" display="AB102"/>
    <hyperlink ref="D328" location="'C2'!V14" display="SUM(V14,V15)"/>
    <hyperlink ref="G328" location="'C2'!V16" display="V16"/>
    <hyperlink ref="D329" location="'C2'!V17" display="SUM(V17,V18)"/>
    <hyperlink ref="G329" location="'C2'!V19" display="V19"/>
    <hyperlink ref="D330" location="'C2'!V14" display="SUM(V14,V17)"/>
    <hyperlink ref="G330" location="'C2'!V20" display="V20"/>
    <hyperlink ref="D331" location="'C2'!V15" display="SUM(V15,V18)"/>
    <hyperlink ref="G331" location="'C2'!V21" display="V21"/>
    <hyperlink ref="D332" location="'C2'!V16" display="SUM(V16,V19)"/>
    <hyperlink ref="G332" location="'C2'!V22" display="V22"/>
    <hyperlink ref="D333" location="'C2'!Y14" display="SUM(Y14,Y15)"/>
    <hyperlink ref="G333" location="'C2'!Y16" display="Y16"/>
    <hyperlink ref="D334" location="'C2'!Y17" display="SUM(Y17,Y18)"/>
    <hyperlink ref="G334" location="'C2'!Y19" display="Y19"/>
    <hyperlink ref="D335" location="'C2'!Y14" display="SUM(Y14,Y17)"/>
    <hyperlink ref="G335" location="'C2'!Y20" display="Y20"/>
    <hyperlink ref="D336" location="'C2'!Y15" display="SUM(Y15,Y18)"/>
    <hyperlink ref="G336" location="'C2'!Y21" display="Y21"/>
    <hyperlink ref="D337" location="'C2'!Y16" display="SUM(Y16,Y19)"/>
    <hyperlink ref="G337" location="'C2'!Y22" display="Y22"/>
    <hyperlink ref="D338" location="'C2'!AB14" display="SUM(AB14,AB15)"/>
    <hyperlink ref="G338" location="'C2'!AB16" display="AB16"/>
    <hyperlink ref="D339" location="'C2'!AB17" display="SUM(AB17,AB18)"/>
    <hyperlink ref="G339" location="'C2'!AB19" display="AB19"/>
    <hyperlink ref="D340" location="'C2'!AB14" display="SUM(AB14,AB17)"/>
    <hyperlink ref="G340" location="'C2'!AB20" display="AB20"/>
    <hyperlink ref="D341" location="'C2'!AB15" display="SUM(AB15,AB18)"/>
    <hyperlink ref="G341" location="'C2'!AB21" display="AB21"/>
    <hyperlink ref="D342" location="'C2'!AB16" display="SUM(AB16,AB19)"/>
    <hyperlink ref="G342" location="'C2'!AB22" display="AB22"/>
    <hyperlink ref="D343" location="'C2'!AE14" display="SUM(AE14,AE15)"/>
    <hyperlink ref="G343" location="'C2'!AE16" display="AE16"/>
    <hyperlink ref="D344" location="'C2'!AE17" display="SUM(AE17,AE18)"/>
    <hyperlink ref="G344" location="'C2'!AE19" display="AE19"/>
    <hyperlink ref="D345" location="'C2'!AE14" display="SUM(AE14,AE17)"/>
    <hyperlink ref="G345" location="'C2'!AE20" display="AE20"/>
    <hyperlink ref="D346" location="'C2'!AE15" display="SUM(AE15,AE18)"/>
    <hyperlink ref="G346" location="'C2'!AE21" display="AE21"/>
    <hyperlink ref="D347" location="'C2'!AE16" display="SUM(AE16,AE19)"/>
    <hyperlink ref="G347" location="'C2'!AE22" display="AE22"/>
    <hyperlink ref="D348" location="'C2'!AH14" display="SUM(AH14,AH15)"/>
    <hyperlink ref="G348" location="'C2'!AH16" display="AH16"/>
    <hyperlink ref="D349" location="'C2'!AH17" display="SUM(AH17,AH18)"/>
    <hyperlink ref="G349" location="'C2'!AH19" display="AH19"/>
    <hyperlink ref="D350" location="'C2'!AH14" display="SUM(AH14,AH17)"/>
    <hyperlink ref="G350" location="'C2'!AH20" display="AH20"/>
    <hyperlink ref="D351" location="'C2'!AH15" display="SUM(AH15,AH18)"/>
    <hyperlink ref="G351" location="'C2'!AH21" display="AH21"/>
    <hyperlink ref="D352" location="'C2'!AH16" display="SUM(AH16,AH19)"/>
    <hyperlink ref="G352" location="'C2'!AH22" display="AH22"/>
    <hyperlink ref="D353" location="'C2'!AK14" display="SUM(AK14,AK15)"/>
    <hyperlink ref="G353" location="'C2'!AK16" display="AK16"/>
    <hyperlink ref="D354" location="'C2'!AK17" display="SUM(AK17,AK18)"/>
    <hyperlink ref="G354" location="'C2'!AK19" display="AK19"/>
    <hyperlink ref="D355" location="'C2'!AK14" display="SUM(AK14,AK17)"/>
    <hyperlink ref="G355" location="'C2'!AK20" display="AK20"/>
    <hyperlink ref="D356" location="'C2'!AK15" display="SUM(AK15,AK18)"/>
    <hyperlink ref="G356" location="'C2'!AK21" display="AK21"/>
    <hyperlink ref="D357" location="'C2'!AK16" display="SUM(AK16,AK19)"/>
    <hyperlink ref="G357" location="'C2'!AK22" display="AK22"/>
    <hyperlink ref="D358" location="'C2'!AN14" display="SUM(AN14,AN15)"/>
    <hyperlink ref="G358" location="'C2'!AN16" display="AN16"/>
    <hyperlink ref="D359" location="'C2'!AN17" display="SUM(AN17,AN18)"/>
    <hyperlink ref="G359" location="'C2'!AN19" display="AN19"/>
    <hyperlink ref="D360" location="'C2'!AN14" display="SUM(AN14,AN17)"/>
    <hyperlink ref="G360" location="'C2'!AN20" display="AN20"/>
    <hyperlink ref="D361" location="'C2'!AN15" display="SUM(AN15,AN18)"/>
    <hyperlink ref="G361" location="'C2'!AN21" display="AN21"/>
    <hyperlink ref="D362" location="'C2'!AN16" display="SUM(AN16,AN19)"/>
    <hyperlink ref="G362" location="'C2'!AN22" display="AN22"/>
    <hyperlink ref="D363" location="'C2'!V14" display="SUM(V14,AB14,AH14,AN14)"/>
    <hyperlink ref="G363" location="'C2'!AQ14" display="AQ14"/>
    <hyperlink ref="D364" location="'C2'!V15" display="SUM(V15,AB15,AH15,AN15)"/>
    <hyperlink ref="G364" location="'C2'!AQ15" display="AQ15"/>
    <hyperlink ref="D365" location="'C2'!AQ14" display="SUM(AQ14,AQ15)"/>
    <hyperlink ref="G365" location="'C2'!AQ16" display="AQ16"/>
    <hyperlink ref="D366" location="'C2'!V17" display="SUM(V17,AB17,AH17,AN17)"/>
    <hyperlink ref="G366" location="'C2'!AQ17" display="AQ17"/>
    <hyperlink ref="D367" location="'C2'!V18" display="SUM(V18,AB18,AH18,AN18)"/>
    <hyperlink ref="G367" location="'C2'!AQ18" display="AQ18"/>
    <hyperlink ref="D368" location="'C2'!AQ17" display="SUM(AQ17,AQ18)"/>
    <hyperlink ref="G368" location="'C2'!AQ19" display="AQ19"/>
    <hyperlink ref="D369" location="'C2'!AQ14" display="SUM(AQ14,AQ17)"/>
    <hyperlink ref="G369" location="'C2'!AQ20" display="AQ20"/>
    <hyperlink ref="D370" location="'C2'!AQ15" display="SUM(AQ15,AQ18)"/>
    <hyperlink ref="G370" location="'C2'!AQ21" display="AQ21"/>
    <hyperlink ref="D371" location="'C2'!AQ16" display="SUM(AQ16,AQ19)"/>
    <hyperlink ref="G371" location="'C2'!AQ22" display="AQ22"/>
    <hyperlink ref="D372" location="'C2'!V23" display="SUM(V23,AB23,AH23,AN23)"/>
    <hyperlink ref="G372" location="'C2'!AQ23" display="AQ23"/>
    <hyperlink ref="D451" location="'C5'!V14" display="SUM(V14:V41)"/>
    <hyperlink ref="G451" location="'C5'!V42" display="V42"/>
    <hyperlink ref="D452" location="'C5'!V44" display="SUM(V44:V71)"/>
    <hyperlink ref="G452" location="'C5'!V72" display="V72"/>
    <hyperlink ref="D453" location="'C5'!V14" display="SUM(V14,V44)"/>
    <hyperlink ref="G453" location="'C5'!V74" display="V74"/>
    <hyperlink ref="D454" location="'C5'!V15" display="SUM(V15,V45)"/>
    <hyperlink ref="G454" location="'C5'!V75" display="V75"/>
    <hyperlink ref="D455" location="'C5'!V16" display="SUM(V16,V46)"/>
    <hyperlink ref="G455" location="'C5'!V76" display="V76"/>
    <hyperlink ref="D456" location="'C5'!V17" display="SUM(V17,V47)"/>
    <hyperlink ref="G456" location="'C5'!V77" display="V77"/>
    <hyperlink ref="D457" location="'C5'!V18" display="SUM(V18,V48)"/>
    <hyperlink ref="G457" location="'C5'!V78" display="V78"/>
    <hyperlink ref="D458" location="'C5'!V19" display="SUM(V19,V49)"/>
    <hyperlink ref="G458" location="'C5'!V79" display="V79"/>
    <hyperlink ref="D459" location="'C5'!V20" display="SUM(V20,V50)"/>
    <hyperlink ref="G459" location="'C5'!V80" display="V80"/>
    <hyperlink ref="D460" location="'C5'!V21" display="SUM(V21,V51)"/>
    <hyperlink ref="G460" location="'C5'!V81" display="V81"/>
    <hyperlink ref="D461" location="'C5'!V22" display="SUM(V22,V52)"/>
    <hyperlink ref="G461" location="'C5'!V82" display="V82"/>
    <hyperlink ref="D462" location="'C5'!V23" display="SUM(V23,V53)"/>
    <hyperlink ref="G462" location="'C5'!V83" display="V83"/>
    <hyperlink ref="D463" location="'C5'!V24" display="SUM(V24,V54)"/>
    <hyperlink ref="G463" location="'C5'!V84" display="V84"/>
    <hyperlink ref="D464" location="'C5'!V25" display="SUM(V25,V55)"/>
    <hyperlink ref="G464" location="'C5'!V85" display="V85"/>
    <hyperlink ref="D465" location="'C5'!V26" display="SUM(V26,V56)"/>
    <hyperlink ref="G465" location="'C5'!V86" display="V86"/>
    <hyperlink ref="D466" location="'C5'!V27" display="SUM(V27,V57)"/>
    <hyperlink ref="G466" location="'C5'!V87" display="V87"/>
    <hyperlink ref="D467" location="'C5'!V28" display="SUM(V28,V58)"/>
    <hyperlink ref="G467" location="'C5'!V88" display="V88"/>
    <hyperlink ref="D468" location="'C5'!V29" display="SUM(V29,V59)"/>
    <hyperlink ref="G468" location="'C5'!V89" display="V89"/>
    <hyperlink ref="D469" location="'C5'!V30" display="SUM(V30,V60)"/>
    <hyperlink ref="G469" location="'C5'!V90" display="V90"/>
    <hyperlink ref="D470" location="'C5'!V31" display="SUM(V31,V61)"/>
    <hyperlink ref="G470" location="'C5'!V91" display="V91"/>
    <hyperlink ref="D471" location="'C5'!V32" display="SUM(V32,V62)"/>
    <hyperlink ref="G471" location="'C5'!V92" display="V92"/>
    <hyperlink ref="D472" location="'C5'!V33" display="SUM(V33,V63)"/>
    <hyperlink ref="G472" location="'C5'!V93" display="V93"/>
    <hyperlink ref="D473" location="'C5'!V34" display="SUM(V34,V64)"/>
    <hyperlink ref="G473" location="'C5'!V94" display="V94"/>
    <hyperlink ref="D474" location="'C5'!V35" display="SUM(V35,V65)"/>
    <hyperlink ref="G474" location="'C5'!V95" display="V95"/>
    <hyperlink ref="D475" location="'C5'!V36" display="SUM(V36,V66)"/>
    <hyperlink ref="G475" location="'C5'!V96" display="V96"/>
    <hyperlink ref="D476" location="'C5'!V37" display="SUM(V37,V67)"/>
    <hyperlink ref="G476" location="'C5'!V97" display="V97"/>
    <hyperlink ref="D477" location="'C5'!V38" display="SUM(V38,V68)"/>
    <hyperlink ref="G477" location="'C5'!V98" display="V98"/>
    <hyperlink ref="D478" location="'C5'!V39" display="SUM(V39,V69)"/>
    <hyperlink ref="G478" location="'C5'!V99" display="V99"/>
    <hyperlink ref="D479" location="'C5'!V40" display="SUM(V40,V70)"/>
    <hyperlink ref="G479" location="'C5'!V100" display="V100"/>
    <hyperlink ref="D480" location="'C5'!V41" display="SUM(V41,V71)"/>
    <hyperlink ref="G480" location="'C5'!V101" display="V101"/>
    <hyperlink ref="D481" location="'C5'!V42" display="SUM(V42,V72)"/>
    <hyperlink ref="G481" location="'C5'!V102" display="V102"/>
    <hyperlink ref="D482" location="'C5'!Y14" display="SUM(Y14:Y41)"/>
    <hyperlink ref="G482" location="'C5'!Y42" display="Y42"/>
    <hyperlink ref="D483" location="'C5'!Y44" display="SUM(Y44:Y71)"/>
    <hyperlink ref="G483" location="'C5'!Y72" display="Y72"/>
    <hyperlink ref="D484" location="'C5'!Y14" display="SUM(Y14,Y44)"/>
    <hyperlink ref="G484" location="'C5'!Y74" display="Y74"/>
    <hyperlink ref="D485" location="'C5'!Y15" display="SUM(Y15,Y45)"/>
    <hyperlink ref="G485" location="'C5'!Y75" display="Y75"/>
    <hyperlink ref="D486" location="'C5'!Y16" display="SUM(Y16,Y46)"/>
    <hyperlink ref="G486" location="'C5'!Y76" display="Y76"/>
    <hyperlink ref="D487" location="'C5'!Y17" display="SUM(Y17,Y47)"/>
    <hyperlink ref="G487" location="'C5'!Y77" display="Y77"/>
    <hyperlink ref="D488" location="'C5'!Y18" display="SUM(Y18,Y48)"/>
    <hyperlink ref="G488" location="'C5'!Y78" display="Y78"/>
    <hyperlink ref="D489" location="'C5'!Y19" display="SUM(Y19,Y49)"/>
    <hyperlink ref="G489" location="'C5'!Y79" display="Y79"/>
    <hyperlink ref="D490" location="'C5'!Y20" display="SUM(Y20,Y50)"/>
    <hyperlink ref="G490" location="'C5'!Y80" display="Y80"/>
    <hyperlink ref="D491" location="'C5'!Y21" display="SUM(Y21,Y51)"/>
    <hyperlink ref="G491" location="'C5'!Y81" display="Y81"/>
    <hyperlink ref="D492" location="'C5'!Y22" display="SUM(Y22,Y52)"/>
    <hyperlink ref="G492" location="'C5'!Y82" display="Y82"/>
    <hyperlink ref="D493" location="'C5'!Y23" display="SUM(Y23,Y53)"/>
    <hyperlink ref="G493" location="'C5'!Y83" display="Y83"/>
    <hyperlink ref="D494" location="'C5'!Y24" display="SUM(Y24,Y54)"/>
    <hyperlink ref="G494" location="'C5'!Y84" display="Y84"/>
    <hyperlink ref="D495" location="'C5'!Y25" display="SUM(Y25,Y55)"/>
    <hyperlink ref="G495" location="'C5'!Y85" display="Y85"/>
    <hyperlink ref="D496" location="'C5'!Y26" display="SUM(Y26,Y56)"/>
    <hyperlink ref="G496" location="'C5'!Y86" display="Y86"/>
    <hyperlink ref="D497" location="'C5'!Y27" display="SUM(Y27,Y57)"/>
    <hyperlink ref="G497" location="'C5'!Y87" display="Y87"/>
    <hyperlink ref="D498" location="'C5'!Y28" display="SUM(Y28,Y58)"/>
    <hyperlink ref="G498" location="'C5'!Y88" display="Y88"/>
    <hyperlink ref="D499" location="'C5'!Y29" display="SUM(Y29,Y59)"/>
    <hyperlink ref="G499" location="'C5'!Y89" display="Y89"/>
    <hyperlink ref="D500" location="'C5'!Y30" display="SUM(Y30,Y60)"/>
    <hyperlink ref="G500" location="'C5'!Y90" display="Y90"/>
    <hyperlink ref="D501" location="'C5'!Y31" display="SUM(Y31,Y61)"/>
    <hyperlink ref="G501" location="'C5'!Y91" display="Y91"/>
    <hyperlink ref="D502" location="'C5'!Y32" display="SUM(Y32,Y62)"/>
    <hyperlink ref="G502" location="'C5'!Y92" display="Y92"/>
    <hyperlink ref="D503" location="'C5'!Y33" display="SUM(Y33,Y63)"/>
    <hyperlink ref="G503" location="'C5'!Y93" display="Y93"/>
    <hyperlink ref="D504" location="'C5'!Y34" display="SUM(Y34,Y64)"/>
    <hyperlink ref="G504" location="'C5'!Y94" display="Y94"/>
    <hyperlink ref="D505" location="'C5'!Y35" display="SUM(Y35,Y65)"/>
    <hyperlink ref="G505" location="'C5'!Y95" display="Y95"/>
    <hyperlink ref="D506" location="'C5'!Y36" display="SUM(Y36,Y66)"/>
    <hyperlink ref="G506" location="'C5'!Y96" display="Y96"/>
    <hyperlink ref="D507" location="'C5'!Y37" display="SUM(Y37,Y67)"/>
    <hyperlink ref="G507" location="'C5'!Y97" display="Y97"/>
    <hyperlink ref="D508" location="'C5'!Y38" display="SUM(Y38,Y68)"/>
    <hyperlink ref="G508" location="'C5'!Y98" display="Y98"/>
    <hyperlink ref="D509" location="'C5'!Y39" display="SUM(Y39,Y69)"/>
    <hyperlink ref="G509" location="'C5'!Y99" display="Y99"/>
    <hyperlink ref="D510" location="'C5'!Y40" display="SUM(Y40,Y70)"/>
    <hyperlink ref="G510" location="'C5'!Y100" display="Y100"/>
    <hyperlink ref="D511" location="'C5'!Y41" display="SUM(Y41,Y71)"/>
    <hyperlink ref="G511" location="'C5'!Y101" display="Y101"/>
    <hyperlink ref="D512" location="'C5'!Y42" display="SUM(Y42,Y72)"/>
    <hyperlink ref="G512" location="'C5'!Y102" display="Y102"/>
    <hyperlink ref="D513" location="'C5'!AB14" display="SUM(AB14:AB41)"/>
    <hyperlink ref="G513" location="'C5'!AB42" display="AB42"/>
    <hyperlink ref="D514" location="'C5'!AB44" display="SUM(AB44:AB71)"/>
    <hyperlink ref="G514" location="'C5'!AB72" display="AB72"/>
    <hyperlink ref="D515" location="'C5'!AB14" display="SUM(AB14,AB44)"/>
    <hyperlink ref="G515" location="'C5'!AB74" display="AB74"/>
    <hyperlink ref="D516" location="'C5'!AB15" display="SUM(AB15,AB45)"/>
    <hyperlink ref="G516" location="'C5'!AB75" display="AB75"/>
    <hyperlink ref="D517" location="'C5'!AB16" display="SUM(AB16,AB46)"/>
    <hyperlink ref="G517" location="'C5'!AB76" display="AB76"/>
    <hyperlink ref="D518" location="'C5'!AB17" display="SUM(AB17,AB47)"/>
    <hyperlink ref="G518" location="'C5'!AB77" display="AB77"/>
    <hyperlink ref="D519" location="'C5'!AB18" display="SUM(AB18,AB48)"/>
    <hyperlink ref="G519" location="'C5'!AB78" display="AB78"/>
    <hyperlink ref="D520" location="'C5'!AB19" display="SUM(AB19,AB49)"/>
    <hyperlink ref="G520" location="'C5'!AB79" display="AB79"/>
    <hyperlink ref="D521" location="'C5'!AB20" display="SUM(AB20,AB50)"/>
    <hyperlink ref="G521" location="'C5'!AB80" display="AB80"/>
    <hyperlink ref="D522" location="'C5'!AB21" display="SUM(AB21,AB51)"/>
    <hyperlink ref="G522" location="'C5'!AB81" display="AB81"/>
    <hyperlink ref="D523" location="'C5'!AB22" display="SUM(AB22,AB52)"/>
    <hyperlink ref="G523" location="'C5'!AB82" display="AB82"/>
    <hyperlink ref="D524" location="'C5'!AB23" display="SUM(AB23,AB53)"/>
    <hyperlink ref="G524" location="'C5'!AB83" display="AB83"/>
    <hyperlink ref="D525" location="'C5'!AB24" display="SUM(AB24,AB54)"/>
    <hyperlink ref="G525" location="'C5'!AB84" display="AB84"/>
    <hyperlink ref="D526" location="'C5'!AB25" display="SUM(AB25,AB55)"/>
    <hyperlink ref="G526" location="'C5'!AB85" display="AB85"/>
    <hyperlink ref="D527" location="'C5'!AB26" display="SUM(AB26,AB56)"/>
    <hyperlink ref="G527" location="'C5'!AB86" display="AB86"/>
    <hyperlink ref="D528" location="'C5'!AB27" display="SUM(AB27,AB57)"/>
    <hyperlink ref="G528" location="'C5'!AB87" display="AB87"/>
    <hyperlink ref="D529" location="'C5'!AB28" display="SUM(AB28,AB58)"/>
    <hyperlink ref="G529" location="'C5'!AB88" display="AB88"/>
    <hyperlink ref="D530" location="'C5'!AB29" display="SUM(AB29,AB59)"/>
    <hyperlink ref="G530" location="'C5'!AB89" display="AB89"/>
    <hyperlink ref="D531" location="'C5'!AB30" display="SUM(AB30,AB60)"/>
    <hyperlink ref="G531" location="'C5'!AB90" display="AB90"/>
    <hyperlink ref="D532" location="'C5'!AB31" display="SUM(AB31,AB61)"/>
    <hyperlink ref="G532" location="'C5'!AB91" display="AB91"/>
    <hyperlink ref="D533" location="'C5'!AB32" display="SUM(AB32,AB62)"/>
    <hyperlink ref="G533" location="'C5'!AB92" display="AB92"/>
    <hyperlink ref="D534" location="'C5'!AB33" display="SUM(AB33,AB63)"/>
    <hyperlink ref="G534" location="'C5'!AB93" display="AB93"/>
    <hyperlink ref="D535" location="'C5'!AB34" display="SUM(AB34,AB64)"/>
    <hyperlink ref="G535" location="'C5'!AB94" display="AB94"/>
    <hyperlink ref="D536" location="'C5'!AB35" display="SUM(AB35,AB65)"/>
    <hyperlink ref="G536" location="'C5'!AB95" display="AB95"/>
    <hyperlink ref="D537" location="'C5'!AB36" display="SUM(AB36,AB66)"/>
    <hyperlink ref="G537" location="'C5'!AB96" display="AB96"/>
    <hyperlink ref="D538" location="'C5'!AB37" display="SUM(AB37,AB67)"/>
    <hyperlink ref="G538" location="'C5'!AB97" display="AB97"/>
    <hyperlink ref="D539" location="'C5'!AB38" display="SUM(AB38,AB68)"/>
    <hyperlink ref="G539" location="'C5'!AB98" display="AB98"/>
    <hyperlink ref="D540" location="'C5'!AB39" display="SUM(AB39,AB69)"/>
    <hyperlink ref="G540" location="'C5'!AB99" display="AB99"/>
    <hyperlink ref="D541" location="'C5'!AB40" display="SUM(AB40,AB70)"/>
    <hyperlink ref="G541" location="'C5'!AB100" display="AB100"/>
    <hyperlink ref="D542" location="'C5'!AB41" display="SUM(AB41,AB71)"/>
    <hyperlink ref="G542" location="'C5'!AB101" display="AB101"/>
    <hyperlink ref="D543" location="'C5'!AB42" display="SUM(AB42,AB72)"/>
    <hyperlink ref="G543" location="'C5'!AB102" display="AB102"/>
    <hyperlink ref="D544" location="'C6'!V14" display="SUM(V14:V68)"/>
    <hyperlink ref="G544" location="'C6'!V69" display="V69"/>
    <hyperlink ref="D545" location="'C6'!V70" display="SUM(V70:V73)"/>
    <hyperlink ref="G545" location="'C6'!V74" display="V74"/>
    <hyperlink ref="D546" location="'C6'!V75" display="SUM(V75:V117)"/>
    <hyperlink ref="G546" location="'C6'!V118" display="V118"/>
    <hyperlink ref="D547" location="'C6'!V119" display="SUM(V119:V169)"/>
    <hyperlink ref="G547" location="'C6'!V170" display="V170"/>
    <hyperlink ref="D548" location="'C6'!V171" display="SUM(V171:V216)"/>
    <hyperlink ref="G548" location="'C6'!V217" display="V217"/>
    <hyperlink ref="D549" location="'C6'!V218" display="SUM(V218:V235)"/>
    <hyperlink ref="G549" location="'C6'!V236" display="V236"/>
    <hyperlink ref="D550" location="'C6'!V69" display="SUM(V69,V74,V118,V170,V217,V236,V237)"/>
    <hyperlink ref="G550" location="'C6'!V238" display="V238"/>
    <hyperlink ref="D551" location="'C6'!V240" display="SUM(V240:V294)"/>
    <hyperlink ref="G551" location="'C6'!V295" display="V295"/>
    <hyperlink ref="D552" location="'C6'!V296" display="SUM(V296:V299)"/>
    <hyperlink ref="G552" location="'C6'!V300" display="V300"/>
    <hyperlink ref="D553" location="'C6'!V301" display="SUM(V301:V343)"/>
    <hyperlink ref="G553" location="'C6'!V344" display="V344"/>
    <hyperlink ref="D554" location="'C6'!V345" display="SUM(V345:V395)"/>
    <hyperlink ref="G554" location="'C6'!V396" display="V396"/>
    <hyperlink ref="D555" location="'C6'!V397" display="SUM(V397:V442)"/>
    <hyperlink ref="G555" location="'C6'!V443" display="V443"/>
    <hyperlink ref="D556" location="'C6'!V444" display="SUM(V444:V461)"/>
    <hyperlink ref="G556" location="'C6'!V462" display="V462"/>
    <hyperlink ref="D557" location="'C6'!V295" display="SUM(V295,V300,V344,V396,V443,V462,V463)"/>
    <hyperlink ref="G557" location="'C6'!V464" display="V464"/>
    <hyperlink ref="D558" location="'C6'!V14" display="SUM(V14,V240)"/>
    <hyperlink ref="G558" location="'C6'!V466" display="V466"/>
    <hyperlink ref="D559" location="'C6'!V15" display="SUM(V15,V241)"/>
    <hyperlink ref="G559" location="'C6'!V467" display="V467"/>
    <hyperlink ref="D560" location="'C6'!V16" display="SUM(V16,V242)"/>
    <hyperlink ref="G560" location="'C6'!V468" display="V468"/>
    <hyperlink ref="D561" location="'C6'!V17" display="SUM(V17,V243)"/>
    <hyperlink ref="G561" location="'C6'!V469" display="V469"/>
    <hyperlink ref="D562" location="'C6'!V18" display="SUM(V18,V244)"/>
    <hyperlink ref="G562" location="'C6'!V470" display="V470"/>
    <hyperlink ref="D563" location="'C6'!V19" display="SUM(V19,V245)"/>
    <hyperlink ref="G563" location="'C6'!V471" display="V471"/>
    <hyperlink ref="D564" location="'C6'!V20" display="SUM(V20,V246)"/>
    <hyperlink ref="G564" location="'C6'!V472" display="V472"/>
    <hyperlink ref="D565" location="'C6'!V21" display="SUM(V21,V247)"/>
    <hyperlink ref="G565" location="'C6'!V473" display="V473"/>
    <hyperlink ref="D566" location="'C6'!V22" display="SUM(V22,V248)"/>
    <hyperlink ref="G566" location="'C6'!V474" display="V474"/>
    <hyperlink ref="D567" location="'C6'!V23" display="SUM(V23,V249)"/>
    <hyperlink ref="G567" location="'C6'!V475" display="V475"/>
    <hyperlink ref="D568" location="'C6'!V24" display="SUM(V24,V250)"/>
    <hyperlink ref="G568" location="'C6'!V476" display="V476"/>
    <hyperlink ref="D569" location="'C6'!V25" display="SUM(V25,V251)"/>
    <hyperlink ref="G569" location="'C6'!V477" display="V477"/>
    <hyperlink ref="D570" location="'C6'!V26" display="SUM(V26,V252)"/>
    <hyperlink ref="G570" location="'C6'!V478" display="V478"/>
    <hyperlink ref="D571" location="'C6'!V27" display="SUM(V27,V253)"/>
    <hyperlink ref="G571" location="'C6'!V479" display="V479"/>
    <hyperlink ref="D572" location="'C6'!V28" display="SUM(V28,V254)"/>
    <hyperlink ref="G572" location="'C6'!V480" display="V480"/>
    <hyperlink ref="D573" location="'C6'!V29" display="SUM(V29,V255)"/>
    <hyperlink ref="G573" location="'C6'!V481" display="V481"/>
    <hyperlink ref="D574" location="'C6'!V30" display="SUM(V30,V256)"/>
    <hyperlink ref="G574" location="'C6'!V482" display="V482"/>
    <hyperlink ref="D575" location="'C6'!V31" display="SUM(V31,V257)"/>
    <hyperlink ref="G575" location="'C6'!V483" display="V483"/>
    <hyperlink ref="D576" location="'C6'!V32" display="SUM(V32,V258)"/>
    <hyperlink ref="G576" location="'C6'!V484" display="V484"/>
    <hyperlink ref="D577" location="'C6'!V33" display="SUM(V33,V259)"/>
    <hyperlink ref="G577" location="'C6'!V485" display="V485"/>
    <hyperlink ref="D578" location="'C6'!V34" display="SUM(V34,V260)"/>
    <hyperlink ref="G578" location="'C6'!V486" display="V486"/>
    <hyperlink ref="D579" location="'C6'!V35" display="SUM(V35,V261)"/>
    <hyperlink ref="G579" location="'C6'!V487" display="V487"/>
    <hyperlink ref="D580" location="'C6'!V36" display="SUM(V36,V262)"/>
    <hyperlink ref="G580" location="'C6'!V488" display="V488"/>
    <hyperlink ref="D581" location="'C6'!V37" display="SUM(V37,V263)"/>
    <hyperlink ref="G581" location="'C6'!V489" display="V489"/>
    <hyperlink ref="D582" location="'C6'!V38" display="SUM(V38,V264)"/>
    <hyperlink ref="G582" location="'C6'!V490" display="V490"/>
    <hyperlink ref="D583" location="'C6'!V39" display="SUM(V39,V265)"/>
    <hyperlink ref="G583" location="'C6'!V491" display="V491"/>
    <hyperlink ref="D584" location="'C6'!V40" display="SUM(V40,V266)"/>
    <hyperlink ref="G584" location="'C6'!V492" display="V492"/>
    <hyperlink ref="D585" location="'C6'!V41" display="SUM(V41,V267)"/>
    <hyperlink ref="G585" location="'C6'!V493" display="V493"/>
    <hyperlink ref="D586" location="'C6'!V42" display="SUM(V42,V268)"/>
    <hyperlink ref="G586" location="'C6'!V494" display="V494"/>
    <hyperlink ref="D587" location="'C6'!V43" display="SUM(V43,V269)"/>
    <hyperlink ref="G587" location="'C6'!V495" display="V495"/>
    <hyperlink ref="D588" location="'C6'!V44" display="SUM(V44,V270)"/>
    <hyperlink ref="G588" location="'C6'!V496" display="V496"/>
    <hyperlink ref="D589" location="'C6'!V45" display="SUM(V45,V271)"/>
    <hyperlink ref="G589" location="'C6'!V497" display="V497"/>
    <hyperlink ref="D590" location="'C6'!V46" display="SUM(V46,V272)"/>
    <hyperlink ref="G590" location="'C6'!V498" display="V498"/>
    <hyperlink ref="D591" location="'C6'!V47" display="SUM(V47,V273)"/>
    <hyperlink ref="G591" location="'C6'!V499" display="V499"/>
    <hyperlink ref="D592" location="'C6'!V48" display="SUM(V48,V274)"/>
    <hyperlink ref="G592" location="'C6'!V500" display="V500"/>
    <hyperlink ref="D593" location="'C6'!V49" display="SUM(V49,V275)"/>
    <hyperlink ref="G593" location="'C6'!V501" display="V501"/>
    <hyperlink ref="D594" location="'C6'!V50" display="SUM(V50,V276)"/>
    <hyperlink ref="G594" location="'C6'!V502" display="V502"/>
    <hyperlink ref="D595" location="'C6'!V51" display="SUM(V51,V277)"/>
    <hyperlink ref="G595" location="'C6'!V503" display="V503"/>
    <hyperlink ref="D596" location="'C6'!V52" display="SUM(V52,V278)"/>
    <hyperlink ref="G596" location="'C6'!V504" display="V504"/>
    <hyperlink ref="D597" location="'C6'!V53" display="SUM(V53,V279)"/>
    <hyperlink ref="G597" location="'C6'!V505" display="V505"/>
    <hyperlink ref="D598" location="'C6'!V54" display="SUM(V54,V280)"/>
    <hyperlink ref="G598" location="'C6'!V506" display="V506"/>
    <hyperlink ref="D599" location="'C6'!V55" display="SUM(V55,V281)"/>
    <hyperlink ref="G599" location="'C6'!V507" display="V507"/>
    <hyperlink ref="D600" location="'C6'!V56" display="SUM(V56,V282)"/>
    <hyperlink ref="G600" location="'C6'!V508" display="V508"/>
    <hyperlink ref="D601" location="'C6'!V57" display="SUM(V57,V283)"/>
    <hyperlink ref="G601" location="'C6'!V509" display="V509"/>
    <hyperlink ref="D602" location="'C6'!V58" display="SUM(V58,V284)"/>
    <hyperlink ref="G602" location="'C6'!V510" display="V510"/>
    <hyperlink ref="D603" location="'C6'!V59" display="SUM(V59,V285)"/>
    <hyperlink ref="G603" location="'C6'!V511" display="V511"/>
    <hyperlink ref="D604" location="'C6'!V60" display="SUM(V60,V286)"/>
    <hyperlink ref="G604" location="'C6'!V512" display="V512"/>
    <hyperlink ref="D605" location="'C6'!V61" display="SUM(V61,V287)"/>
    <hyperlink ref="G605" location="'C6'!V513" display="V513"/>
    <hyperlink ref="D606" location="'C6'!V62" display="SUM(V62,V288)"/>
    <hyperlink ref="G606" location="'C6'!V514" display="V514"/>
    <hyperlink ref="D607" location="'C6'!V63" display="SUM(V63,V289)"/>
    <hyperlink ref="G607" location="'C6'!V515" display="V515"/>
    <hyperlink ref="D608" location="'C6'!V64" display="SUM(V64,V290)"/>
    <hyperlink ref="G608" location="'C6'!V516" display="V516"/>
    <hyperlink ref="D609" location="'C6'!V65" display="SUM(V65,V291)"/>
    <hyperlink ref="G609" location="'C6'!V517" display="V517"/>
    <hyperlink ref="D610" location="'C6'!V66" display="SUM(V66,V292)"/>
    <hyperlink ref="G610" location="'C6'!V518" display="V518"/>
    <hyperlink ref="D611" location="'C6'!V67" display="SUM(V67,V293)"/>
    <hyperlink ref="G611" location="'C6'!V519" display="V519"/>
    <hyperlink ref="D612" location="'C6'!V68" display="SUM(V68,V294)"/>
    <hyperlink ref="G612" location="'C6'!V520" display="V520"/>
    <hyperlink ref="D613" location="'C6'!V69" display="SUM(V69,V295)"/>
    <hyperlink ref="G613" location="'C6'!V521" display="V521"/>
    <hyperlink ref="D614" location="'C6'!V70" display="SUM(V70,V296)"/>
    <hyperlink ref="G614" location="'C6'!V522" display="V522"/>
    <hyperlink ref="D615" location="'C6'!V71" display="SUM(V71,V297)"/>
    <hyperlink ref="G615" location="'C6'!V523" display="V523"/>
    <hyperlink ref="D616" location="'C6'!V72" display="SUM(V72,V298)"/>
    <hyperlink ref="G616" location="'C6'!V524" display="V524"/>
    <hyperlink ref="D617" location="'C6'!V73" display="SUM(V73,V299)"/>
    <hyperlink ref="G617" location="'C6'!V525" display="V525"/>
    <hyperlink ref="D618" location="'C6'!V74" display="SUM(V74,V300)"/>
    <hyperlink ref="G618" location="'C6'!V526" display="V526"/>
    <hyperlink ref="D619" location="'C6'!V75" display="SUM(V75,V301)"/>
    <hyperlink ref="G619" location="'C6'!V527" display="V527"/>
    <hyperlink ref="D620" location="'C6'!V76" display="SUM(V76,V302)"/>
    <hyperlink ref="G620" location="'C6'!V528" display="V528"/>
    <hyperlink ref="D621" location="'C6'!V77" display="SUM(V77,V303)"/>
    <hyperlink ref="G621" location="'C6'!V529" display="V529"/>
    <hyperlink ref="D622" location="'C6'!V78" display="SUM(V78,V304)"/>
    <hyperlink ref="G622" location="'C6'!V530" display="V530"/>
    <hyperlink ref="D623" location="'C6'!V79" display="SUM(V79,V305)"/>
    <hyperlink ref="G623" location="'C6'!V531" display="V531"/>
    <hyperlink ref="D624" location="'C6'!V80" display="SUM(V80,V306)"/>
    <hyperlink ref="G624" location="'C6'!V532" display="V532"/>
    <hyperlink ref="D625" location="'C6'!V81" display="SUM(V81,V307)"/>
    <hyperlink ref="G625" location="'C6'!V533" display="V533"/>
    <hyperlink ref="D626" location="'C6'!V82" display="SUM(V82,V308)"/>
    <hyperlink ref="G626" location="'C6'!V534" display="V534"/>
    <hyperlink ref="D627" location="'C6'!V83" display="SUM(V83,V309)"/>
    <hyperlink ref="G627" location="'C6'!V535" display="V535"/>
    <hyperlink ref="D628" location="'C6'!V84" display="SUM(V84,V310)"/>
    <hyperlink ref="G628" location="'C6'!V536" display="V536"/>
    <hyperlink ref="D629" location="'C6'!V85" display="SUM(V85,V311)"/>
    <hyperlink ref="G629" location="'C6'!V537" display="V537"/>
    <hyperlink ref="D630" location="'C6'!V86" display="SUM(V86,V312)"/>
    <hyperlink ref="G630" location="'C6'!V538" display="V538"/>
    <hyperlink ref="D631" location="'C6'!V87" display="SUM(V87,V313)"/>
    <hyperlink ref="G631" location="'C6'!V539" display="V539"/>
    <hyperlink ref="D632" location="'C6'!V88" display="SUM(V88,V314)"/>
    <hyperlink ref="G632" location="'C6'!V540" display="V540"/>
    <hyperlink ref="D633" location="'C6'!V89" display="SUM(V89,V315)"/>
    <hyperlink ref="G633" location="'C6'!V541" display="V541"/>
    <hyperlink ref="D634" location="'C6'!V90" display="SUM(V90,V316)"/>
    <hyperlink ref="G634" location="'C6'!V542" display="V542"/>
    <hyperlink ref="D635" location="'C6'!V91" display="SUM(V91,V317)"/>
    <hyperlink ref="G635" location="'C6'!V543" display="V543"/>
    <hyperlink ref="D636" location="'C6'!V92" display="SUM(V92,V318)"/>
    <hyperlink ref="G636" location="'C6'!V544" display="V544"/>
    <hyperlink ref="D637" location="'C6'!V93" display="SUM(V93,V319)"/>
    <hyperlink ref="G637" location="'C6'!V545" display="V545"/>
    <hyperlink ref="D638" location="'C6'!V94" display="SUM(V94,V320)"/>
    <hyperlink ref="G638" location="'C6'!V546" display="V546"/>
    <hyperlink ref="D639" location="'C6'!V95" display="SUM(V95,V321)"/>
    <hyperlink ref="G639" location="'C6'!V547" display="V547"/>
    <hyperlink ref="D640" location="'C6'!V96" display="SUM(V96,V322)"/>
    <hyperlink ref="G640" location="'C6'!V548" display="V548"/>
    <hyperlink ref="D641" location="'C6'!V97" display="SUM(V97,V323)"/>
    <hyperlink ref="G641" location="'C6'!V549" display="V549"/>
    <hyperlink ref="D642" location="'C6'!V98" display="SUM(V98,V324)"/>
    <hyperlink ref="G642" location="'C6'!V550" display="V550"/>
    <hyperlink ref="D643" location="'C6'!V99" display="SUM(V99,V325)"/>
    <hyperlink ref="G643" location="'C6'!V551" display="V551"/>
    <hyperlink ref="D644" location="'C6'!V100" display="SUM(V100,V326)"/>
    <hyperlink ref="G644" location="'C6'!V552" display="V552"/>
    <hyperlink ref="D645" location="'C6'!V101" display="SUM(V101,V327)"/>
    <hyperlink ref="G645" location="'C6'!V553" display="V553"/>
    <hyperlink ref="D646" location="'C6'!V102" display="SUM(V102,V328)"/>
    <hyperlink ref="G646" location="'C6'!V554" display="V554"/>
    <hyperlink ref="D647" location="'C6'!V103" display="SUM(V103,V329)"/>
    <hyperlink ref="G647" location="'C6'!V555" display="V555"/>
    <hyperlink ref="D648" location="'C6'!V104" display="SUM(V104,V330)"/>
    <hyperlink ref="G648" location="'C6'!V556" display="V556"/>
    <hyperlink ref="D649" location="'C6'!V105" display="SUM(V105,V331)"/>
    <hyperlink ref="G649" location="'C6'!V557" display="V557"/>
    <hyperlink ref="D650" location="'C6'!V106" display="SUM(V106,V332)"/>
    <hyperlink ref="G650" location="'C6'!V558" display="V558"/>
    <hyperlink ref="D651" location="'C6'!V107" display="SUM(V107,V333)"/>
    <hyperlink ref="G651" location="'C6'!V559" display="V559"/>
    <hyperlink ref="D652" location="'C6'!V108" display="SUM(V108,V334)"/>
    <hyperlink ref="G652" location="'C6'!V560" display="V560"/>
    <hyperlink ref="D653" location="'C6'!V109" display="SUM(V109,V335)"/>
    <hyperlink ref="G653" location="'C6'!V561" display="V561"/>
    <hyperlink ref="D654" location="'C6'!V110" display="SUM(V110,V336)"/>
    <hyperlink ref="G654" location="'C6'!V562" display="V562"/>
    <hyperlink ref="D655" location="'C6'!V111" display="SUM(V111,V337)"/>
    <hyperlink ref="G655" location="'C6'!V563" display="V563"/>
    <hyperlink ref="D656" location="'C6'!V112" display="SUM(V112,V338)"/>
    <hyperlink ref="G656" location="'C6'!V564" display="V564"/>
    <hyperlink ref="D657" location="'C6'!V113" display="SUM(V113,V339)"/>
    <hyperlink ref="G657" location="'C6'!V565" display="V565"/>
    <hyperlink ref="D658" location="'C6'!V114" display="SUM(V114,V340)"/>
    <hyperlink ref="G658" location="'C6'!V566" display="V566"/>
    <hyperlink ref="D659" location="'C6'!V115" display="SUM(V115,V341)"/>
    <hyperlink ref="G659" location="'C6'!V567" display="V567"/>
    <hyperlink ref="D660" location="'C6'!V116" display="SUM(V116,V342)"/>
    <hyperlink ref="G660" location="'C6'!V568" display="V568"/>
    <hyperlink ref="D661" location="'C6'!V117" display="SUM(V117,V343)"/>
    <hyperlink ref="G661" location="'C6'!V569" display="V569"/>
    <hyperlink ref="D662" location="'C6'!V118" display="SUM(V118,V344)"/>
    <hyperlink ref="G662" location="'C6'!V570" display="V570"/>
    <hyperlink ref="D663" location="'C6'!V119" display="SUM(V119,V345)"/>
    <hyperlink ref="G663" location="'C6'!V571" display="V571"/>
    <hyperlink ref="D664" location="'C6'!V120" display="SUM(V120,V346)"/>
    <hyperlink ref="G664" location="'C6'!V572" display="V572"/>
    <hyperlink ref="D665" location="'C6'!V121" display="SUM(V121,V347)"/>
    <hyperlink ref="G665" location="'C6'!V573" display="V573"/>
    <hyperlink ref="D666" location="'C6'!V122" display="SUM(V122,V348)"/>
    <hyperlink ref="G666" location="'C6'!V574" display="V574"/>
    <hyperlink ref="D667" location="'C6'!V123" display="SUM(V123,V349)"/>
    <hyperlink ref="G667" location="'C6'!V575" display="V575"/>
    <hyperlink ref="D668" location="'C6'!V124" display="SUM(V124,V350)"/>
    <hyperlink ref="G668" location="'C6'!V576" display="V576"/>
    <hyperlink ref="D669" location="'C6'!V125" display="SUM(V125,V351)"/>
    <hyperlink ref="G669" location="'C6'!V577" display="V577"/>
    <hyperlink ref="D670" location="'C6'!V126" display="SUM(V126,V352)"/>
    <hyperlink ref="G670" location="'C6'!V578" display="V578"/>
    <hyperlink ref="D671" location="'C6'!V127" display="SUM(V127,V353)"/>
    <hyperlink ref="G671" location="'C6'!V579" display="V579"/>
    <hyperlink ref="D672" location="'C6'!V128" display="SUM(V128,V354)"/>
    <hyperlink ref="G672" location="'C6'!V580" display="V580"/>
    <hyperlink ref="D673" location="'C6'!V129" display="SUM(V129,V355)"/>
    <hyperlink ref="G673" location="'C6'!V581" display="V581"/>
    <hyperlink ref="D674" location="'C6'!V130" display="SUM(V130,V356)"/>
    <hyperlink ref="G674" location="'C6'!V582" display="V582"/>
    <hyperlink ref="D675" location="'C6'!V131" display="SUM(V131,V357)"/>
    <hyperlink ref="G675" location="'C6'!V583" display="V583"/>
    <hyperlink ref="D676" location="'C6'!V132" display="SUM(V132,V358)"/>
    <hyperlink ref="G676" location="'C6'!V584" display="V584"/>
    <hyperlink ref="D677" location="'C6'!V133" display="SUM(V133,V359)"/>
    <hyperlink ref="G677" location="'C6'!V585" display="V585"/>
    <hyperlink ref="D678" location="'C6'!V134" display="SUM(V134,V360)"/>
    <hyperlink ref="G678" location="'C6'!V586" display="V586"/>
    <hyperlink ref="D679" location="'C6'!V135" display="SUM(V135,V361)"/>
    <hyperlink ref="G679" location="'C6'!V587" display="V587"/>
    <hyperlink ref="D680" location="'C6'!V136" display="SUM(V136,V362)"/>
    <hyperlink ref="G680" location="'C6'!V588" display="V588"/>
    <hyperlink ref="D681" location="'C6'!V137" display="SUM(V137,V363)"/>
    <hyperlink ref="G681" location="'C6'!V589" display="V589"/>
    <hyperlink ref="D682" location="'C6'!V138" display="SUM(V138,V364)"/>
    <hyperlink ref="G682" location="'C6'!V590" display="V590"/>
    <hyperlink ref="D683" location="'C6'!V139" display="SUM(V139,V365)"/>
    <hyperlink ref="G683" location="'C6'!V591" display="V591"/>
    <hyperlink ref="D684" location="'C6'!V140" display="SUM(V140,V366)"/>
    <hyperlink ref="G684" location="'C6'!V592" display="V592"/>
    <hyperlink ref="D685" location="'C6'!V141" display="SUM(V141,V367)"/>
    <hyperlink ref="G685" location="'C6'!V593" display="V593"/>
    <hyperlink ref="D686" location="'C6'!V142" display="SUM(V142,V368)"/>
    <hyperlink ref="G686" location="'C6'!V594" display="V594"/>
    <hyperlink ref="D687" location="'C6'!V143" display="SUM(V143,V369)"/>
    <hyperlink ref="G687" location="'C6'!V595" display="V595"/>
    <hyperlink ref="D688" location="'C6'!V144" display="SUM(V144,V370)"/>
    <hyperlink ref="G688" location="'C6'!V596" display="V596"/>
    <hyperlink ref="D689" location="'C6'!V145" display="SUM(V145,V371)"/>
    <hyperlink ref="G689" location="'C6'!V597" display="V597"/>
    <hyperlink ref="D690" location="'C6'!V146" display="SUM(V146,V372)"/>
    <hyperlink ref="G690" location="'C6'!V598" display="V598"/>
    <hyperlink ref="D691" location="'C6'!V147" display="SUM(V147,V373)"/>
    <hyperlink ref="G691" location="'C6'!V599" display="V599"/>
    <hyperlink ref="D692" location="'C6'!V148" display="SUM(V148,V374)"/>
    <hyperlink ref="G692" location="'C6'!V600" display="V600"/>
    <hyperlink ref="D693" location="'C6'!V149" display="SUM(V149,V375)"/>
    <hyperlink ref="G693" location="'C6'!V601" display="V601"/>
    <hyperlink ref="D694" location="'C6'!V150" display="SUM(V150,V376)"/>
    <hyperlink ref="G694" location="'C6'!V602" display="V602"/>
    <hyperlink ref="D695" location="'C6'!V151" display="SUM(V151,V377)"/>
    <hyperlink ref="G695" location="'C6'!V603" display="V603"/>
    <hyperlink ref="D696" location="'C6'!V152" display="SUM(V152,V378)"/>
    <hyperlink ref="G696" location="'C6'!V604" display="V604"/>
    <hyperlink ref="D697" location="'C6'!V153" display="SUM(V153,V379)"/>
    <hyperlink ref="G697" location="'C6'!V605" display="V605"/>
    <hyperlink ref="D698" location="'C6'!V154" display="SUM(V154,V380)"/>
    <hyperlink ref="G698" location="'C6'!V606" display="V606"/>
    <hyperlink ref="D699" location="'C6'!V155" display="SUM(V155,V381)"/>
    <hyperlink ref="G699" location="'C6'!V607" display="V607"/>
    <hyperlink ref="D700" location="'C6'!V156" display="SUM(V156,V382)"/>
    <hyperlink ref="G700" location="'C6'!V608" display="V608"/>
    <hyperlink ref="D701" location="'C6'!V157" display="SUM(V157,V383)"/>
    <hyperlink ref="G701" location="'C6'!V609" display="V609"/>
    <hyperlink ref="D702" location="'C6'!V158" display="SUM(V158,V384)"/>
    <hyperlink ref="G702" location="'C6'!V610" display="V610"/>
    <hyperlink ref="D703" location="'C6'!V159" display="SUM(V159,V385)"/>
    <hyperlink ref="G703" location="'C6'!V611" display="V611"/>
    <hyperlink ref="D704" location="'C6'!V160" display="SUM(V160,V386)"/>
    <hyperlink ref="G704" location="'C6'!V612" display="V612"/>
    <hyperlink ref="D705" location="'C6'!V161" display="SUM(V161,V387)"/>
    <hyperlink ref="G705" location="'C6'!V613" display="V613"/>
    <hyperlink ref="D706" location="'C6'!V162" display="SUM(V162,V388)"/>
    <hyperlink ref="G706" location="'C6'!V614" display="V614"/>
    <hyperlink ref="D707" location="'C6'!V163" display="SUM(V163,V389)"/>
    <hyperlink ref="G707" location="'C6'!V615" display="V615"/>
    <hyperlink ref="D708" location="'C6'!V164" display="SUM(V164,V390)"/>
    <hyperlink ref="G708" location="'C6'!V616" display="V616"/>
    <hyperlink ref="D709" location="'C6'!V165" display="SUM(V165,V391)"/>
    <hyperlink ref="G709" location="'C6'!V617" display="V617"/>
    <hyperlink ref="D710" location="'C6'!V166" display="SUM(V166,V392)"/>
    <hyperlink ref="G710" location="'C6'!V618" display="V618"/>
    <hyperlink ref="D711" location="'C6'!V167" display="SUM(V167,V393)"/>
    <hyperlink ref="G711" location="'C6'!V619" display="V619"/>
    <hyperlink ref="D712" location="'C6'!V168" display="SUM(V168,V394)"/>
    <hyperlink ref="G712" location="'C6'!V620" display="V620"/>
    <hyperlink ref="D713" location="'C6'!V169" display="SUM(V169,V395)"/>
    <hyperlink ref="G713" location="'C6'!V621" display="V621"/>
    <hyperlink ref="D714" location="'C6'!V170" display="SUM(V170,V396)"/>
    <hyperlink ref="G714" location="'C6'!V622" display="V622"/>
    <hyperlink ref="D715" location="'C6'!V171" display="SUM(V171,V397)"/>
    <hyperlink ref="G715" location="'C6'!V623" display="V623"/>
    <hyperlink ref="D716" location="'C6'!V172" display="SUM(V172,V398)"/>
    <hyperlink ref="G716" location="'C6'!V624" display="V624"/>
    <hyperlink ref="D717" location="'C6'!V173" display="SUM(V173,V399)"/>
    <hyperlink ref="G717" location="'C6'!V625" display="V625"/>
    <hyperlink ref="D718" location="'C6'!V174" display="SUM(V174,V400)"/>
    <hyperlink ref="G718" location="'C6'!V626" display="V626"/>
    <hyperlink ref="D719" location="'C6'!V175" display="SUM(V175,V401)"/>
    <hyperlink ref="G719" location="'C6'!V627" display="V627"/>
    <hyperlink ref="D720" location="'C6'!V176" display="SUM(V176,V402)"/>
    <hyperlink ref="G720" location="'C6'!V628" display="V628"/>
    <hyperlink ref="D721" location="'C6'!V177" display="SUM(V177,V403)"/>
    <hyperlink ref="G721" location="'C6'!V629" display="V629"/>
    <hyperlink ref="D722" location="'C6'!V178" display="SUM(V178,V404)"/>
    <hyperlink ref="G722" location="'C6'!V630" display="V630"/>
    <hyperlink ref="D723" location="'C6'!V179" display="SUM(V179,V405)"/>
    <hyperlink ref="G723" location="'C6'!V631" display="V631"/>
    <hyperlink ref="D724" location="'C6'!V180" display="SUM(V180,V406)"/>
    <hyperlink ref="G724" location="'C6'!V632" display="V632"/>
    <hyperlink ref="D725" location="'C6'!V181" display="SUM(V181,V407)"/>
    <hyperlink ref="G725" location="'C6'!V633" display="V633"/>
    <hyperlink ref="D726" location="'C6'!V182" display="SUM(V182,V408)"/>
    <hyperlink ref="G726" location="'C6'!V634" display="V634"/>
    <hyperlink ref="D727" location="'C6'!V183" display="SUM(V183,V409)"/>
    <hyperlink ref="G727" location="'C6'!V635" display="V635"/>
    <hyperlink ref="D728" location="'C6'!V184" display="SUM(V184,V410)"/>
    <hyperlink ref="G728" location="'C6'!V636" display="V636"/>
    <hyperlink ref="D729" location="'C6'!V185" display="SUM(V185,V411)"/>
    <hyperlink ref="G729" location="'C6'!V637" display="V637"/>
    <hyperlink ref="D730" location="'C6'!V186" display="SUM(V186,V412)"/>
    <hyperlink ref="G730" location="'C6'!V638" display="V638"/>
    <hyperlink ref="D731" location="'C6'!V187" display="SUM(V187,V413)"/>
    <hyperlink ref="G731" location="'C6'!V639" display="V639"/>
    <hyperlink ref="D732" location="'C6'!V188" display="SUM(V188,V414)"/>
    <hyperlink ref="G732" location="'C6'!V640" display="V640"/>
    <hyperlink ref="D733" location="'C6'!V189" display="SUM(V189,V415)"/>
    <hyperlink ref="G733" location="'C6'!V641" display="V641"/>
    <hyperlink ref="D734" location="'C6'!V190" display="SUM(V190,V416)"/>
    <hyperlink ref="G734" location="'C6'!V642" display="V642"/>
    <hyperlink ref="D735" location="'C6'!V191" display="SUM(V191,V417)"/>
    <hyperlink ref="G735" location="'C6'!V643" display="V643"/>
    <hyperlink ref="D736" location="'C6'!V192" display="SUM(V192,V418)"/>
    <hyperlink ref="G736" location="'C6'!V644" display="V644"/>
    <hyperlink ref="D737" location="'C6'!V193" display="SUM(V193,V419)"/>
    <hyperlink ref="G737" location="'C6'!V645" display="V645"/>
    <hyperlink ref="D738" location="'C6'!V194" display="SUM(V194,V420)"/>
    <hyperlink ref="G738" location="'C6'!V646" display="V646"/>
    <hyperlink ref="D739" location="'C6'!V195" display="SUM(V195,V421)"/>
    <hyperlink ref="G739" location="'C6'!V647" display="V647"/>
    <hyperlink ref="D740" location="'C6'!V196" display="SUM(V196,V422)"/>
    <hyperlink ref="G740" location="'C6'!V648" display="V648"/>
    <hyperlink ref="D741" location="'C6'!V197" display="SUM(V197,V423)"/>
    <hyperlink ref="G741" location="'C6'!V649" display="V649"/>
    <hyperlink ref="D742" location="'C6'!V198" display="SUM(V198,V424)"/>
    <hyperlink ref="G742" location="'C6'!V650" display="V650"/>
    <hyperlink ref="D743" location="'C6'!V199" display="SUM(V199,V425)"/>
    <hyperlink ref="G743" location="'C6'!V651" display="V651"/>
    <hyperlink ref="D744" location="'C6'!V200" display="SUM(V200,V426)"/>
    <hyperlink ref="G744" location="'C6'!V652" display="V652"/>
    <hyperlink ref="D745" location="'C6'!V201" display="SUM(V201,V427)"/>
    <hyperlink ref="G745" location="'C6'!V653" display="V653"/>
    <hyperlink ref="D746" location="'C6'!V202" display="SUM(V202,V428)"/>
    <hyperlink ref="G746" location="'C6'!V654" display="V654"/>
    <hyperlink ref="D747" location="'C6'!V203" display="SUM(V203,V429)"/>
    <hyperlink ref="G747" location="'C6'!V655" display="V655"/>
    <hyperlink ref="D748" location="'C6'!V204" display="SUM(V204,V430)"/>
    <hyperlink ref="G748" location="'C6'!V656" display="V656"/>
    <hyperlink ref="D749" location="'C6'!V205" display="SUM(V205,V431)"/>
    <hyperlink ref="G749" location="'C6'!V657" display="V657"/>
    <hyperlink ref="D750" location="'C6'!V206" display="SUM(V206,V432)"/>
    <hyperlink ref="G750" location="'C6'!V658" display="V658"/>
    <hyperlink ref="D751" location="'C6'!V207" display="SUM(V207,V433)"/>
    <hyperlink ref="G751" location="'C6'!V659" display="V659"/>
    <hyperlink ref="D752" location="'C6'!V208" display="SUM(V208,V434)"/>
    <hyperlink ref="G752" location="'C6'!V660" display="V660"/>
    <hyperlink ref="D753" location="'C6'!V209" display="SUM(V209,V435)"/>
    <hyperlink ref="G753" location="'C6'!V661" display="V661"/>
    <hyperlink ref="D754" location="'C6'!V210" display="SUM(V210,V436)"/>
    <hyperlink ref="G754" location="'C6'!V662" display="V662"/>
    <hyperlink ref="D755" location="'C6'!V211" display="SUM(V211,V437)"/>
    <hyperlink ref="G755" location="'C6'!V663" display="V663"/>
    <hyperlink ref="D756" location="'C6'!V212" display="SUM(V212,V438)"/>
    <hyperlink ref="G756" location="'C6'!V664" display="V664"/>
    <hyperlink ref="D757" location="'C6'!V213" display="SUM(V213,V439)"/>
    <hyperlink ref="G757" location="'C6'!V665" display="V665"/>
    <hyperlink ref="D758" location="'C6'!V214" display="SUM(V214,V440)"/>
    <hyperlink ref="G758" location="'C6'!V666" display="V666"/>
    <hyperlink ref="D759" location="'C6'!V215" display="SUM(V215,V441)"/>
    <hyperlink ref="G759" location="'C6'!V667" display="V667"/>
    <hyperlink ref="D760" location="'C6'!V216" display="SUM(V216,V442)"/>
    <hyperlink ref="G760" location="'C6'!V668" display="V668"/>
    <hyperlink ref="D761" location="'C6'!V217" display="SUM(V217,V443)"/>
    <hyperlink ref="G761" location="'C6'!V669" display="V669"/>
    <hyperlink ref="D762" location="'C6'!V218" display="SUM(V218,V444)"/>
    <hyperlink ref="G762" location="'C6'!V670" display="V670"/>
    <hyperlink ref="D763" location="'C6'!V219" display="SUM(V219,V445)"/>
    <hyperlink ref="G763" location="'C6'!V671" display="V671"/>
    <hyperlink ref="D764" location="'C6'!V220" display="SUM(V220,V446)"/>
    <hyperlink ref="G764" location="'C6'!V672" display="V672"/>
    <hyperlink ref="D765" location="'C6'!V221" display="SUM(V221,V447)"/>
    <hyperlink ref="G765" location="'C6'!V673" display="V673"/>
    <hyperlink ref="D766" location="'C6'!V222" display="SUM(V222,V448)"/>
    <hyperlink ref="G766" location="'C6'!V674" display="V674"/>
    <hyperlink ref="D767" location="'C6'!V223" display="SUM(V223,V449)"/>
    <hyperlink ref="G767" location="'C6'!V675" display="V675"/>
    <hyperlink ref="D768" location="'C6'!V224" display="SUM(V224,V450)"/>
    <hyperlink ref="G768" location="'C6'!V676" display="V676"/>
    <hyperlink ref="D769" location="'C6'!V225" display="SUM(V225,V451)"/>
    <hyperlink ref="G769" location="'C6'!V677" display="V677"/>
    <hyperlink ref="D770" location="'C6'!V226" display="SUM(V226,V452)"/>
    <hyperlink ref="G770" location="'C6'!V678" display="V678"/>
    <hyperlink ref="D771" location="'C6'!V227" display="SUM(V227,V453)"/>
    <hyperlink ref="G771" location="'C6'!V679" display="V679"/>
    <hyperlink ref="D772" location="'C6'!V228" display="SUM(V228,V454)"/>
    <hyperlink ref="G772" location="'C6'!V680" display="V680"/>
    <hyperlink ref="D773" location="'C6'!V229" display="SUM(V229,V455)"/>
    <hyperlink ref="G773" location="'C6'!V681" display="V681"/>
    <hyperlink ref="D774" location="'C6'!V230" display="SUM(V230,V456)"/>
    <hyperlink ref="G774" location="'C6'!V682" display="V682"/>
    <hyperlink ref="D775" location="'C6'!V231" display="SUM(V231,V457)"/>
    <hyperlink ref="G775" location="'C6'!V683" display="V683"/>
    <hyperlink ref="D776" location="'C6'!V232" display="SUM(V232,V458)"/>
    <hyperlink ref="G776" location="'C6'!V684" display="V684"/>
    <hyperlink ref="D777" location="'C6'!V233" display="SUM(V233,V459)"/>
    <hyperlink ref="G777" location="'C6'!V685" display="V685"/>
    <hyperlink ref="D778" location="'C6'!V234" display="SUM(V234,V460)"/>
    <hyperlink ref="G778" location="'C6'!V686" display="V686"/>
    <hyperlink ref="D779" location="'C6'!V235" display="SUM(V235,V461)"/>
    <hyperlink ref="G779" location="'C6'!V687" display="V687"/>
    <hyperlink ref="D780" location="'C6'!V236" display="SUM(V236,V462)"/>
    <hyperlink ref="G780" location="'C6'!V688" display="V688"/>
    <hyperlink ref="D781" location="'C6'!V237" display="SUM(V237,V463)"/>
    <hyperlink ref="G781" location="'C6'!V689" display="V689"/>
    <hyperlink ref="D782" location="'C6'!V238" display="SUM(V238,V464)"/>
    <hyperlink ref="G782" location="'C6'!V690" display="V69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showGridLines="0" workbookViewId="0"/>
  </sheetViews>
  <sheetFormatPr defaultRowHeight="15"/>
  <cols>
    <col min="1" max="1" width="3.7109375" customWidth="1"/>
    <col min="16" max="16" width="4" customWidth="1"/>
  </cols>
  <sheetData>
    <row r="1" spans="1:16" ht="23.25">
      <c r="A1" s="339"/>
      <c r="B1" s="139" t="s">
        <v>2787</v>
      </c>
      <c r="C1" s="139"/>
      <c r="D1" s="139"/>
      <c r="E1" s="139"/>
      <c r="F1" s="140"/>
      <c r="G1" s="340"/>
      <c r="H1" s="139"/>
      <c r="I1" s="139"/>
      <c r="J1" s="139"/>
      <c r="K1" s="140"/>
      <c r="L1" s="139"/>
      <c r="M1" s="139"/>
      <c r="N1" s="139"/>
      <c r="O1" s="139"/>
      <c r="P1" s="339"/>
    </row>
    <row r="2" spans="1:16">
      <c r="A2" s="339"/>
      <c r="B2" s="141"/>
      <c r="C2" s="141"/>
      <c r="D2" s="141"/>
      <c r="E2" s="142"/>
      <c r="F2" s="143"/>
      <c r="G2" s="144"/>
      <c r="H2" s="141"/>
      <c r="I2" s="141"/>
      <c r="J2" s="142"/>
      <c r="K2" s="143"/>
      <c r="L2" s="141"/>
      <c r="M2" s="141"/>
      <c r="N2" s="141"/>
      <c r="O2" s="141"/>
      <c r="P2" s="339"/>
    </row>
    <row r="3" spans="1:16" ht="15" customHeight="1">
      <c r="A3" s="339"/>
      <c r="B3" s="464" t="s">
        <v>2788</v>
      </c>
      <c r="C3" s="464"/>
      <c r="D3" s="464"/>
      <c r="E3" s="464"/>
      <c r="F3" s="464"/>
      <c r="G3" s="464"/>
      <c r="H3" s="464"/>
      <c r="I3" s="464"/>
      <c r="J3" s="464"/>
      <c r="K3" s="464"/>
      <c r="L3" s="464"/>
      <c r="M3" s="464"/>
      <c r="N3" s="464"/>
      <c r="O3" s="464"/>
      <c r="P3" s="339"/>
    </row>
    <row r="4" spans="1:16" ht="15.75">
      <c r="A4" s="339"/>
      <c r="B4" s="341"/>
      <c r="C4" s="341"/>
      <c r="D4" s="341"/>
      <c r="E4" s="342"/>
      <c r="F4" s="343"/>
      <c r="G4" s="344"/>
      <c r="H4" s="341"/>
      <c r="I4" s="341"/>
      <c r="J4" s="342"/>
      <c r="K4" s="343"/>
      <c r="L4" s="341"/>
      <c r="M4" s="341"/>
      <c r="N4" s="341"/>
      <c r="O4" s="341"/>
      <c r="P4" s="339"/>
    </row>
    <row r="5" spans="1:16" ht="15.75">
      <c r="A5" s="339"/>
      <c r="B5" s="345" t="s">
        <v>2789</v>
      </c>
      <c r="C5" s="465" t="s">
        <v>2790</v>
      </c>
      <c r="D5" s="465"/>
      <c r="E5" s="465"/>
      <c r="F5" s="465"/>
      <c r="G5" s="465"/>
      <c r="H5" s="465"/>
      <c r="I5" s="465" t="s">
        <v>2791</v>
      </c>
      <c r="J5" s="465"/>
      <c r="K5" s="465"/>
      <c r="L5" s="465"/>
      <c r="M5" s="465"/>
      <c r="N5" s="465"/>
      <c r="O5" s="465"/>
      <c r="P5" s="339"/>
    </row>
    <row r="6" spans="1:16" ht="15" customHeight="1">
      <c r="A6" s="339"/>
      <c r="B6" s="346" t="s">
        <v>2792</v>
      </c>
      <c r="C6" s="466" t="s">
        <v>2793</v>
      </c>
      <c r="D6" s="466"/>
      <c r="E6" s="466"/>
      <c r="F6" s="466"/>
      <c r="G6" s="466"/>
      <c r="H6" s="466"/>
      <c r="I6" s="466" t="s">
        <v>2794</v>
      </c>
      <c r="J6" s="466"/>
      <c r="K6" s="466"/>
      <c r="L6" s="466"/>
      <c r="M6" s="466"/>
      <c r="N6" s="466"/>
      <c r="O6" s="466"/>
      <c r="P6" s="339"/>
    </row>
    <row r="7" spans="1:16" ht="15" customHeight="1">
      <c r="A7" s="339"/>
      <c r="B7" s="339"/>
      <c r="C7" s="339"/>
      <c r="D7" s="339"/>
      <c r="E7" s="339"/>
      <c r="F7" s="339"/>
      <c r="G7" s="339"/>
      <c r="H7" s="339"/>
      <c r="I7" s="339"/>
      <c r="J7" s="339"/>
      <c r="K7" s="339"/>
      <c r="L7" s="339"/>
      <c r="M7" s="339"/>
      <c r="N7" s="339"/>
      <c r="O7" s="339"/>
      <c r="P7" s="339"/>
    </row>
  </sheetData>
  <sheetProtection algorithmName="SHA-512" hashValue="I70zsRMQ0xMtg6m2aey3ECsKup1w3EbTPqKwqKLh80BbIFn9kjiLU0en6z38iv2UXjV923EWDelKgO19F0YW5g==" saltValue="R+DPXMBMo2wt8VKskMt7ag==" spinCount="100000" sheet="1" objects="1" scenarios="1" formatCells="0" formatColumns="0" formatRows="0" sort="0" autoFilter="0"/>
  <mergeCells count="5">
    <mergeCell ref="B3:O3"/>
    <mergeCell ref="C5:H5"/>
    <mergeCell ref="I5:O5"/>
    <mergeCell ref="C6:H6"/>
    <mergeCell ref="I6:O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29"/>
  <sheetViews>
    <sheetView showGridLines="0" zoomScaleNormal="100" workbookViewId="0">
      <selection sqref="A1:C1"/>
    </sheetView>
  </sheetViews>
  <sheetFormatPr defaultColWidth="11.42578125" defaultRowHeight="12.75"/>
  <cols>
    <col min="1" max="1" width="22.28515625" style="14" bestFit="1" customWidth="1"/>
    <col min="2" max="2" width="11.42578125" style="14"/>
    <col min="3" max="3" width="11.7109375" style="14" bestFit="1" customWidth="1"/>
    <col min="4" max="4" width="7.7109375" style="14" bestFit="1" customWidth="1"/>
    <col min="5" max="5" width="11.42578125" style="14"/>
    <col min="6" max="6" width="14.7109375" style="14" bestFit="1" customWidth="1"/>
    <col min="7" max="16384" width="11.42578125" style="14"/>
  </cols>
  <sheetData>
    <row r="1" spans="1:14">
      <c r="A1" s="76" t="s">
        <v>364</v>
      </c>
      <c r="B1" s="76" t="s">
        <v>9</v>
      </c>
      <c r="C1" s="76" t="s">
        <v>10</v>
      </c>
      <c r="D1" s="77" t="s">
        <v>11</v>
      </c>
      <c r="E1" s="76"/>
      <c r="F1" s="76" t="s">
        <v>12</v>
      </c>
      <c r="G1" s="78" t="s">
        <v>385</v>
      </c>
      <c r="I1" s="14" t="s">
        <v>361</v>
      </c>
      <c r="J1" s="108">
        <v>1</v>
      </c>
    </row>
    <row r="2" spans="1:14" ht="15">
      <c r="A2" s="16" t="s">
        <v>379</v>
      </c>
      <c r="B2" s="12" t="s">
        <v>14</v>
      </c>
      <c r="C2" s="13" t="s">
        <v>380</v>
      </c>
      <c r="D2" s="17" t="s">
        <v>381</v>
      </c>
      <c r="E2" s="76"/>
      <c r="F2" s="76" t="s">
        <v>17</v>
      </c>
      <c r="G2" s="79" t="s">
        <v>18</v>
      </c>
      <c r="I2" s="14" t="s">
        <v>362</v>
      </c>
      <c r="J2" s="15" t="s">
        <v>367</v>
      </c>
    </row>
    <row r="3" spans="1:14" ht="15">
      <c r="A3" s="16" t="s">
        <v>13</v>
      </c>
      <c r="B3" s="12" t="s">
        <v>14</v>
      </c>
      <c r="C3" s="13" t="s">
        <v>15</v>
      </c>
      <c r="D3" s="17" t="s">
        <v>16</v>
      </c>
      <c r="E3" s="76"/>
      <c r="F3" s="76" t="s">
        <v>21</v>
      </c>
      <c r="G3" s="78">
        <v>1</v>
      </c>
    </row>
    <row r="4" spans="1:14" ht="15">
      <c r="A4" s="16" t="s">
        <v>19</v>
      </c>
      <c r="B4" s="12" t="s">
        <v>14</v>
      </c>
      <c r="C4" s="13" t="s">
        <v>15</v>
      </c>
      <c r="D4" s="17" t="s">
        <v>20</v>
      </c>
      <c r="E4" s="76"/>
      <c r="F4" s="76" t="s">
        <v>365</v>
      </c>
      <c r="G4" s="80" t="s">
        <v>366</v>
      </c>
    </row>
    <row r="5" spans="1:14" ht="15">
      <c r="A5" s="16" t="s">
        <v>23</v>
      </c>
      <c r="B5" s="12" t="s">
        <v>24</v>
      </c>
      <c r="C5" s="13" t="s">
        <v>15</v>
      </c>
      <c r="D5" s="17" t="s">
        <v>22</v>
      </c>
      <c r="E5" s="81"/>
      <c r="F5" s="81"/>
      <c r="G5" s="76"/>
    </row>
    <row r="6" spans="1:14" ht="15">
      <c r="A6" s="16" t="s">
        <v>26</v>
      </c>
      <c r="B6" s="12" t="s">
        <v>24</v>
      </c>
      <c r="C6" s="13" t="s">
        <v>15</v>
      </c>
      <c r="D6" s="17" t="s">
        <v>25</v>
      </c>
      <c r="E6" s="76"/>
      <c r="F6" s="76"/>
      <c r="G6" s="76"/>
    </row>
    <row r="7" spans="1:14" ht="15">
      <c r="A7" s="16" t="s">
        <v>28</v>
      </c>
      <c r="B7" s="12" t="s">
        <v>14</v>
      </c>
      <c r="C7" s="13" t="s">
        <v>15</v>
      </c>
      <c r="D7" s="17" t="s">
        <v>27</v>
      </c>
      <c r="E7" s="76"/>
      <c r="F7" s="76"/>
      <c r="G7" s="76"/>
    </row>
    <row r="8" spans="1:14" ht="15">
      <c r="A8" s="16" t="s">
        <v>30</v>
      </c>
      <c r="B8" s="12" t="s">
        <v>24</v>
      </c>
      <c r="C8" s="13" t="s">
        <v>15</v>
      </c>
      <c r="D8" s="17" t="s">
        <v>29</v>
      </c>
      <c r="E8" s="76"/>
      <c r="F8" s="76"/>
      <c r="G8" s="76"/>
      <c r="H8" s="18"/>
      <c r="I8" s="18"/>
      <c r="K8" s="18"/>
    </row>
    <row r="9" spans="1:14" ht="15">
      <c r="A9" s="16" t="s">
        <v>32</v>
      </c>
      <c r="B9" s="12" t="s">
        <v>14</v>
      </c>
      <c r="C9" s="13" t="s">
        <v>15</v>
      </c>
      <c r="D9" s="17" t="s">
        <v>31</v>
      </c>
      <c r="E9" s="76"/>
      <c r="F9" s="76"/>
      <c r="G9" s="76"/>
      <c r="H9" s="18"/>
      <c r="I9" s="18"/>
      <c r="K9" s="18"/>
    </row>
    <row r="10" spans="1:14" ht="15">
      <c r="A10" s="16" t="s">
        <v>34</v>
      </c>
      <c r="B10" s="12" t="s">
        <v>24</v>
      </c>
      <c r="C10" s="13" t="s">
        <v>15</v>
      </c>
      <c r="D10" s="17" t="s">
        <v>33</v>
      </c>
      <c r="E10" s="76"/>
      <c r="F10" s="76"/>
      <c r="G10" s="76"/>
      <c r="H10" s="18"/>
      <c r="I10" s="16"/>
      <c r="K10" s="19"/>
    </row>
    <row r="11" spans="1:14" ht="15">
      <c r="A11" s="16" t="s">
        <v>36</v>
      </c>
      <c r="B11" s="12" t="s">
        <v>24</v>
      </c>
      <c r="C11" s="13" t="s">
        <v>15</v>
      </c>
      <c r="D11" s="17" t="s">
        <v>35</v>
      </c>
      <c r="E11" s="76"/>
      <c r="F11" s="76"/>
      <c r="G11" s="76"/>
      <c r="H11" s="18"/>
      <c r="I11" s="16"/>
      <c r="K11" s="19"/>
    </row>
    <row r="12" spans="1:14" ht="15">
      <c r="A12" s="16" t="s">
        <v>38</v>
      </c>
      <c r="B12" s="12" t="s">
        <v>24</v>
      </c>
      <c r="C12" s="13" t="s">
        <v>15</v>
      </c>
      <c r="D12" s="17" t="s">
        <v>37</v>
      </c>
      <c r="E12" s="76"/>
      <c r="F12" s="76"/>
      <c r="G12" s="76"/>
      <c r="H12" s="12"/>
      <c r="I12" s="12"/>
      <c r="J12" s="12"/>
      <c r="K12" s="12"/>
      <c r="L12" s="12"/>
      <c r="M12" s="12"/>
      <c r="N12" s="12"/>
    </row>
    <row r="13" spans="1:14" ht="15">
      <c r="A13" s="16" t="s">
        <v>40</v>
      </c>
      <c r="B13" s="12" t="s">
        <v>24</v>
      </c>
      <c r="C13" s="13" t="s">
        <v>15</v>
      </c>
      <c r="D13" s="17" t="s">
        <v>39</v>
      </c>
      <c r="E13" s="76"/>
      <c r="F13" s="76"/>
      <c r="G13" s="82"/>
      <c r="H13" s="12"/>
      <c r="I13" s="12"/>
      <c r="J13" s="12"/>
      <c r="K13" s="12"/>
      <c r="L13" s="12"/>
      <c r="M13" s="12"/>
      <c r="N13" s="12"/>
    </row>
    <row r="14" spans="1:14" ht="15">
      <c r="A14" s="16" t="s">
        <v>41</v>
      </c>
      <c r="B14" s="12" t="s">
        <v>14</v>
      </c>
      <c r="C14" s="13" t="s">
        <v>42</v>
      </c>
      <c r="D14" s="17" t="s">
        <v>43</v>
      </c>
      <c r="E14" s="76"/>
      <c r="F14" s="76"/>
      <c r="G14" s="82"/>
      <c r="H14" s="12"/>
      <c r="I14" s="12"/>
      <c r="J14" s="12"/>
      <c r="K14" s="12"/>
      <c r="L14" s="12"/>
      <c r="M14" s="12"/>
      <c r="N14" s="12"/>
    </row>
    <row r="15" spans="1:14" ht="15">
      <c r="A15" s="16" t="s">
        <v>44</v>
      </c>
      <c r="B15" s="12" t="s">
        <v>14</v>
      </c>
      <c r="C15" s="13" t="s">
        <v>42</v>
      </c>
      <c r="D15" s="17" t="s">
        <v>45</v>
      </c>
      <c r="E15" s="76"/>
      <c r="F15" s="76"/>
      <c r="G15" s="82"/>
      <c r="H15" s="12"/>
      <c r="I15" s="12"/>
      <c r="J15" s="12"/>
      <c r="K15" s="12"/>
      <c r="L15" s="12"/>
      <c r="M15" s="12"/>
      <c r="N15" s="12"/>
    </row>
    <row r="16" spans="1:14" ht="15">
      <c r="A16" s="16" t="s">
        <v>46</v>
      </c>
      <c r="B16" s="12" t="s">
        <v>14</v>
      </c>
      <c r="C16" s="13" t="s">
        <v>42</v>
      </c>
      <c r="D16" s="17" t="s">
        <v>47</v>
      </c>
      <c r="E16" s="76"/>
      <c r="F16" s="76"/>
      <c r="G16" s="82"/>
      <c r="H16" s="12"/>
      <c r="I16" s="12"/>
      <c r="J16" s="12"/>
      <c r="K16" s="12"/>
      <c r="L16" s="12"/>
      <c r="M16" s="12"/>
      <c r="N16" s="12"/>
    </row>
    <row r="17" spans="1:14" ht="15">
      <c r="A17" s="16" t="s">
        <v>48</v>
      </c>
      <c r="B17" s="12" t="s">
        <v>14</v>
      </c>
      <c r="C17" s="13" t="s">
        <v>42</v>
      </c>
      <c r="D17" s="25">
        <v>11</v>
      </c>
      <c r="E17" s="82"/>
      <c r="F17" s="82"/>
      <c r="G17" s="82"/>
      <c r="H17" s="12"/>
      <c r="I17" s="12"/>
      <c r="J17" s="12"/>
      <c r="K17" s="12"/>
      <c r="L17" s="12"/>
      <c r="M17" s="12"/>
      <c r="N17" s="12"/>
    </row>
    <row r="18" spans="1:14" ht="15">
      <c r="A18" s="16" t="s">
        <v>49</v>
      </c>
      <c r="B18" s="12" t="s">
        <v>14</v>
      </c>
      <c r="C18" s="13" t="s">
        <v>42</v>
      </c>
      <c r="D18" s="25">
        <v>12</v>
      </c>
      <c r="E18" s="82"/>
      <c r="F18" s="82"/>
      <c r="G18" s="82"/>
      <c r="H18" s="12"/>
      <c r="I18" s="12"/>
      <c r="J18" s="12"/>
      <c r="K18" s="12"/>
      <c r="L18" s="12"/>
      <c r="M18" s="12"/>
      <c r="N18" s="12"/>
    </row>
    <row r="19" spans="1:14" ht="15">
      <c r="A19" s="16" t="s">
        <v>50</v>
      </c>
      <c r="B19" s="12" t="s">
        <v>14</v>
      </c>
      <c r="C19" s="13" t="s">
        <v>42</v>
      </c>
      <c r="D19" s="25">
        <v>13</v>
      </c>
      <c r="E19" s="82"/>
      <c r="F19" s="82"/>
      <c r="G19" s="82"/>
      <c r="H19" s="12"/>
      <c r="I19" s="12"/>
      <c r="J19" s="12"/>
      <c r="K19" s="12"/>
      <c r="L19" s="12"/>
      <c r="M19" s="12"/>
      <c r="N19" s="12"/>
    </row>
    <row r="20" spans="1:14" ht="15">
      <c r="A20" s="16" t="s">
        <v>51</v>
      </c>
      <c r="B20" s="12" t="s">
        <v>14</v>
      </c>
      <c r="C20" s="13" t="s">
        <v>42</v>
      </c>
      <c r="D20" s="25">
        <v>14</v>
      </c>
      <c r="E20" s="82"/>
      <c r="F20" s="82"/>
      <c r="G20" s="82"/>
      <c r="H20" s="12"/>
      <c r="I20" s="12"/>
      <c r="J20" s="12"/>
      <c r="K20" s="12"/>
      <c r="L20" s="12"/>
      <c r="M20" s="12"/>
      <c r="N20" s="12"/>
    </row>
    <row r="21" spans="1:14" ht="15">
      <c r="A21" s="16" t="s">
        <v>386</v>
      </c>
      <c r="B21" s="76" t="s">
        <v>14</v>
      </c>
      <c r="C21" s="83" t="s">
        <v>42</v>
      </c>
      <c r="D21" s="84" t="s">
        <v>52</v>
      </c>
      <c r="E21" s="82"/>
      <c r="F21" s="82"/>
      <c r="G21" s="82"/>
      <c r="H21" s="12"/>
      <c r="I21" s="12"/>
      <c r="J21" s="12"/>
      <c r="K21" s="12"/>
      <c r="L21" s="12"/>
      <c r="M21" s="12"/>
      <c r="N21" s="12"/>
    </row>
    <row r="22" spans="1:14" ht="15">
      <c r="A22" s="16" t="s">
        <v>388</v>
      </c>
      <c r="B22" s="76" t="s">
        <v>14</v>
      </c>
      <c r="C22" s="83" t="s">
        <v>42</v>
      </c>
      <c r="D22" s="84" t="s">
        <v>387</v>
      </c>
      <c r="E22" s="82"/>
      <c r="F22" s="82"/>
      <c r="G22" s="82"/>
      <c r="H22" s="12"/>
      <c r="I22" s="12"/>
      <c r="J22" s="12"/>
      <c r="K22" s="12"/>
      <c r="L22" s="12"/>
      <c r="M22" s="12"/>
      <c r="N22" s="12"/>
    </row>
    <row r="23" spans="1:14" ht="15">
      <c r="A23" s="16" t="s">
        <v>1</v>
      </c>
      <c r="B23" s="12" t="s">
        <v>14</v>
      </c>
      <c r="C23" s="13" t="s">
        <v>53</v>
      </c>
      <c r="D23" s="25">
        <v>6</v>
      </c>
      <c r="E23" s="82"/>
      <c r="F23" s="82"/>
      <c r="G23" s="82"/>
      <c r="H23" s="12"/>
      <c r="K23" s="12"/>
      <c r="L23" s="12"/>
      <c r="M23" s="12"/>
      <c r="N23" s="12"/>
    </row>
    <row r="24" spans="1:14" ht="15">
      <c r="A24" s="16" t="s">
        <v>54</v>
      </c>
      <c r="B24" s="12" t="s">
        <v>14</v>
      </c>
      <c r="C24" s="13" t="s">
        <v>53</v>
      </c>
      <c r="D24" s="25">
        <v>7</v>
      </c>
      <c r="E24" s="82"/>
      <c r="F24" s="82"/>
      <c r="G24" s="82"/>
      <c r="H24" s="12"/>
      <c r="M24" s="12"/>
      <c r="N24" s="12"/>
    </row>
    <row r="25" spans="1:14" ht="15">
      <c r="A25" s="16" t="s">
        <v>55</v>
      </c>
      <c r="B25" s="12" t="s">
        <v>14</v>
      </c>
      <c r="C25" s="13" t="s">
        <v>53</v>
      </c>
      <c r="D25" s="25">
        <v>8</v>
      </c>
      <c r="E25" s="82"/>
      <c r="F25" s="82"/>
      <c r="G25" s="82"/>
      <c r="H25" s="12"/>
      <c r="I25" s="12"/>
      <c r="J25" s="12"/>
      <c r="M25" s="12"/>
      <c r="N25" s="12"/>
    </row>
    <row r="26" spans="1:14" ht="15">
      <c r="A26" s="16" t="s">
        <v>56</v>
      </c>
      <c r="B26" s="12" t="s">
        <v>14</v>
      </c>
      <c r="C26" s="13" t="s">
        <v>53</v>
      </c>
      <c r="D26" s="25">
        <v>9</v>
      </c>
      <c r="E26" s="82"/>
      <c r="F26" s="82"/>
      <c r="G26" s="82"/>
      <c r="H26" s="12"/>
      <c r="I26" s="12"/>
      <c r="J26" s="12"/>
      <c r="K26" s="12"/>
      <c r="L26" s="12"/>
      <c r="M26" s="12"/>
      <c r="N26" s="12"/>
    </row>
    <row r="27" spans="1:14" ht="15">
      <c r="A27" s="16" t="s">
        <v>2</v>
      </c>
      <c r="B27" s="12" t="s">
        <v>14</v>
      </c>
      <c r="C27" s="13" t="s">
        <v>53</v>
      </c>
      <c r="D27" s="25">
        <v>10</v>
      </c>
      <c r="E27" s="82"/>
      <c r="F27" s="82"/>
      <c r="G27" s="82"/>
      <c r="K27" s="12"/>
      <c r="L27" s="12"/>
      <c r="M27" s="12"/>
      <c r="N27" s="12"/>
    </row>
    <row r="28" spans="1:14">
      <c r="A28" s="20" t="s">
        <v>57</v>
      </c>
      <c r="B28" s="20" t="s">
        <v>24</v>
      </c>
      <c r="C28" s="20" t="s">
        <v>58</v>
      </c>
      <c r="D28" s="20">
        <v>1</v>
      </c>
      <c r="E28" s="82"/>
      <c r="F28" s="82"/>
      <c r="G28" s="82"/>
    </row>
    <row r="29" spans="1:14">
      <c r="A29" s="20" t="s">
        <v>59</v>
      </c>
      <c r="B29" s="20" t="s">
        <v>24</v>
      </c>
      <c r="C29" s="20" t="s">
        <v>58</v>
      </c>
      <c r="D29" s="20">
        <v>2</v>
      </c>
      <c r="E29" s="82"/>
      <c r="F29" s="82"/>
      <c r="G29" s="82"/>
    </row>
  </sheetData>
  <sheetProtection algorithmName="SHA-512" hashValue="l7eQOkRTlcLoRB+OsIJOCoIo/cOahuX4+R6x/mmW2F0pC6WNYETy4kfwPjldMvmZK0kMS5rs/pCjCTx6KYeAcA==" saltValue="v6twSmbjMxkLMkLECcE+rw==" spinCount="100000" sheet="1" objects="1" scenarios="1" formatCells="0" formatColumns="0" formatRows="0" sort="0" autoFilter="0"/>
  <pageMargins left="0.78749999999999998" right="0.78749999999999998" top="1.05277777777778" bottom="1.05277777777778" header="0.78749999999999998" footer="0.78749999999999998"/>
  <pageSetup paperSize="9" firstPageNumber="0" orientation="portrait" horizontalDpi="4294967292" verticalDpi="4294967292" r:id="rId1"/>
  <headerFooter>
    <oddHeader>&amp;C&amp;"Times New Roman,Normal"&amp;12&amp;A</oddHeader>
    <oddFooter>&amp;C&amp;P&amp;R&amp;F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216"/>
  <sheetViews>
    <sheetView showGridLines="0" zoomScaleNormal="100" workbookViewId="0">
      <selection sqref="A1:C1"/>
    </sheetView>
  </sheetViews>
  <sheetFormatPr defaultColWidth="9.140625" defaultRowHeight="15"/>
  <cols>
    <col min="1" max="2" width="20.5703125" style="11" customWidth="1"/>
    <col min="3" max="4" width="13.42578125" style="3" customWidth="1"/>
    <col min="5" max="5" width="9.140625" style="3"/>
    <col min="6" max="6" width="29.85546875" style="3" customWidth="1"/>
    <col min="7" max="16384" width="9.140625" style="3"/>
  </cols>
  <sheetData>
    <row r="1" spans="1:11" ht="14.45" customHeight="1">
      <c r="A1" s="467" t="s">
        <v>389</v>
      </c>
      <c r="B1" s="467"/>
      <c r="C1" s="467"/>
      <c r="D1" s="467" t="s">
        <v>347</v>
      </c>
      <c r="E1" s="467"/>
      <c r="F1" s="467"/>
      <c r="K1" s="3" t="s">
        <v>367</v>
      </c>
    </row>
    <row r="2" spans="1:11" ht="14.45" customHeight="1">
      <c r="A2" s="5" t="s">
        <v>349</v>
      </c>
      <c r="B2" s="5" t="s">
        <v>337</v>
      </c>
      <c r="C2" s="5" t="s">
        <v>338</v>
      </c>
      <c r="D2" s="5" t="s">
        <v>349</v>
      </c>
      <c r="E2" s="2"/>
      <c r="F2" s="2"/>
    </row>
    <row r="3" spans="1:11" ht="15" customHeight="1">
      <c r="A3" s="6">
        <v>1</v>
      </c>
      <c r="B3" s="7" t="s">
        <v>67</v>
      </c>
      <c r="C3" s="7" t="s">
        <v>2550</v>
      </c>
      <c r="D3" s="6">
        <v>1</v>
      </c>
      <c r="E3" s="7" t="s">
        <v>67</v>
      </c>
      <c r="F3" s="7" t="s">
        <v>2552</v>
      </c>
      <c r="G3" s="8"/>
      <c r="H3" s="8"/>
    </row>
    <row r="4" spans="1:11" ht="15" customHeight="1">
      <c r="A4" s="3">
        <v>2</v>
      </c>
      <c r="B4" s="8" t="s">
        <v>214</v>
      </c>
      <c r="C4" s="9" t="s">
        <v>2424</v>
      </c>
      <c r="D4" s="3">
        <v>2</v>
      </c>
      <c r="E4" s="8" t="s">
        <v>329</v>
      </c>
      <c r="F4" s="8" t="s">
        <v>2553</v>
      </c>
      <c r="G4" s="8"/>
      <c r="H4" s="8"/>
    </row>
    <row r="5" spans="1:11" ht="15" customHeight="1">
      <c r="A5" s="3">
        <v>3</v>
      </c>
      <c r="B5" s="8" t="s">
        <v>265</v>
      </c>
      <c r="C5" s="9" t="s">
        <v>2474</v>
      </c>
      <c r="D5" s="3">
        <v>3</v>
      </c>
      <c r="E5" s="8" t="s">
        <v>345</v>
      </c>
      <c r="F5" s="8" t="s">
        <v>2554</v>
      </c>
      <c r="G5" s="8"/>
      <c r="H5" s="8"/>
    </row>
    <row r="6" spans="1:11" ht="15" customHeight="1">
      <c r="A6" s="3">
        <v>4</v>
      </c>
      <c r="B6" s="8" t="s">
        <v>111</v>
      </c>
      <c r="C6" s="9" t="s">
        <v>2325</v>
      </c>
      <c r="D6" s="3">
        <v>4</v>
      </c>
      <c r="E6" s="8" t="s">
        <v>346</v>
      </c>
      <c r="F6" s="8" t="s">
        <v>2555</v>
      </c>
      <c r="G6" s="8"/>
      <c r="H6" s="8"/>
    </row>
    <row r="7" spans="1:11" ht="15" customHeight="1">
      <c r="A7" s="3">
        <v>5</v>
      </c>
      <c r="B7" s="8" t="s">
        <v>266</v>
      </c>
      <c r="C7" s="9" t="s">
        <v>2475</v>
      </c>
      <c r="D7" s="3">
        <v>5</v>
      </c>
      <c r="E7" s="8" t="s">
        <v>353</v>
      </c>
      <c r="F7" s="8" t="s">
        <v>2556</v>
      </c>
      <c r="G7" s="8"/>
      <c r="H7" s="8"/>
    </row>
    <row r="8" spans="1:11" ht="15" customHeight="1">
      <c r="A8" s="3">
        <v>6</v>
      </c>
      <c r="B8" s="8" t="s">
        <v>112</v>
      </c>
      <c r="C8" s="9" t="s">
        <v>2326</v>
      </c>
      <c r="D8" s="9"/>
      <c r="E8" s="8"/>
      <c r="F8" s="8"/>
      <c r="G8" s="8"/>
      <c r="H8" s="8"/>
    </row>
    <row r="9" spans="1:11" ht="14.45" customHeight="1">
      <c r="A9" s="3">
        <v>7</v>
      </c>
      <c r="B9" s="8" t="s">
        <v>170</v>
      </c>
      <c r="C9" s="9" t="s">
        <v>2382</v>
      </c>
      <c r="D9" s="9"/>
      <c r="E9" s="8"/>
      <c r="F9" s="8"/>
      <c r="G9" s="8"/>
      <c r="H9" s="8"/>
    </row>
    <row r="10" spans="1:11" ht="14.45" customHeight="1">
      <c r="A10" s="3">
        <v>8</v>
      </c>
      <c r="B10" s="8" t="s">
        <v>171</v>
      </c>
      <c r="C10" s="9" t="s">
        <v>2383</v>
      </c>
      <c r="D10" s="9"/>
      <c r="E10" s="8"/>
      <c r="F10" s="8"/>
      <c r="G10" s="8"/>
      <c r="H10" s="8"/>
    </row>
    <row r="11" spans="1:11" ht="14.45" customHeight="1">
      <c r="A11" s="3">
        <v>9</v>
      </c>
      <c r="B11" s="8" t="s">
        <v>172</v>
      </c>
      <c r="C11" s="9" t="s">
        <v>2384</v>
      </c>
      <c r="D11" s="9"/>
    </row>
    <row r="12" spans="1:11" ht="14.45" customHeight="1">
      <c r="A12" s="3">
        <v>10</v>
      </c>
      <c r="B12" s="8" t="s">
        <v>215</v>
      </c>
      <c r="C12" s="9" t="s">
        <v>2425</v>
      </c>
      <c r="D12" s="9"/>
    </row>
    <row r="13" spans="1:11" ht="14.45" customHeight="1">
      <c r="A13" s="3">
        <v>11</v>
      </c>
      <c r="B13" s="8" t="s">
        <v>173</v>
      </c>
      <c r="C13" s="9" t="s">
        <v>2385</v>
      </c>
      <c r="D13" s="9"/>
    </row>
    <row r="14" spans="1:11" ht="14.45" customHeight="1">
      <c r="A14" s="3">
        <v>12</v>
      </c>
      <c r="B14" s="8" t="s">
        <v>310</v>
      </c>
      <c r="C14" s="9" t="s">
        <v>2518</v>
      </c>
      <c r="D14" s="9"/>
    </row>
    <row r="15" spans="1:11" ht="14.45" customHeight="1">
      <c r="A15" s="3">
        <v>13</v>
      </c>
      <c r="B15" s="8" t="s">
        <v>75</v>
      </c>
      <c r="C15" s="9" t="s">
        <v>2476</v>
      </c>
      <c r="D15" s="9"/>
    </row>
    <row r="16" spans="1:11" ht="14.45" customHeight="1">
      <c r="A16" s="3">
        <v>14</v>
      </c>
      <c r="B16" s="8" t="s">
        <v>216</v>
      </c>
      <c r="C16" s="9" t="s">
        <v>2426</v>
      </c>
      <c r="D16" s="9"/>
    </row>
    <row r="17" spans="1:4" ht="14.45" customHeight="1">
      <c r="A17" s="3">
        <v>15</v>
      </c>
      <c r="B17" s="8" t="s">
        <v>174</v>
      </c>
      <c r="C17" s="9" t="s">
        <v>2386</v>
      </c>
      <c r="D17" s="9"/>
    </row>
    <row r="18" spans="1:4" ht="14.45" customHeight="1">
      <c r="A18" s="3">
        <v>16</v>
      </c>
      <c r="B18" s="8" t="s">
        <v>217</v>
      </c>
      <c r="C18" s="9" t="s">
        <v>2427</v>
      </c>
      <c r="D18" s="9"/>
    </row>
    <row r="19" spans="1:4">
      <c r="A19" s="3">
        <v>17</v>
      </c>
      <c r="B19" s="8" t="s">
        <v>218</v>
      </c>
      <c r="C19" s="9" t="s">
        <v>2428</v>
      </c>
      <c r="D19" s="9"/>
    </row>
    <row r="20" spans="1:4">
      <c r="A20" s="3">
        <v>18</v>
      </c>
      <c r="B20" s="8" t="s">
        <v>175</v>
      </c>
      <c r="C20" s="9" t="s">
        <v>2387</v>
      </c>
      <c r="D20" s="9"/>
    </row>
    <row r="21" spans="1:4">
      <c r="A21" s="3">
        <v>19</v>
      </c>
      <c r="B21" s="8" t="s">
        <v>267</v>
      </c>
      <c r="C21" s="9" t="s">
        <v>2477</v>
      </c>
      <c r="D21" s="9"/>
    </row>
    <row r="22" spans="1:4">
      <c r="A22" s="3">
        <v>20</v>
      </c>
      <c r="B22" s="8" t="s">
        <v>268</v>
      </c>
      <c r="C22" s="9" t="s">
        <v>2478</v>
      </c>
      <c r="D22" s="9"/>
    </row>
    <row r="23" spans="1:4">
      <c r="A23" s="3">
        <v>21</v>
      </c>
      <c r="B23" s="8" t="s">
        <v>176</v>
      </c>
      <c r="C23" s="9" t="s">
        <v>2388</v>
      </c>
      <c r="D23" s="9"/>
    </row>
    <row r="24" spans="1:4">
      <c r="A24" s="3">
        <v>22</v>
      </c>
      <c r="B24" s="8" t="s">
        <v>113</v>
      </c>
      <c r="C24" s="9" t="s">
        <v>2327</v>
      </c>
      <c r="D24" s="9"/>
    </row>
    <row r="25" spans="1:4">
      <c r="A25" s="3">
        <v>23</v>
      </c>
      <c r="B25" s="8" t="s">
        <v>166</v>
      </c>
      <c r="C25" s="9" t="s">
        <v>2379</v>
      </c>
      <c r="D25" s="9"/>
    </row>
    <row r="26" spans="1:4">
      <c r="A26" s="3">
        <v>24</v>
      </c>
      <c r="B26" s="8" t="s">
        <v>219</v>
      </c>
      <c r="C26" s="9" t="s">
        <v>2429</v>
      </c>
      <c r="D26" s="9"/>
    </row>
    <row r="27" spans="1:4">
      <c r="A27" s="3">
        <v>25</v>
      </c>
      <c r="B27" s="8" t="s">
        <v>177</v>
      </c>
      <c r="C27" s="9" t="s">
        <v>2389</v>
      </c>
      <c r="D27" s="9"/>
    </row>
    <row r="28" spans="1:4">
      <c r="A28" s="3">
        <v>26</v>
      </c>
      <c r="B28" s="8" t="s">
        <v>269</v>
      </c>
      <c r="C28" s="9" t="s">
        <v>2479</v>
      </c>
      <c r="D28" s="9"/>
    </row>
    <row r="29" spans="1:4">
      <c r="A29" s="3">
        <v>27</v>
      </c>
      <c r="B29" s="8" t="s">
        <v>114</v>
      </c>
      <c r="C29" s="9" t="s">
        <v>2328</v>
      </c>
      <c r="D29" s="9"/>
    </row>
    <row r="30" spans="1:4">
      <c r="A30" s="3">
        <v>28</v>
      </c>
      <c r="B30" s="8" t="s">
        <v>178</v>
      </c>
      <c r="C30" s="9" t="s">
        <v>2390</v>
      </c>
      <c r="D30" s="9"/>
    </row>
    <row r="31" spans="1:4">
      <c r="A31" s="3">
        <v>29</v>
      </c>
      <c r="B31" s="8" t="s">
        <v>179</v>
      </c>
      <c r="C31" s="9" t="s">
        <v>2391</v>
      </c>
      <c r="D31" s="9"/>
    </row>
    <row r="32" spans="1:4">
      <c r="A32" s="3">
        <v>30</v>
      </c>
      <c r="B32" s="8" t="s">
        <v>220</v>
      </c>
      <c r="C32" s="9" t="s">
        <v>2430</v>
      </c>
      <c r="D32" s="9"/>
    </row>
    <row r="33" spans="1:4">
      <c r="A33" s="3">
        <v>31</v>
      </c>
      <c r="B33" s="8" t="s">
        <v>270</v>
      </c>
      <c r="C33" s="9" t="s">
        <v>2480</v>
      </c>
      <c r="D33" s="9"/>
    </row>
    <row r="34" spans="1:4">
      <c r="A34" s="3">
        <v>32</v>
      </c>
      <c r="B34" s="8" t="s">
        <v>115</v>
      </c>
      <c r="C34" s="9" t="s">
        <v>2329</v>
      </c>
      <c r="D34" s="9"/>
    </row>
    <row r="35" spans="1:4">
      <c r="A35" s="3">
        <v>33</v>
      </c>
      <c r="B35" s="8" t="s">
        <v>116</v>
      </c>
      <c r="C35" s="9" t="s">
        <v>2330</v>
      </c>
      <c r="D35" s="9"/>
    </row>
    <row r="36" spans="1:4">
      <c r="A36" s="3">
        <v>34</v>
      </c>
      <c r="B36" s="8" t="s">
        <v>118</v>
      </c>
      <c r="C36" s="9" t="s">
        <v>2331</v>
      </c>
      <c r="D36" s="9"/>
    </row>
    <row r="37" spans="1:4">
      <c r="A37" s="3">
        <v>35</v>
      </c>
      <c r="B37" s="8" t="s">
        <v>221</v>
      </c>
      <c r="C37" s="9" t="s">
        <v>2431</v>
      </c>
      <c r="D37" s="9"/>
    </row>
    <row r="38" spans="1:4">
      <c r="A38" s="3">
        <v>36</v>
      </c>
      <c r="B38" s="8" t="s">
        <v>117</v>
      </c>
      <c r="C38" s="9" t="s">
        <v>2332</v>
      </c>
      <c r="D38" s="9"/>
    </row>
    <row r="39" spans="1:4">
      <c r="A39" s="3">
        <v>37</v>
      </c>
      <c r="B39" s="8" t="s">
        <v>167</v>
      </c>
      <c r="C39" s="9" t="s">
        <v>2380</v>
      </c>
      <c r="D39" s="9"/>
    </row>
    <row r="40" spans="1:4">
      <c r="A40" s="3">
        <v>38</v>
      </c>
      <c r="B40" s="8" t="s">
        <v>180</v>
      </c>
      <c r="C40" s="9" t="s">
        <v>2392</v>
      </c>
      <c r="D40" s="9"/>
    </row>
    <row r="41" spans="1:4">
      <c r="A41" s="3">
        <v>39</v>
      </c>
      <c r="B41" s="8" t="s">
        <v>119</v>
      </c>
      <c r="C41" s="9" t="s">
        <v>2333</v>
      </c>
      <c r="D41" s="9"/>
    </row>
    <row r="42" spans="1:4">
      <c r="A42" s="3">
        <v>40</v>
      </c>
      <c r="B42" s="8" t="s">
        <v>120</v>
      </c>
      <c r="C42" s="9" t="s">
        <v>2334</v>
      </c>
      <c r="D42" s="9"/>
    </row>
    <row r="43" spans="1:4">
      <c r="A43" s="3">
        <v>41</v>
      </c>
      <c r="B43" s="8" t="s">
        <v>181</v>
      </c>
      <c r="C43" s="9" t="s">
        <v>2393</v>
      </c>
      <c r="D43" s="9"/>
    </row>
    <row r="44" spans="1:4">
      <c r="A44" s="3">
        <v>42</v>
      </c>
      <c r="B44" s="8" t="s">
        <v>222</v>
      </c>
      <c r="C44" s="9" t="s">
        <v>2432</v>
      </c>
      <c r="D44" s="9"/>
    </row>
    <row r="45" spans="1:4">
      <c r="A45" s="3">
        <v>43</v>
      </c>
      <c r="B45" s="8" t="s">
        <v>223</v>
      </c>
      <c r="C45" s="9" t="s">
        <v>2433</v>
      </c>
      <c r="D45" s="9"/>
    </row>
    <row r="46" spans="1:4">
      <c r="A46" s="3">
        <v>44</v>
      </c>
      <c r="B46" s="8" t="s">
        <v>224</v>
      </c>
      <c r="C46" s="9" t="s">
        <v>2434</v>
      </c>
      <c r="D46" s="9"/>
    </row>
    <row r="47" spans="1:4">
      <c r="A47" s="3">
        <v>45</v>
      </c>
      <c r="B47" s="8" t="s">
        <v>182</v>
      </c>
      <c r="C47" s="9" t="s">
        <v>2394</v>
      </c>
      <c r="D47" s="9"/>
    </row>
    <row r="48" spans="1:4">
      <c r="A48" s="3">
        <v>46</v>
      </c>
      <c r="B48" s="8" t="s">
        <v>121</v>
      </c>
      <c r="C48" s="9" t="s">
        <v>2335</v>
      </c>
      <c r="D48" s="9"/>
    </row>
    <row r="49" spans="1:4">
      <c r="A49" s="3">
        <v>47</v>
      </c>
      <c r="B49" s="8" t="s">
        <v>122</v>
      </c>
      <c r="C49" s="9" t="s">
        <v>2336</v>
      </c>
      <c r="D49" s="9"/>
    </row>
    <row r="50" spans="1:4">
      <c r="A50" s="3">
        <v>48</v>
      </c>
      <c r="B50" s="8" t="s">
        <v>311</v>
      </c>
      <c r="C50" s="9" t="s">
        <v>2519</v>
      </c>
      <c r="D50" s="9"/>
    </row>
    <row r="51" spans="1:4">
      <c r="A51" s="3">
        <v>49</v>
      </c>
      <c r="B51" s="8" t="s">
        <v>183</v>
      </c>
      <c r="C51" s="9" t="s">
        <v>2395</v>
      </c>
      <c r="D51" s="9"/>
    </row>
    <row r="52" spans="1:4">
      <c r="A52" s="3">
        <v>50</v>
      </c>
      <c r="B52" s="8" t="s">
        <v>123</v>
      </c>
      <c r="C52" s="9" t="s">
        <v>2337</v>
      </c>
      <c r="D52" s="9"/>
    </row>
    <row r="53" spans="1:4">
      <c r="A53" s="3">
        <v>51</v>
      </c>
      <c r="B53" s="8" t="s">
        <v>271</v>
      </c>
      <c r="C53" s="9" t="s">
        <v>2481</v>
      </c>
      <c r="D53" s="9"/>
    </row>
    <row r="54" spans="1:4">
      <c r="A54" s="3">
        <v>52</v>
      </c>
      <c r="B54" s="8" t="s">
        <v>184</v>
      </c>
      <c r="C54" s="9" t="s">
        <v>2396</v>
      </c>
      <c r="D54" s="9"/>
    </row>
    <row r="55" spans="1:4">
      <c r="A55" s="3">
        <v>53</v>
      </c>
      <c r="B55" s="8" t="s">
        <v>185</v>
      </c>
      <c r="C55" s="9" t="s">
        <v>2397</v>
      </c>
      <c r="D55" s="9"/>
    </row>
    <row r="56" spans="1:4">
      <c r="A56" s="3">
        <v>54</v>
      </c>
      <c r="B56" s="8" t="s">
        <v>225</v>
      </c>
      <c r="C56" s="9" t="s">
        <v>2435</v>
      </c>
      <c r="D56" s="9"/>
    </row>
    <row r="57" spans="1:4">
      <c r="A57" s="3">
        <v>55</v>
      </c>
      <c r="B57" s="8" t="s">
        <v>272</v>
      </c>
      <c r="C57" s="9" t="s">
        <v>2482</v>
      </c>
      <c r="D57" s="9"/>
    </row>
    <row r="58" spans="1:4">
      <c r="A58" s="3">
        <v>56</v>
      </c>
      <c r="B58" s="8" t="s">
        <v>235</v>
      </c>
      <c r="C58" s="9" t="s">
        <v>2436</v>
      </c>
      <c r="D58" s="9"/>
    </row>
    <row r="59" spans="1:4">
      <c r="A59" s="3">
        <v>57</v>
      </c>
      <c r="B59" s="8" t="s">
        <v>339</v>
      </c>
      <c r="C59" s="9" t="s">
        <v>2338</v>
      </c>
      <c r="D59" s="9"/>
    </row>
    <row r="60" spans="1:4">
      <c r="A60" s="3">
        <v>58</v>
      </c>
      <c r="B60" s="8" t="s">
        <v>273</v>
      </c>
      <c r="C60" s="9" t="s">
        <v>2483</v>
      </c>
      <c r="D60" s="9"/>
    </row>
    <row r="61" spans="1:4">
      <c r="A61" s="3">
        <v>59</v>
      </c>
      <c r="B61" s="8" t="s">
        <v>124</v>
      </c>
      <c r="C61" s="9" t="s">
        <v>2339</v>
      </c>
      <c r="D61" s="9"/>
    </row>
    <row r="62" spans="1:4">
      <c r="A62" s="3">
        <v>60</v>
      </c>
      <c r="B62" s="8" t="s">
        <v>186</v>
      </c>
      <c r="C62" s="9" t="s">
        <v>2398</v>
      </c>
      <c r="D62" s="9"/>
    </row>
    <row r="63" spans="1:4">
      <c r="A63" s="3">
        <v>61</v>
      </c>
      <c r="B63" s="8" t="s">
        <v>187</v>
      </c>
      <c r="C63" s="9" t="s">
        <v>2399</v>
      </c>
      <c r="D63" s="9"/>
    </row>
    <row r="64" spans="1:4">
      <c r="A64" s="3">
        <v>62</v>
      </c>
      <c r="B64" s="8" t="s">
        <v>188</v>
      </c>
      <c r="C64" s="9" t="s">
        <v>2400</v>
      </c>
      <c r="D64" s="9"/>
    </row>
    <row r="65" spans="1:4">
      <c r="A65" s="3">
        <v>63</v>
      </c>
      <c r="B65" s="8" t="s">
        <v>125</v>
      </c>
      <c r="C65" s="9" t="s">
        <v>2340</v>
      </c>
      <c r="D65" s="9"/>
    </row>
    <row r="66" spans="1:4">
      <c r="A66" s="3">
        <v>64</v>
      </c>
      <c r="B66" s="8" t="s">
        <v>189</v>
      </c>
      <c r="C66" s="9" t="s">
        <v>2401</v>
      </c>
      <c r="D66" s="9"/>
    </row>
    <row r="67" spans="1:4">
      <c r="A67" s="3">
        <v>65</v>
      </c>
      <c r="B67" s="8" t="s">
        <v>126</v>
      </c>
      <c r="C67" s="9" t="s">
        <v>2341</v>
      </c>
      <c r="D67" s="9"/>
    </row>
    <row r="68" spans="1:4">
      <c r="A68" s="3">
        <v>66</v>
      </c>
      <c r="B68" s="8" t="s">
        <v>127</v>
      </c>
      <c r="C68" s="9" t="s">
        <v>2342</v>
      </c>
      <c r="D68" s="9"/>
    </row>
    <row r="69" spans="1:4">
      <c r="A69" s="3">
        <v>67</v>
      </c>
      <c r="B69" s="8" t="s">
        <v>274</v>
      </c>
      <c r="C69" s="9" t="s">
        <v>2484</v>
      </c>
      <c r="D69" s="9"/>
    </row>
    <row r="70" spans="1:4">
      <c r="A70" s="3">
        <v>68</v>
      </c>
      <c r="B70" s="8" t="s">
        <v>157</v>
      </c>
      <c r="C70" s="9" t="s">
        <v>2372</v>
      </c>
      <c r="D70" s="9"/>
    </row>
    <row r="71" spans="1:4">
      <c r="A71" s="3">
        <v>69</v>
      </c>
      <c r="B71" s="8" t="s">
        <v>128</v>
      </c>
      <c r="C71" s="9" t="s">
        <v>2343</v>
      </c>
      <c r="D71" s="9"/>
    </row>
    <row r="72" spans="1:4">
      <c r="A72" s="3">
        <v>70</v>
      </c>
      <c r="B72" s="8" t="s">
        <v>312</v>
      </c>
      <c r="C72" s="9" t="s">
        <v>2520</v>
      </c>
      <c r="D72" s="9"/>
    </row>
    <row r="73" spans="1:4">
      <c r="A73" s="3">
        <v>71</v>
      </c>
      <c r="B73" s="8" t="s">
        <v>275</v>
      </c>
      <c r="C73" s="9" t="s">
        <v>2485</v>
      </c>
      <c r="D73" s="9"/>
    </row>
    <row r="74" spans="1:4">
      <c r="A74" s="3">
        <v>72</v>
      </c>
      <c r="B74" s="8" t="s">
        <v>276</v>
      </c>
      <c r="C74" s="9" t="s">
        <v>2486</v>
      </c>
      <c r="D74" s="9"/>
    </row>
    <row r="75" spans="1:4">
      <c r="A75" s="3">
        <v>73</v>
      </c>
      <c r="B75" s="8" t="s">
        <v>129</v>
      </c>
      <c r="C75" s="9" t="s">
        <v>2344</v>
      </c>
      <c r="D75" s="9"/>
    </row>
    <row r="76" spans="1:4">
      <c r="A76" s="3">
        <v>74</v>
      </c>
      <c r="B76" s="8" t="s">
        <v>130</v>
      </c>
      <c r="C76" s="9" t="s">
        <v>2345</v>
      </c>
      <c r="D76" s="9"/>
    </row>
    <row r="77" spans="1:4">
      <c r="A77" s="3">
        <v>75</v>
      </c>
      <c r="B77" s="8" t="s">
        <v>226</v>
      </c>
      <c r="C77" s="9" t="s">
        <v>2437</v>
      </c>
      <c r="D77" s="9"/>
    </row>
    <row r="78" spans="1:4">
      <c r="A78" s="3">
        <v>76</v>
      </c>
      <c r="B78" s="8" t="s">
        <v>277</v>
      </c>
      <c r="C78" s="9" t="s">
        <v>2487</v>
      </c>
      <c r="D78" s="9"/>
    </row>
    <row r="79" spans="1:4">
      <c r="A79" s="3">
        <v>77</v>
      </c>
      <c r="B79" s="8" t="s">
        <v>131</v>
      </c>
      <c r="C79" s="9" t="s">
        <v>2346</v>
      </c>
      <c r="D79" s="9"/>
    </row>
    <row r="80" spans="1:4">
      <c r="A80" s="3">
        <v>78</v>
      </c>
      <c r="B80" s="8" t="s">
        <v>278</v>
      </c>
      <c r="C80" s="9" t="s">
        <v>2488</v>
      </c>
      <c r="D80" s="9"/>
    </row>
    <row r="81" spans="1:4">
      <c r="A81" s="3">
        <v>79</v>
      </c>
      <c r="B81" s="8" t="s">
        <v>279</v>
      </c>
      <c r="C81" s="9" t="s">
        <v>2489</v>
      </c>
      <c r="D81" s="9"/>
    </row>
    <row r="82" spans="1:4">
      <c r="A82" s="3">
        <v>80</v>
      </c>
      <c r="B82" s="8" t="s">
        <v>190</v>
      </c>
      <c r="C82" s="9" t="s">
        <v>2402</v>
      </c>
      <c r="D82" s="9"/>
    </row>
    <row r="83" spans="1:4">
      <c r="A83" s="3">
        <v>81</v>
      </c>
      <c r="B83" s="8" t="s">
        <v>191</v>
      </c>
      <c r="C83" s="9" t="s">
        <v>2403</v>
      </c>
      <c r="D83" s="9"/>
    </row>
    <row r="84" spans="1:4">
      <c r="A84" s="3">
        <v>82</v>
      </c>
      <c r="B84" s="8" t="s">
        <v>132</v>
      </c>
      <c r="C84" s="9" t="s">
        <v>2347</v>
      </c>
      <c r="D84" s="9"/>
    </row>
    <row r="85" spans="1:4">
      <c r="A85" s="3">
        <v>83</v>
      </c>
      <c r="B85" s="8" t="s">
        <v>133</v>
      </c>
      <c r="C85" s="9" t="s">
        <v>2348</v>
      </c>
      <c r="D85" s="9"/>
    </row>
    <row r="86" spans="1:4">
      <c r="A86" s="3">
        <v>84</v>
      </c>
      <c r="B86" s="8" t="s">
        <v>192</v>
      </c>
      <c r="C86" s="9" t="s">
        <v>2404</v>
      </c>
      <c r="D86" s="9"/>
    </row>
    <row r="87" spans="1:4">
      <c r="A87" s="3">
        <v>85</v>
      </c>
      <c r="B87" s="8" t="s">
        <v>193</v>
      </c>
      <c r="C87" s="9" t="s">
        <v>2405</v>
      </c>
      <c r="D87" s="9"/>
    </row>
    <row r="88" spans="1:4">
      <c r="A88" s="3">
        <v>86</v>
      </c>
      <c r="B88" s="8" t="s">
        <v>280</v>
      </c>
      <c r="C88" s="9" t="s">
        <v>2490</v>
      </c>
      <c r="D88" s="9"/>
    </row>
    <row r="89" spans="1:4">
      <c r="A89" s="3">
        <v>87</v>
      </c>
      <c r="B89" s="8" t="s">
        <v>194</v>
      </c>
      <c r="C89" s="9" t="s">
        <v>2406</v>
      </c>
      <c r="D89" s="9"/>
    </row>
    <row r="90" spans="1:4">
      <c r="A90" s="3">
        <v>88</v>
      </c>
      <c r="B90" s="8" t="s">
        <v>281</v>
      </c>
      <c r="C90" s="9" t="s">
        <v>2491</v>
      </c>
      <c r="D90" s="9"/>
    </row>
    <row r="91" spans="1:4">
      <c r="A91" s="3">
        <v>89</v>
      </c>
      <c r="B91" s="8" t="s">
        <v>282</v>
      </c>
      <c r="C91" s="9" t="s">
        <v>2492</v>
      </c>
      <c r="D91" s="9"/>
    </row>
    <row r="92" spans="1:4">
      <c r="A92" s="3">
        <v>90</v>
      </c>
      <c r="B92" s="8" t="s">
        <v>227</v>
      </c>
      <c r="C92" s="9" t="s">
        <v>2438</v>
      </c>
      <c r="D92" s="9"/>
    </row>
    <row r="93" spans="1:4">
      <c r="A93" s="3">
        <v>91</v>
      </c>
      <c r="B93" s="8" t="s">
        <v>228</v>
      </c>
      <c r="C93" s="9" t="s">
        <v>2439</v>
      </c>
      <c r="D93" s="9"/>
    </row>
    <row r="94" spans="1:4">
      <c r="A94" s="3">
        <v>92</v>
      </c>
      <c r="B94" s="8" t="s">
        <v>229</v>
      </c>
      <c r="C94" s="9" t="s">
        <v>2440</v>
      </c>
      <c r="D94" s="9"/>
    </row>
    <row r="95" spans="1:4">
      <c r="A95" s="3">
        <v>93</v>
      </c>
      <c r="B95" s="8" t="s">
        <v>230</v>
      </c>
      <c r="C95" s="9" t="s">
        <v>2441</v>
      </c>
      <c r="D95" s="9"/>
    </row>
    <row r="96" spans="1:4">
      <c r="A96" s="3">
        <v>94</v>
      </c>
      <c r="B96" s="8" t="s">
        <v>283</v>
      </c>
      <c r="C96" s="9" t="s">
        <v>2493</v>
      </c>
      <c r="D96" s="9"/>
    </row>
    <row r="97" spans="1:4">
      <c r="A97" s="3">
        <v>95</v>
      </c>
      <c r="B97" s="8" t="s">
        <v>231</v>
      </c>
      <c r="C97" s="9" t="s">
        <v>2442</v>
      </c>
      <c r="D97" s="9"/>
    </row>
    <row r="98" spans="1:4">
      <c r="A98" s="3">
        <v>96</v>
      </c>
      <c r="B98" s="8" t="s">
        <v>284</v>
      </c>
      <c r="C98" s="9" t="s">
        <v>2494</v>
      </c>
      <c r="D98" s="9"/>
    </row>
    <row r="99" spans="1:4">
      <c r="A99" s="3">
        <v>97</v>
      </c>
      <c r="B99" s="8" t="s">
        <v>195</v>
      </c>
      <c r="C99" s="9" t="s">
        <v>2407</v>
      </c>
      <c r="D99" s="9"/>
    </row>
    <row r="100" spans="1:4">
      <c r="A100" s="3">
        <v>98</v>
      </c>
      <c r="B100" s="8" t="s">
        <v>232</v>
      </c>
      <c r="C100" s="9" t="s">
        <v>2443</v>
      </c>
      <c r="D100" s="9"/>
    </row>
    <row r="101" spans="1:4">
      <c r="A101" s="3">
        <v>99</v>
      </c>
      <c r="B101" s="8" t="s">
        <v>233</v>
      </c>
      <c r="C101" s="9" t="s">
        <v>2444</v>
      </c>
      <c r="D101" s="9"/>
    </row>
    <row r="102" spans="1:4">
      <c r="A102" s="3">
        <v>100</v>
      </c>
      <c r="B102" s="8" t="s">
        <v>234</v>
      </c>
      <c r="C102" s="9" t="s">
        <v>2445</v>
      </c>
      <c r="D102" s="9"/>
    </row>
    <row r="103" spans="1:4">
      <c r="A103" s="3">
        <v>101</v>
      </c>
      <c r="B103" s="8" t="s">
        <v>134</v>
      </c>
      <c r="C103" s="9" t="s">
        <v>2349</v>
      </c>
      <c r="D103" s="9"/>
    </row>
    <row r="104" spans="1:4">
      <c r="A104" s="3">
        <v>102</v>
      </c>
      <c r="B104" s="8" t="s">
        <v>313</v>
      </c>
      <c r="C104" s="9" t="s">
        <v>2521</v>
      </c>
      <c r="D104" s="9"/>
    </row>
    <row r="105" spans="1:4">
      <c r="A105" s="3">
        <v>103</v>
      </c>
      <c r="B105" s="8" t="s">
        <v>237</v>
      </c>
      <c r="C105" s="9" t="s">
        <v>2446</v>
      </c>
      <c r="D105" s="9"/>
    </row>
    <row r="106" spans="1:4">
      <c r="A106" s="3">
        <v>104</v>
      </c>
      <c r="B106" s="8" t="s">
        <v>238</v>
      </c>
      <c r="C106" s="9" t="s">
        <v>2447</v>
      </c>
      <c r="D106" s="9"/>
    </row>
    <row r="107" spans="1:4">
      <c r="A107" s="3">
        <v>105</v>
      </c>
      <c r="B107" s="8" t="s">
        <v>239</v>
      </c>
      <c r="C107" s="9" t="s">
        <v>2448</v>
      </c>
      <c r="D107" s="9"/>
    </row>
    <row r="108" spans="1:4">
      <c r="A108" s="3">
        <v>106</v>
      </c>
      <c r="B108" s="8" t="s">
        <v>285</v>
      </c>
      <c r="C108" s="9" t="s">
        <v>2495</v>
      </c>
      <c r="D108" s="9"/>
    </row>
    <row r="109" spans="1:4">
      <c r="A109" s="3">
        <v>107</v>
      </c>
      <c r="B109" s="8" t="s">
        <v>240</v>
      </c>
      <c r="C109" s="9" t="s">
        <v>2449</v>
      </c>
      <c r="D109" s="9"/>
    </row>
    <row r="110" spans="1:4">
      <c r="A110" s="3">
        <v>108</v>
      </c>
      <c r="B110" s="8" t="s">
        <v>135</v>
      </c>
      <c r="C110" s="9" t="s">
        <v>2350</v>
      </c>
      <c r="D110" s="9"/>
    </row>
    <row r="111" spans="1:4">
      <c r="A111" s="3">
        <v>109</v>
      </c>
      <c r="B111" s="8" t="s">
        <v>136</v>
      </c>
      <c r="C111" s="9" t="s">
        <v>2351</v>
      </c>
      <c r="D111" s="9"/>
    </row>
    <row r="112" spans="1:4">
      <c r="A112" s="3">
        <v>110</v>
      </c>
      <c r="B112" s="8" t="s">
        <v>137</v>
      </c>
      <c r="C112" s="9" t="s">
        <v>2352</v>
      </c>
      <c r="D112" s="9"/>
    </row>
    <row r="113" spans="1:4">
      <c r="A113" s="3">
        <v>111</v>
      </c>
      <c r="B113" s="5" t="s">
        <v>286</v>
      </c>
      <c r="C113" s="85" t="s">
        <v>2535</v>
      </c>
      <c r="D113" s="9"/>
    </row>
    <row r="114" spans="1:4">
      <c r="A114" s="3">
        <v>112</v>
      </c>
      <c r="B114" s="8" t="s">
        <v>287</v>
      </c>
      <c r="C114" s="9" t="s">
        <v>2497</v>
      </c>
      <c r="D114" s="9"/>
    </row>
    <row r="115" spans="1:4">
      <c r="A115" s="3">
        <v>113</v>
      </c>
      <c r="B115" s="8" t="s">
        <v>288</v>
      </c>
      <c r="C115" s="9" t="s">
        <v>2498</v>
      </c>
      <c r="D115" s="9"/>
    </row>
    <row r="116" spans="1:4">
      <c r="A116" s="3">
        <v>114</v>
      </c>
      <c r="B116" s="8" t="s">
        <v>138</v>
      </c>
      <c r="C116" s="9" t="s">
        <v>2353</v>
      </c>
      <c r="D116" s="9"/>
    </row>
    <row r="117" spans="1:4">
      <c r="A117" s="3">
        <v>115</v>
      </c>
      <c r="B117" s="8" t="s">
        <v>139</v>
      </c>
      <c r="C117" s="9" t="s">
        <v>2354</v>
      </c>
      <c r="D117" s="9"/>
    </row>
    <row r="118" spans="1:4">
      <c r="A118" s="3">
        <v>116</v>
      </c>
      <c r="B118" s="8" t="s">
        <v>241</v>
      </c>
      <c r="C118" s="9" t="s">
        <v>2450</v>
      </c>
      <c r="D118" s="9"/>
    </row>
    <row r="119" spans="1:4">
      <c r="A119" s="3">
        <v>117</v>
      </c>
      <c r="B119" s="8" t="s">
        <v>242</v>
      </c>
      <c r="C119" s="9" t="s">
        <v>2451</v>
      </c>
      <c r="D119" s="9"/>
    </row>
    <row r="120" spans="1:4">
      <c r="A120" s="3">
        <v>118</v>
      </c>
      <c r="B120" s="8" t="s">
        <v>140</v>
      </c>
      <c r="C120" s="9" t="s">
        <v>2355</v>
      </c>
      <c r="D120" s="9"/>
    </row>
    <row r="121" spans="1:4">
      <c r="A121" s="3">
        <v>119</v>
      </c>
      <c r="B121" s="8" t="s">
        <v>290</v>
      </c>
      <c r="C121" s="9" t="s">
        <v>2499</v>
      </c>
      <c r="D121" s="9"/>
    </row>
    <row r="122" spans="1:4">
      <c r="A122" s="3">
        <v>120</v>
      </c>
      <c r="B122" s="8" t="s">
        <v>314</v>
      </c>
      <c r="C122" s="9" t="s">
        <v>2522</v>
      </c>
      <c r="D122" s="9"/>
    </row>
    <row r="123" spans="1:4">
      <c r="A123" s="3">
        <v>121</v>
      </c>
      <c r="B123" s="8" t="s">
        <v>141</v>
      </c>
      <c r="C123" s="9" t="s">
        <v>2356</v>
      </c>
      <c r="D123" s="9"/>
    </row>
    <row r="124" spans="1:4">
      <c r="A124" s="3">
        <v>122</v>
      </c>
      <c r="B124" s="8" t="s">
        <v>142</v>
      </c>
      <c r="C124" s="9" t="s">
        <v>2357</v>
      </c>
      <c r="D124" s="9"/>
    </row>
    <row r="125" spans="1:4">
      <c r="A125" s="3">
        <v>123</v>
      </c>
      <c r="B125" s="8" t="s">
        <v>196</v>
      </c>
      <c r="C125" s="9" t="s">
        <v>2408</v>
      </c>
      <c r="D125" s="9"/>
    </row>
    <row r="126" spans="1:4">
      <c r="A126" s="3">
        <v>124</v>
      </c>
      <c r="B126" s="8" t="s">
        <v>315</v>
      </c>
      <c r="C126" s="9" t="s">
        <v>2523</v>
      </c>
      <c r="D126" s="9"/>
    </row>
    <row r="127" spans="1:4">
      <c r="A127" s="3">
        <v>125</v>
      </c>
      <c r="B127" s="8" t="s">
        <v>292</v>
      </c>
      <c r="C127" s="9" t="s">
        <v>2500</v>
      </c>
      <c r="D127" s="9"/>
    </row>
    <row r="128" spans="1:4">
      <c r="A128" s="3">
        <v>126</v>
      </c>
      <c r="B128" s="8" t="s">
        <v>243</v>
      </c>
      <c r="C128" s="9" t="s">
        <v>2452</v>
      </c>
      <c r="D128" s="9"/>
    </row>
    <row r="129" spans="1:4">
      <c r="A129" s="3">
        <v>127</v>
      </c>
      <c r="B129" s="8" t="s">
        <v>293</v>
      </c>
      <c r="C129" s="9" t="s">
        <v>2501</v>
      </c>
      <c r="D129" s="9"/>
    </row>
    <row r="130" spans="1:4">
      <c r="A130" s="3">
        <v>128</v>
      </c>
      <c r="B130" s="8" t="s">
        <v>197</v>
      </c>
      <c r="C130" s="9" t="s">
        <v>2409</v>
      </c>
      <c r="D130" s="9"/>
    </row>
    <row r="131" spans="1:4">
      <c r="A131" s="3">
        <v>129</v>
      </c>
      <c r="B131" s="8" t="s">
        <v>143</v>
      </c>
      <c r="C131" s="9" t="s">
        <v>2358</v>
      </c>
      <c r="D131" s="9"/>
    </row>
    <row r="132" spans="1:4">
      <c r="A132" s="3">
        <v>130</v>
      </c>
      <c r="B132" s="8" t="s">
        <v>144</v>
      </c>
      <c r="C132" s="9" t="s">
        <v>2359</v>
      </c>
      <c r="D132" s="9"/>
    </row>
    <row r="133" spans="1:4">
      <c r="A133" s="3">
        <v>131</v>
      </c>
      <c r="B133" s="8" t="s">
        <v>244</v>
      </c>
      <c r="C133" s="9" t="s">
        <v>2453</v>
      </c>
      <c r="D133" s="9"/>
    </row>
    <row r="134" spans="1:4">
      <c r="A134" s="3">
        <v>132</v>
      </c>
      <c r="B134" s="8" t="s">
        <v>145</v>
      </c>
      <c r="C134" s="9" t="s">
        <v>2360</v>
      </c>
      <c r="D134" s="9"/>
    </row>
    <row r="135" spans="1:4">
      <c r="A135" s="3">
        <v>133</v>
      </c>
      <c r="B135" s="8" t="s">
        <v>316</v>
      </c>
      <c r="C135" s="9" t="s">
        <v>2524</v>
      </c>
      <c r="D135" s="9"/>
    </row>
    <row r="136" spans="1:4">
      <c r="A136" s="3">
        <v>134</v>
      </c>
      <c r="B136" s="8" t="s">
        <v>245</v>
      </c>
      <c r="C136" s="9" t="s">
        <v>2454</v>
      </c>
      <c r="D136" s="9"/>
    </row>
    <row r="137" spans="1:4">
      <c r="A137" s="3">
        <v>135</v>
      </c>
      <c r="B137" s="8" t="s">
        <v>294</v>
      </c>
      <c r="C137" s="9" t="s">
        <v>2502</v>
      </c>
      <c r="D137" s="9"/>
    </row>
    <row r="138" spans="1:4">
      <c r="A138" s="3">
        <v>136</v>
      </c>
      <c r="B138" s="8" t="s">
        <v>317</v>
      </c>
      <c r="C138" s="9" t="s">
        <v>2525</v>
      </c>
      <c r="D138" s="9"/>
    </row>
    <row r="139" spans="1:4">
      <c r="A139" s="3">
        <v>137</v>
      </c>
      <c r="B139" s="8" t="s">
        <v>198</v>
      </c>
      <c r="C139" s="9" t="s">
        <v>2410</v>
      </c>
      <c r="D139" s="9"/>
    </row>
    <row r="140" spans="1:4">
      <c r="A140" s="3">
        <v>138</v>
      </c>
      <c r="B140" s="8" t="s">
        <v>146</v>
      </c>
      <c r="C140" s="9" t="s">
        <v>2361</v>
      </c>
      <c r="D140" s="9"/>
    </row>
    <row r="141" spans="1:4">
      <c r="A141" s="3">
        <v>139</v>
      </c>
      <c r="B141" s="8" t="s">
        <v>147</v>
      </c>
      <c r="C141" s="9" t="s">
        <v>2362</v>
      </c>
      <c r="D141" s="9"/>
    </row>
    <row r="142" spans="1:4">
      <c r="A142" s="3">
        <v>140</v>
      </c>
      <c r="B142" s="8" t="s">
        <v>318</v>
      </c>
      <c r="C142" s="9" t="s">
        <v>2526</v>
      </c>
      <c r="D142" s="9"/>
    </row>
    <row r="143" spans="1:4">
      <c r="A143" s="3">
        <v>141</v>
      </c>
      <c r="B143" s="8" t="s">
        <v>295</v>
      </c>
      <c r="C143" s="9" t="s">
        <v>2503</v>
      </c>
      <c r="D143" s="9"/>
    </row>
    <row r="144" spans="1:4">
      <c r="A144" s="3">
        <v>142</v>
      </c>
      <c r="B144" s="8" t="s">
        <v>246</v>
      </c>
      <c r="C144" s="9" t="s">
        <v>2455</v>
      </c>
      <c r="D144" s="9"/>
    </row>
    <row r="145" spans="1:4">
      <c r="A145" s="3">
        <v>143</v>
      </c>
      <c r="B145" s="8" t="s">
        <v>247</v>
      </c>
      <c r="C145" s="9" t="s">
        <v>2456</v>
      </c>
      <c r="D145" s="9"/>
    </row>
    <row r="146" spans="1:4">
      <c r="A146" s="3">
        <v>144</v>
      </c>
      <c r="B146" s="8" t="s">
        <v>319</v>
      </c>
      <c r="C146" s="9" t="s">
        <v>2527</v>
      </c>
      <c r="D146" s="9"/>
    </row>
    <row r="147" spans="1:4">
      <c r="A147" s="3">
        <v>145</v>
      </c>
      <c r="B147" s="8" t="s">
        <v>248</v>
      </c>
      <c r="C147" s="9" t="s">
        <v>2457</v>
      </c>
      <c r="D147" s="9"/>
    </row>
    <row r="148" spans="1:4">
      <c r="A148" s="3">
        <v>146</v>
      </c>
      <c r="B148" s="8" t="s">
        <v>199</v>
      </c>
      <c r="C148" s="9" t="s">
        <v>2411</v>
      </c>
      <c r="D148" s="9"/>
    </row>
    <row r="149" spans="1:4">
      <c r="A149" s="3">
        <v>147</v>
      </c>
      <c r="B149" s="8" t="s">
        <v>320</v>
      </c>
      <c r="C149" s="9" t="s">
        <v>2528</v>
      </c>
      <c r="D149" s="9"/>
    </row>
    <row r="150" spans="1:4">
      <c r="A150" s="3">
        <v>148</v>
      </c>
      <c r="B150" s="8" t="s">
        <v>200</v>
      </c>
      <c r="C150" s="9" t="s">
        <v>2412</v>
      </c>
      <c r="D150" s="9"/>
    </row>
    <row r="151" spans="1:4">
      <c r="A151" s="3">
        <v>149</v>
      </c>
      <c r="B151" s="8" t="s">
        <v>201</v>
      </c>
      <c r="C151" s="9" t="s">
        <v>2413</v>
      </c>
      <c r="D151" s="9"/>
    </row>
    <row r="152" spans="1:4">
      <c r="A152" s="3">
        <v>150</v>
      </c>
      <c r="B152" s="8" t="s">
        <v>249</v>
      </c>
      <c r="C152" s="9" t="s">
        <v>2458</v>
      </c>
      <c r="D152" s="9"/>
    </row>
    <row r="153" spans="1:4">
      <c r="A153" s="3">
        <v>151</v>
      </c>
      <c r="B153" s="8" t="s">
        <v>296</v>
      </c>
      <c r="C153" s="9" t="s">
        <v>2504</v>
      </c>
      <c r="D153" s="9"/>
    </row>
    <row r="154" spans="1:4">
      <c r="A154" s="3">
        <v>152</v>
      </c>
      <c r="B154" s="8" t="s">
        <v>297</v>
      </c>
      <c r="C154" s="9" t="s">
        <v>2505</v>
      </c>
      <c r="D154" s="9"/>
    </row>
    <row r="155" spans="1:4">
      <c r="A155" s="3">
        <v>153</v>
      </c>
      <c r="B155" s="8" t="s">
        <v>202</v>
      </c>
      <c r="C155" s="9" t="s">
        <v>2414</v>
      </c>
      <c r="D155" s="9"/>
    </row>
    <row r="156" spans="1:4">
      <c r="A156" s="3">
        <v>154</v>
      </c>
      <c r="B156" s="8" t="s">
        <v>250</v>
      </c>
      <c r="C156" s="9" t="s">
        <v>2459</v>
      </c>
      <c r="D156" s="9"/>
    </row>
    <row r="157" spans="1:4">
      <c r="A157" s="3">
        <v>155</v>
      </c>
      <c r="B157" s="8" t="s">
        <v>236</v>
      </c>
      <c r="C157" s="9" t="s">
        <v>2460</v>
      </c>
      <c r="D157" s="9"/>
    </row>
    <row r="158" spans="1:4">
      <c r="A158" s="3">
        <v>156</v>
      </c>
      <c r="B158" s="8" t="s">
        <v>291</v>
      </c>
      <c r="C158" s="9" t="s">
        <v>2506</v>
      </c>
      <c r="D158" s="9"/>
    </row>
    <row r="159" spans="1:4">
      <c r="A159" s="3">
        <v>157</v>
      </c>
      <c r="B159" s="8" t="s">
        <v>298</v>
      </c>
      <c r="C159" s="9" t="s">
        <v>2507</v>
      </c>
      <c r="D159" s="9"/>
    </row>
    <row r="160" spans="1:4">
      <c r="A160" s="3">
        <v>158</v>
      </c>
      <c r="B160" s="8" t="s">
        <v>299</v>
      </c>
      <c r="C160" s="9" t="s">
        <v>2508</v>
      </c>
      <c r="D160" s="9"/>
    </row>
    <row r="161" spans="1:4">
      <c r="A161" s="3">
        <v>159</v>
      </c>
      <c r="B161" s="8" t="s">
        <v>148</v>
      </c>
      <c r="C161" s="9" t="s">
        <v>2363</v>
      </c>
      <c r="D161" s="9"/>
    </row>
    <row r="162" spans="1:4">
      <c r="A162" s="3">
        <v>160</v>
      </c>
      <c r="B162" s="8" t="s">
        <v>203</v>
      </c>
      <c r="C162" s="9" t="s">
        <v>2415</v>
      </c>
      <c r="D162" s="9"/>
    </row>
    <row r="163" spans="1:4">
      <c r="A163" s="3">
        <v>161</v>
      </c>
      <c r="B163" s="8" t="s">
        <v>204</v>
      </c>
      <c r="C163" s="9" t="s">
        <v>2416</v>
      </c>
      <c r="D163" s="9"/>
    </row>
    <row r="164" spans="1:4">
      <c r="A164" s="3">
        <v>162</v>
      </c>
      <c r="B164" s="8" t="s">
        <v>205</v>
      </c>
      <c r="C164" s="9" t="s">
        <v>2417</v>
      </c>
      <c r="D164" s="9"/>
    </row>
    <row r="165" spans="1:4">
      <c r="A165" s="3">
        <v>163</v>
      </c>
      <c r="B165" s="8" t="s">
        <v>321</v>
      </c>
      <c r="C165" s="9" t="s">
        <v>2529</v>
      </c>
      <c r="D165" s="9"/>
    </row>
    <row r="166" spans="1:4">
      <c r="A166" s="3">
        <v>164</v>
      </c>
      <c r="B166" s="8" t="s">
        <v>300</v>
      </c>
      <c r="C166" s="9" t="s">
        <v>2509</v>
      </c>
      <c r="D166" s="9"/>
    </row>
    <row r="167" spans="1:4">
      <c r="A167" s="3">
        <v>165</v>
      </c>
      <c r="B167" s="8" t="s">
        <v>149</v>
      </c>
      <c r="C167" s="9" t="s">
        <v>2364</v>
      </c>
      <c r="D167" s="9"/>
    </row>
    <row r="168" spans="1:4">
      <c r="A168" s="3">
        <v>166</v>
      </c>
      <c r="B168" s="8" t="s">
        <v>251</v>
      </c>
      <c r="C168" s="9" t="s">
        <v>2461</v>
      </c>
      <c r="D168" s="9"/>
    </row>
    <row r="169" spans="1:4">
      <c r="A169" s="3">
        <v>167</v>
      </c>
      <c r="B169" s="8" t="s">
        <v>150</v>
      </c>
      <c r="C169" s="9" t="s">
        <v>2365</v>
      </c>
      <c r="D169" s="9"/>
    </row>
    <row r="170" spans="1:4">
      <c r="A170" s="3">
        <v>168</v>
      </c>
      <c r="B170" s="8" t="s">
        <v>301</v>
      </c>
      <c r="C170" s="9" t="s">
        <v>2510</v>
      </c>
      <c r="D170" s="9"/>
    </row>
    <row r="171" spans="1:4">
      <c r="A171" s="3">
        <v>169</v>
      </c>
      <c r="B171" s="8" t="s">
        <v>151</v>
      </c>
      <c r="C171" s="9" t="s">
        <v>2366</v>
      </c>
      <c r="D171" s="9"/>
    </row>
    <row r="172" spans="1:4">
      <c r="A172" s="3">
        <v>170</v>
      </c>
      <c r="B172" s="8" t="s">
        <v>152</v>
      </c>
      <c r="C172" s="9" t="s">
        <v>2367</v>
      </c>
      <c r="D172" s="9"/>
    </row>
    <row r="173" spans="1:4">
      <c r="A173" s="3">
        <v>171</v>
      </c>
      <c r="B173" s="8" t="s">
        <v>252</v>
      </c>
      <c r="C173" s="9" t="s">
        <v>2462</v>
      </c>
      <c r="D173" s="9"/>
    </row>
    <row r="174" spans="1:4">
      <c r="A174" s="3">
        <v>172</v>
      </c>
      <c r="B174" s="8" t="s">
        <v>206</v>
      </c>
      <c r="C174" s="9" t="s">
        <v>2418</v>
      </c>
      <c r="D174" s="9"/>
    </row>
    <row r="175" spans="1:4">
      <c r="A175" s="3">
        <v>173</v>
      </c>
      <c r="B175" s="8" t="s">
        <v>302</v>
      </c>
      <c r="C175" s="9" t="s">
        <v>2511</v>
      </c>
      <c r="D175" s="9"/>
    </row>
    <row r="176" spans="1:4">
      <c r="A176" s="3">
        <v>174</v>
      </c>
      <c r="B176" s="8" t="s">
        <v>303</v>
      </c>
      <c r="C176" s="9" t="s">
        <v>2512</v>
      </c>
      <c r="D176" s="9"/>
    </row>
    <row r="177" spans="1:4">
      <c r="A177" s="3">
        <v>175</v>
      </c>
      <c r="B177" s="8" t="s">
        <v>322</v>
      </c>
      <c r="C177" s="9" t="s">
        <v>2530</v>
      </c>
      <c r="D177" s="9"/>
    </row>
    <row r="178" spans="1:4">
      <c r="A178" s="3">
        <v>176</v>
      </c>
      <c r="B178" s="8" t="s">
        <v>153</v>
      </c>
      <c r="C178" s="9" t="s">
        <v>2368</v>
      </c>
      <c r="D178" s="9"/>
    </row>
    <row r="179" spans="1:4">
      <c r="A179" s="3">
        <v>177</v>
      </c>
      <c r="B179" s="8" t="s">
        <v>154</v>
      </c>
      <c r="C179" s="9" t="s">
        <v>2369</v>
      </c>
      <c r="D179" s="9"/>
    </row>
    <row r="180" spans="1:4">
      <c r="A180" s="3">
        <v>178</v>
      </c>
      <c r="B180" s="8" t="s">
        <v>155</v>
      </c>
      <c r="C180" s="9" t="s">
        <v>2370</v>
      </c>
      <c r="D180" s="9"/>
    </row>
    <row r="181" spans="1:4">
      <c r="A181" s="3">
        <v>179</v>
      </c>
      <c r="B181" s="8" t="s">
        <v>304</v>
      </c>
      <c r="C181" s="9" t="s">
        <v>2513</v>
      </c>
      <c r="D181" s="9"/>
    </row>
    <row r="182" spans="1:4">
      <c r="A182" s="3">
        <v>180</v>
      </c>
      <c r="B182" s="8" t="s">
        <v>253</v>
      </c>
      <c r="C182" s="9" t="s">
        <v>2463</v>
      </c>
      <c r="D182" s="9"/>
    </row>
    <row r="183" spans="1:4">
      <c r="A183" s="3">
        <v>181</v>
      </c>
      <c r="B183" s="8" t="s">
        <v>156</v>
      </c>
      <c r="C183" s="9" t="s">
        <v>2371</v>
      </c>
      <c r="D183" s="9"/>
    </row>
    <row r="184" spans="1:4">
      <c r="A184" s="3">
        <v>182</v>
      </c>
      <c r="B184" s="8" t="s">
        <v>207</v>
      </c>
      <c r="C184" s="9" t="s">
        <v>2419</v>
      </c>
      <c r="D184" s="9"/>
    </row>
    <row r="185" spans="1:4">
      <c r="A185" s="3">
        <v>183</v>
      </c>
      <c r="B185" s="8" t="s">
        <v>305</v>
      </c>
      <c r="C185" s="9" t="s">
        <v>2514</v>
      </c>
      <c r="D185" s="9"/>
    </row>
    <row r="186" spans="1:4">
      <c r="A186" s="3">
        <v>184</v>
      </c>
      <c r="B186" s="8" t="s">
        <v>306</v>
      </c>
      <c r="C186" s="9" t="s">
        <v>2515</v>
      </c>
      <c r="D186" s="9"/>
    </row>
    <row r="187" spans="1:4">
      <c r="A187" s="3">
        <v>185</v>
      </c>
      <c r="B187" s="8" t="s">
        <v>254</v>
      </c>
      <c r="C187" s="9" t="s">
        <v>2464</v>
      </c>
      <c r="D187" s="9"/>
    </row>
    <row r="188" spans="1:4">
      <c r="A188" s="3">
        <v>186</v>
      </c>
      <c r="B188" s="8" t="s">
        <v>255</v>
      </c>
      <c r="C188" s="9" t="s">
        <v>2465</v>
      </c>
      <c r="D188" s="9"/>
    </row>
    <row r="189" spans="1:4">
      <c r="A189" s="3">
        <v>187</v>
      </c>
      <c r="B189" s="8" t="s">
        <v>256</v>
      </c>
      <c r="C189" s="9" t="s">
        <v>2466</v>
      </c>
      <c r="D189" s="9"/>
    </row>
    <row r="190" spans="1:4">
      <c r="A190" s="3">
        <v>188</v>
      </c>
      <c r="B190" s="8" t="s">
        <v>289</v>
      </c>
      <c r="C190" s="9" t="s">
        <v>2516</v>
      </c>
      <c r="D190" s="9"/>
    </row>
    <row r="191" spans="1:4">
      <c r="A191" s="3">
        <v>189</v>
      </c>
      <c r="B191" s="8" t="s">
        <v>257</v>
      </c>
      <c r="C191" s="9" t="s">
        <v>2467</v>
      </c>
      <c r="D191" s="9"/>
    </row>
    <row r="192" spans="1:4">
      <c r="A192" s="3">
        <v>190</v>
      </c>
      <c r="B192" s="8" t="s">
        <v>158</v>
      </c>
      <c r="C192" s="9" t="s">
        <v>2373</v>
      </c>
      <c r="D192" s="9"/>
    </row>
    <row r="193" spans="1:4">
      <c r="A193" s="3">
        <v>191</v>
      </c>
      <c r="B193" s="8" t="s">
        <v>323</v>
      </c>
      <c r="C193" s="9" t="s">
        <v>2531</v>
      </c>
      <c r="D193" s="9"/>
    </row>
    <row r="194" spans="1:4">
      <c r="A194" s="3">
        <v>192</v>
      </c>
      <c r="B194" s="8" t="s">
        <v>324</v>
      </c>
      <c r="C194" s="9" t="s">
        <v>2532</v>
      </c>
      <c r="D194" s="9"/>
    </row>
    <row r="195" spans="1:4">
      <c r="A195" s="3">
        <v>193</v>
      </c>
      <c r="B195" s="8" t="s">
        <v>208</v>
      </c>
      <c r="C195" s="9" t="s">
        <v>2420</v>
      </c>
      <c r="D195" s="9"/>
    </row>
    <row r="196" spans="1:4">
      <c r="A196" s="3">
        <v>194</v>
      </c>
      <c r="B196" s="8" t="s">
        <v>159</v>
      </c>
      <c r="C196" s="9" t="s">
        <v>2374</v>
      </c>
      <c r="D196" s="9"/>
    </row>
    <row r="197" spans="1:4">
      <c r="A197" s="3">
        <v>195</v>
      </c>
      <c r="B197" s="8" t="s">
        <v>258</v>
      </c>
      <c r="C197" s="9" t="s">
        <v>2468</v>
      </c>
      <c r="D197" s="9"/>
    </row>
    <row r="198" spans="1:4">
      <c r="A198" s="3">
        <v>196</v>
      </c>
      <c r="B198" s="8" t="s">
        <v>259</v>
      </c>
      <c r="C198" s="9" t="s">
        <v>2469</v>
      </c>
      <c r="D198" s="9"/>
    </row>
    <row r="199" spans="1:4">
      <c r="A199" s="3">
        <v>197</v>
      </c>
      <c r="B199" s="8" t="s">
        <v>209</v>
      </c>
      <c r="C199" s="9" t="s">
        <v>2421</v>
      </c>
      <c r="D199" s="9"/>
    </row>
    <row r="200" spans="1:4">
      <c r="A200" s="3">
        <v>198</v>
      </c>
      <c r="B200" s="8" t="s">
        <v>325</v>
      </c>
      <c r="C200" s="9" t="s">
        <v>2533</v>
      </c>
      <c r="D200" s="9"/>
    </row>
    <row r="201" spans="1:4">
      <c r="A201" s="3">
        <v>199</v>
      </c>
      <c r="B201" s="8" t="s">
        <v>160</v>
      </c>
      <c r="C201" s="9" t="s">
        <v>2375</v>
      </c>
      <c r="D201" s="9"/>
    </row>
    <row r="202" spans="1:4">
      <c r="A202" s="3">
        <v>200</v>
      </c>
      <c r="B202" s="8" t="s">
        <v>307</v>
      </c>
      <c r="C202" s="9" t="s">
        <v>2517</v>
      </c>
      <c r="D202" s="9"/>
    </row>
    <row r="203" spans="1:4">
      <c r="A203" s="3">
        <v>201</v>
      </c>
      <c r="B203" s="8" t="s">
        <v>260</v>
      </c>
      <c r="C203" s="9" t="s">
        <v>2470</v>
      </c>
      <c r="D203" s="9"/>
    </row>
    <row r="204" spans="1:4">
      <c r="A204" s="3">
        <v>202</v>
      </c>
      <c r="B204" s="8" t="s">
        <v>308</v>
      </c>
      <c r="C204" s="9" t="s">
        <v>2551</v>
      </c>
      <c r="D204" s="9"/>
    </row>
    <row r="205" spans="1:4">
      <c r="A205" s="3">
        <v>203</v>
      </c>
      <c r="B205" s="8" t="s">
        <v>161</v>
      </c>
      <c r="C205" s="9" t="s">
        <v>2376</v>
      </c>
      <c r="D205" s="9"/>
    </row>
    <row r="206" spans="1:4">
      <c r="A206" s="3">
        <v>204</v>
      </c>
      <c r="B206" s="8" t="s">
        <v>168</v>
      </c>
      <c r="C206" s="9" t="s">
        <v>2381</v>
      </c>
      <c r="D206" s="9"/>
    </row>
    <row r="207" spans="1:4">
      <c r="A207" s="3">
        <v>205</v>
      </c>
      <c r="B207" s="8" t="s">
        <v>210</v>
      </c>
      <c r="C207" s="9" t="s">
        <v>2422</v>
      </c>
      <c r="D207" s="9"/>
    </row>
    <row r="208" spans="1:4">
      <c r="A208" s="3">
        <v>206</v>
      </c>
      <c r="B208" s="8" t="s">
        <v>261</v>
      </c>
      <c r="C208" s="9" t="s">
        <v>2471</v>
      </c>
      <c r="D208" s="9"/>
    </row>
    <row r="209" spans="1:4">
      <c r="A209" s="3">
        <v>207</v>
      </c>
      <c r="B209" s="8" t="s">
        <v>326</v>
      </c>
      <c r="C209" s="9" t="s">
        <v>2534</v>
      </c>
      <c r="D209" s="9"/>
    </row>
    <row r="210" spans="1:4">
      <c r="A210" s="3">
        <v>208</v>
      </c>
      <c r="B210" s="8" t="s">
        <v>211</v>
      </c>
      <c r="C210" s="9" t="s">
        <v>2423</v>
      </c>
      <c r="D210" s="9"/>
    </row>
    <row r="211" spans="1:4">
      <c r="A211" s="3">
        <v>209</v>
      </c>
      <c r="B211" s="8" t="s">
        <v>262</v>
      </c>
      <c r="C211" s="9" t="s">
        <v>2472</v>
      </c>
      <c r="D211" s="9"/>
    </row>
    <row r="212" spans="1:4">
      <c r="A212" s="3">
        <v>210</v>
      </c>
      <c r="B212" s="8" t="s">
        <v>263</v>
      </c>
      <c r="C212" s="9" t="s">
        <v>2473</v>
      </c>
      <c r="D212" s="9"/>
    </row>
    <row r="213" spans="1:4">
      <c r="A213" s="3">
        <v>211</v>
      </c>
      <c r="B213" s="8" t="s">
        <v>162</v>
      </c>
      <c r="C213" s="9" t="s">
        <v>2377</v>
      </c>
      <c r="D213" s="9"/>
    </row>
    <row r="214" spans="1:4">
      <c r="A214" s="3">
        <v>212</v>
      </c>
      <c r="B214" s="8" t="s">
        <v>163</v>
      </c>
      <c r="C214" s="9" t="s">
        <v>2378</v>
      </c>
      <c r="D214" s="9"/>
    </row>
    <row r="215" spans="1:4">
      <c r="A215" s="8"/>
      <c r="B215" s="9"/>
      <c r="C215" s="10"/>
      <c r="D215" s="10"/>
    </row>
    <row r="216" spans="1:4">
      <c r="A216" s="8"/>
      <c r="B216" s="9"/>
      <c r="C216" s="10"/>
      <c r="D216" s="10"/>
    </row>
  </sheetData>
  <sheetProtection algorithmName="SHA-512" hashValue="jlqjXBwM9iMBrZ3rO5qxoOo8NPCAyr4DYvAkbgp+wVSEEm7TnsGjhbESrOFaViGb4ZwTuSX/f1Yw7OAKrEavxQ==" saltValue="an0q2GTUKhRbwlXlkJSq6g==" spinCount="100000" sheet="1" objects="1" scenarios="1" formatCells="0" formatColumns="0" formatRows="0" sort="0" autoFilter="0"/>
  <mergeCells count="2">
    <mergeCell ref="A1:C1"/>
    <mergeCell ref="D1:F1"/>
  </mergeCells>
  <pageMargins left="0.7" right="0.7" top="0.75" bottom="0.75" header="0.3" footer="0.3"/>
  <pageSetup orientation="portrait" r:id="rId1"/>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53"/>
  <sheetViews>
    <sheetView showGridLines="0" rightToLeft="1" zoomScaleNormal="100" zoomScalePageLayoutView="150" workbookViewId="0">
      <pane ySplit="3" topLeftCell="A4" activePane="bottomLeft" state="frozen"/>
      <selection activeCell="A17" sqref="A17"/>
      <selection pane="bottomLeft"/>
    </sheetView>
  </sheetViews>
  <sheetFormatPr defaultColWidth="8.7109375" defaultRowHeight="15"/>
  <cols>
    <col min="1" max="1" width="9.85546875" style="30" hidden="1" customWidth="1"/>
    <col min="2" max="2" width="7.5703125" style="30" hidden="1" customWidth="1"/>
    <col min="3" max="3" width="5.7109375" style="30" customWidth="1"/>
    <col min="4" max="4" width="42.42578125" style="30" customWidth="1"/>
    <col min="5" max="7" width="8.7109375" style="30" hidden="1" customWidth="1"/>
    <col min="8" max="11" width="10.28515625" style="30" customWidth="1"/>
    <col min="12" max="12" width="9.7109375" style="30" customWidth="1"/>
    <col min="13" max="13" width="5.7109375" style="117" customWidth="1"/>
    <col min="14" max="16384" width="8.7109375" style="30"/>
  </cols>
  <sheetData>
    <row r="1" spans="1:13" ht="45" customHeight="1">
      <c r="A1" s="27" t="s">
        <v>348</v>
      </c>
      <c r="B1" s="28" t="s">
        <v>348</v>
      </c>
      <c r="C1" s="29"/>
      <c r="D1" s="365" t="s">
        <v>2560</v>
      </c>
      <c r="E1" s="365"/>
      <c r="F1" s="365"/>
      <c r="G1" s="365"/>
      <c r="H1" s="365"/>
      <c r="I1" s="365"/>
      <c r="J1" s="365"/>
      <c r="K1" s="365"/>
      <c r="L1" s="365"/>
      <c r="M1" s="365"/>
    </row>
    <row r="2" spans="1:13" ht="3.75" customHeight="1">
      <c r="A2" s="27" t="s">
        <v>19</v>
      </c>
      <c r="B2" s="1">
        <v>1</v>
      </c>
      <c r="C2" s="31"/>
      <c r="D2" s="31"/>
      <c r="E2" s="31"/>
      <c r="F2" s="31"/>
      <c r="G2" s="31"/>
      <c r="H2" s="31"/>
      <c r="I2" s="31"/>
      <c r="J2" s="31"/>
      <c r="K2" s="31"/>
      <c r="L2" s="31"/>
      <c r="M2" s="172"/>
    </row>
    <row r="3" spans="1:13" ht="21" customHeight="1">
      <c r="C3" s="31"/>
      <c r="D3" s="173" t="s">
        <v>2243</v>
      </c>
      <c r="E3" s="109"/>
      <c r="F3" s="109"/>
      <c r="G3" s="109"/>
      <c r="H3" s="368" t="s">
        <v>2605</v>
      </c>
      <c r="I3" s="369"/>
      <c r="J3" s="369"/>
      <c r="K3" s="110" t="s">
        <v>172</v>
      </c>
      <c r="L3" s="110">
        <v>1</v>
      </c>
      <c r="M3" s="172"/>
    </row>
    <row r="4" spans="1:13" ht="21" customHeight="1">
      <c r="C4" s="31"/>
      <c r="D4" s="31"/>
      <c r="E4" s="31"/>
      <c r="F4" s="31"/>
      <c r="G4" s="31"/>
      <c r="H4" s="31"/>
      <c r="I4" s="31"/>
      <c r="J4" s="31"/>
      <c r="K4" s="31"/>
      <c r="L4" s="31"/>
      <c r="M4" s="172"/>
    </row>
    <row r="5" spans="1:13" ht="21" customHeight="1">
      <c r="C5" s="31"/>
      <c r="D5" s="173" t="s">
        <v>2244</v>
      </c>
      <c r="E5" s="4"/>
      <c r="F5" s="4"/>
      <c r="G5" s="4"/>
      <c r="H5" s="366"/>
      <c r="I5" s="366"/>
      <c r="J5" s="366"/>
      <c r="K5" s="366"/>
      <c r="L5" s="31"/>
      <c r="M5" s="172"/>
    </row>
    <row r="6" spans="1:13" ht="21" customHeight="1">
      <c r="C6" s="31"/>
      <c r="D6" s="31"/>
      <c r="E6" s="31"/>
      <c r="F6" s="31"/>
      <c r="G6" s="31"/>
      <c r="H6" s="31"/>
      <c r="I6" s="31"/>
      <c r="J6" s="31"/>
      <c r="K6" s="31"/>
      <c r="L6" s="31"/>
      <c r="M6" s="172"/>
    </row>
    <row r="7" spans="1:13" ht="8.4499999999999993" customHeight="1">
      <c r="C7" s="31"/>
      <c r="D7" s="31"/>
      <c r="E7" s="31"/>
      <c r="F7" s="31"/>
      <c r="G7" s="31"/>
      <c r="H7" s="31"/>
      <c r="I7" s="31"/>
      <c r="J7" s="31"/>
      <c r="K7" s="31"/>
      <c r="L7" s="31"/>
      <c r="M7" s="172"/>
    </row>
    <row r="8" spans="1:13" ht="30" customHeight="1">
      <c r="C8" s="31"/>
      <c r="D8" s="367" t="s">
        <v>2598</v>
      </c>
      <c r="E8" s="367"/>
      <c r="F8" s="367"/>
      <c r="G8" s="367"/>
      <c r="H8" s="367"/>
      <c r="I8" s="367"/>
      <c r="J8" s="367"/>
      <c r="K8" s="367"/>
      <c r="L8" s="367"/>
      <c r="M8" s="172"/>
    </row>
    <row r="9" spans="1:13" ht="21" customHeight="1">
      <c r="C9" s="31"/>
      <c r="D9" s="370" t="s">
        <v>2245</v>
      </c>
      <c r="E9" s="370"/>
      <c r="F9" s="370"/>
      <c r="G9" s="370"/>
      <c r="H9" s="370"/>
      <c r="I9" s="370"/>
      <c r="J9" s="370"/>
      <c r="K9" s="370"/>
      <c r="L9" s="370"/>
      <c r="M9" s="172"/>
    </row>
    <row r="10" spans="1:13" ht="21" customHeight="1">
      <c r="C10" s="31"/>
      <c r="D10" s="173" t="s">
        <v>2246</v>
      </c>
      <c r="E10" s="109"/>
      <c r="F10" s="109"/>
      <c r="G10" s="109"/>
      <c r="H10" s="364"/>
      <c r="I10" s="364"/>
      <c r="J10" s="364"/>
      <c r="K10" s="364"/>
      <c r="L10" s="364"/>
      <c r="M10" s="172"/>
    </row>
    <row r="11" spans="1:13" ht="21" customHeight="1">
      <c r="C11" s="31"/>
      <c r="D11" s="173" t="s">
        <v>2247</v>
      </c>
      <c r="E11" s="109"/>
      <c r="F11" s="109"/>
      <c r="G11" s="109"/>
      <c r="H11" s="364"/>
      <c r="I11" s="364"/>
      <c r="J11" s="364"/>
      <c r="K11" s="364"/>
      <c r="L11" s="364"/>
      <c r="M11" s="172"/>
    </row>
    <row r="12" spans="1:13" ht="21" customHeight="1">
      <c r="C12" s="31"/>
      <c r="D12" s="173" t="s">
        <v>2248</v>
      </c>
      <c r="E12" s="109"/>
      <c r="F12" s="109"/>
      <c r="G12" s="109"/>
      <c r="H12" s="364"/>
      <c r="I12" s="364"/>
      <c r="J12" s="364"/>
      <c r="K12" s="364"/>
      <c r="L12" s="364"/>
      <c r="M12" s="172"/>
    </row>
    <row r="13" spans="1:13" ht="21" customHeight="1">
      <c r="C13" s="31"/>
      <c r="D13" s="173" t="s">
        <v>2249</v>
      </c>
      <c r="E13" s="109"/>
      <c r="F13" s="109"/>
      <c r="G13" s="109"/>
      <c r="H13" s="364"/>
      <c r="I13" s="364"/>
      <c r="J13" s="364"/>
      <c r="K13" s="364"/>
      <c r="L13" s="364"/>
      <c r="M13" s="172"/>
    </row>
    <row r="14" spans="1:13" ht="21" customHeight="1">
      <c r="C14" s="31"/>
      <c r="D14" s="173" t="s">
        <v>2250</v>
      </c>
      <c r="E14" s="109"/>
      <c r="F14" s="109"/>
      <c r="G14" s="109"/>
      <c r="H14" s="364"/>
      <c r="I14" s="364"/>
      <c r="J14" s="364"/>
      <c r="K14" s="364"/>
      <c r="L14" s="364"/>
      <c r="M14" s="172"/>
    </row>
    <row r="15" spans="1:13" ht="21" customHeight="1">
      <c r="C15" s="31"/>
      <c r="D15" s="173" t="s">
        <v>2251</v>
      </c>
      <c r="E15" s="109"/>
      <c r="F15" s="109"/>
      <c r="G15" s="109"/>
      <c r="H15" s="364"/>
      <c r="I15" s="364"/>
      <c r="J15" s="364"/>
      <c r="K15" s="364"/>
      <c r="L15" s="364"/>
      <c r="M15" s="172"/>
    </row>
    <row r="16" spans="1:13" ht="21" customHeight="1">
      <c r="C16" s="31"/>
      <c r="D16" s="173" t="s">
        <v>2252</v>
      </c>
      <c r="E16" s="109"/>
      <c r="F16" s="109"/>
      <c r="G16" s="109"/>
      <c r="H16" s="364"/>
      <c r="I16" s="364"/>
      <c r="J16" s="364"/>
      <c r="K16" s="364"/>
      <c r="L16" s="364"/>
      <c r="M16" s="172"/>
    </row>
    <row r="17" spans="3:13" ht="21" customHeight="1">
      <c r="C17" s="31"/>
      <c r="D17" s="31"/>
      <c r="E17" s="31"/>
      <c r="F17" s="31"/>
      <c r="G17" s="31"/>
      <c r="H17" s="31"/>
      <c r="I17" s="31"/>
      <c r="J17" s="31"/>
      <c r="K17" s="31"/>
      <c r="L17" s="31"/>
      <c r="M17" s="172"/>
    </row>
    <row r="18" spans="3:13" ht="21">
      <c r="C18" s="31"/>
      <c r="D18" s="370" t="s">
        <v>2253</v>
      </c>
      <c r="E18" s="370"/>
      <c r="F18" s="370"/>
      <c r="G18" s="370"/>
      <c r="H18" s="370"/>
      <c r="I18" s="370"/>
      <c r="J18" s="370"/>
      <c r="K18" s="370"/>
      <c r="L18" s="370"/>
      <c r="M18" s="172"/>
    </row>
    <row r="19" spans="3:13" ht="21" customHeight="1">
      <c r="C19" s="31"/>
      <c r="D19" s="173" t="s">
        <v>2246</v>
      </c>
      <c r="E19" s="109"/>
      <c r="F19" s="109"/>
      <c r="G19" s="109"/>
      <c r="H19" s="364"/>
      <c r="I19" s="364"/>
      <c r="J19" s="364"/>
      <c r="K19" s="364"/>
      <c r="L19" s="364"/>
      <c r="M19" s="172"/>
    </row>
    <row r="20" spans="3:13" ht="21" customHeight="1">
      <c r="C20" s="31"/>
      <c r="D20" s="173" t="s">
        <v>2247</v>
      </c>
      <c r="E20" s="109"/>
      <c r="F20" s="109"/>
      <c r="G20" s="109"/>
      <c r="H20" s="364"/>
      <c r="I20" s="364"/>
      <c r="J20" s="364"/>
      <c r="K20" s="364"/>
      <c r="L20" s="364"/>
      <c r="M20" s="172"/>
    </row>
    <row r="21" spans="3:13" ht="21" customHeight="1">
      <c r="C21" s="31"/>
      <c r="D21" s="173" t="s">
        <v>2248</v>
      </c>
      <c r="E21" s="109"/>
      <c r="F21" s="109"/>
      <c r="G21" s="109"/>
      <c r="H21" s="364"/>
      <c r="I21" s="364"/>
      <c r="J21" s="364"/>
      <c r="K21" s="364"/>
      <c r="L21" s="364"/>
      <c r="M21" s="172"/>
    </row>
    <row r="22" spans="3:13" ht="21" customHeight="1">
      <c r="C22" s="31"/>
      <c r="D22" s="173" t="s">
        <v>2249</v>
      </c>
      <c r="E22" s="109"/>
      <c r="F22" s="109"/>
      <c r="G22" s="109"/>
      <c r="H22" s="364"/>
      <c r="I22" s="364"/>
      <c r="J22" s="364"/>
      <c r="K22" s="364"/>
      <c r="L22" s="364"/>
      <c r="M22" s="172"/>
    </row>
    <row r="23" spans="3:13" ht="21" customHeight="1">
      <c r="C23" s="31"/>
      <c r="D23" s="173" t="s">
        <v>2250</v>
      </c>
      <c r="E23" s="109"/>
      <c r="F23" s="109"/>
      <c r="G23" s="109"/>
      <c r="H23" s="364"/>
      <c r="I23" s="364"/>
      <c r="J23" s="364"/>
      <c r="K23" s="364"/>
      <c r="L23" s="364"/>
      <c r="M23" s="172"/>
    </row>
    <row r="24" spans="3:13" ht="21" customHeight="1">
      <c r="C24" s="31"/>
      <c r="D24" s="173" t="s">
        <v>2251</v>
      </c>
      <c r="E24" s="109"/>
      <c r="F24" s="109"/>
      <c r="G24" s="109"/>
      <c r="H24" s="364"/>
      <c r="I24" s="364"/>
      <c r="J24" s="364"/>
      <c r="K24" s="364"/>
      <c r="L24" s="364"/>
      <c r="M24" s="172"/>
    </row>
    <row r="25" spans="3:13" ht="21" customHeight="1">
      <c r="C25" s="31"/>
      <c r="D25" s="173" t="s">
        <v>2252</v>
      </c>
      <c r="E25" s="109"/>
      <c r="F25" s="109"/>
      <c r="G25" s="109"/>
      <c r="H25" s="364"/>
      <c r="I25" s="364"/>
      <c r="J25" s="364"/>
      <c r="K25" s="364"/>
      <c r="L25" s="364"/>
      <c r="M25" s="172"/>
    </row>
    <row r="26" spans="3:13" ht="21">
      <c r="C26" s="31"/>
      <c r="D26" s="31"/>
      <c r="E26" s="31"/>
      <c r="F26" s="31"/>
      <c r="G26" s="31"/>
      <c r="H26" s="31"/>
      <c r="I26" s="31"/>
      <c r="J26" s="31"/>
      <c r="K26" s="31"/>
      <c r="L26" s="31"/>
      <c r="M26" s="172"/>
    </row>
    <row r="27" spans="3:13" ht="30" customHeight="1">
      <c r="C27" s="31"/>
      <c r="D27" s="367" t="s">
        <v>2254</v>
      </c>
      <c r="E27" s="367"/>
      <c r="F27" s="367"/>
      <c r="G27" s="367"/>
      <c r="H27" s="367"/>
      <c r="I27" s="367"/>
      <c r="J27" s="367"/>
      <c r="K27" s="367"/>
      <c r="L27" s="367"/>
      <c r="M27" s="172"/>
    </row>
    <row r="28" spans="3:13" ht="21" customHeight="1">
      <c r="C28" s="31"/>
      <c r="D28" s="173" t="s">
        <v>2255</v>
      </c>
      <c r="E28" s="109"/>
      <c r="F28" s="109"/>
      <c r="G28" s="109"/>
      <c r="H28" s="371"/>
      <c r="I28" s="372"/>
      <c r="J28" s="372"/>
      <c r="K28" s="372"/>
      <c r="L28" s="373"/>
      <c r="M28" s="172"/>
    </row>
    <row r="29" spans="3:13" ht="15" customHeight="1">
      <c r="C29" s="31"/>
      <c r="D29" s="31"/>
      <c r="E29" s="31"/>
      <c r="F29" s="31"/>
      <c r="G29" s="31"/>
      <c r="H29" s="31"/>
      <c r="I29" s="31"/>
      <c r="J29" s="31"/>
      <c r="K29" s="31"/>
      <c r="L29" s="31"/>
      <c r="M29" s="172"/>
    </row>
    <row r="30" spans="3:13" ht="30" customHeight="1">
      <c r="C30" s="31"/>
      <c r="D30" s="367" t="s">
        <v>2561</v>
      </c>
      <c r="E30" s="367"/>
      <c r="F30" s="367"/>
      <c r="G30" s="367"/>
      <c r="H30" s="367"/>
      <c r="I30" s="367"/>
      <c r="J30" s="367"/>
      <c r="K30" s="367"/>
      <c r="L30" s="367"/>
      <c r="M30" s="172"/>
    </row>
    <row r="31" spans="3:13" ht="32.450000000000003" customHeight="1">
      <c r="C31" s="31"/>
      <c r="D31" s="31"/>
      <c r="E31" s="111"/>
      <c r="F31" s="111"/>
      <c r="G31" s="111"/>
      <c r="H31" s="374" t="s">
        <v>2256</v>
      </c>
      <c r="I31" s="375"/>
      <c r="J31" s="374" t="s">
        <v>2257</v>
      </c>
      <c r="K31" s="375"/>
      <c r="L31" s="31"/>
      <c r="M31" s="172"/>
    </row>
    <row r="32" spans="3:13" ht="21" customHeight="1">
      <c r="C32" s="31"/>
      <c r="D32" s="173" t="s">
        <v>2258</v>
      </c>
      <c r="E32" s="112"/>
      <c r="F32" s="112"/>
      <c r="G32" s="111"/>
      <c r="H32" s="376"/>
      <c r="I32" s="377"/>
      <c r="J32" s="376"/>
      <c r="K32" s="377"/>
      <c r="L32" s="31"/>
      <c r="M32" s="172"/>
    </row>
    <row r="33" spans="3:13" ht="21" customHeight="1">
      <c r="C33" s="31"/>
      <c r="D33" s="173" t="s">
        <v>2259</v>
      </c>
      <c r="E33" s="112"/>
      <c r="F33" s="112"/>
      <c r="G33" s="111"/>
      <c r="H33" s="376"/>
      <c r="I33" s="377"/>
      <c r="J33" s="376"/>
      <c r="K33" s="377"/>
      <c r="L33" s="31"/>
      <c r="M33" s="172"/>
    </row>
    <row r="34" spans="3:13" ht="21" customHeight="1">
      <c r="C34" s="31"/>
      <c r="D34" s="173" t="s">
        <v>2260</v>
      </c>
      <c r="E34" s="112"/>
      <c r="F34" s="112"/>
      <c r="G34" s="111"/>
      <c r="H34" s="376"/>
      <c r="I34" s="377"/>
      <c r="J34" s="376"/>
      <c r="K34" s="377"/>
      <c r="L34" s="31"/>
      <c r="M34" s="172"/>
    </row>
    <row r="35" spans="3:13" ht="21" customHeight="1">
      <c r="C35" s="31"/>
      <c r="D35" s="173" t="s">
        <v>2261</v>
      </c>
      <c r="E35" s="112"/>
      <c r="F35" s="112"/>
      <c r="G35" s="111"/>
      <c r="H35" s="366"/>
      <c r="I35" s="366"/>
      <c r="J35" s="366"/>
      <c r="K35" s="366"/>
      <c r="L35" s="31"/>
      <c r="M35" s="172"/>
    </row>
    <row r="36" spans="3:13" ht="15" customHeight="1">
      <c r="C36" s="31"/>
      <c r="D36" s="31"/>
      <c r="E36" s="31"/>
      <c r="F36" s="31"/>
      <c r="G36" s="31"/>
      <c r="H36" s="31"/>
      <c r="I36" s="31"/>
      <c r="J36" s="31"/>
      <c r="K36" s="31"/>
      <c r="L36" s="31"/>
      <c r="M36" s="172"/>
    </row>
    <row r="37" spans="3:13" ht="30" customHeight="1">
      <c r="C37" s="31"/>
      <c r="D37" s="367" t="s">
        <v>2262</v>
      </c>
      <c r="E37" s="367"/>
      <c r="F37" s="367"/>
      <c r="G37" s="367"/>
      <c r="H37" s="367"/>
      <c r="I37" s="367"/>
      <c r="J37" s="367"/>
      <c r="K37" s="367"/>
      <c r="L37" s="367"/>
      <c r="M37" s="174"/>
    </row>
    <row r="38" spans="3:13" ht="58.9" customHeight="1">
      <c r="C38" s="31"/>
      <c r="D38" s="384" t="s">
        <v>2263</v>
      </c>
      <c r="E38" s="384"/>
      <c r="F38" s="384"/>
      <c r="G38" s="384"/>
      <c r="H38" s="384"/>
      <c r="I38" s="384"/>
      <c r="J38" s="384"/>
      <c r="K38" s="384"/>
      <c r="L38" s="384"/>
      <c r="M38" s="174"/>
    </row>
    <row r="39" spans="3:13" ht="21" customHeight="1">
      <c r="C39" s="31"/>
      <c r="D39" s="31"/>
      <c r="E39" s="31"/>
      <c r="F39" s="31"/>
      <c r="G39" s="31"/>
      <c r="H39" s="31"/>
      <c r="I39" s="31"/>
      <c r="J39" s="31"/>
      <c r="K39" s="31"/>
      <c r="L39" s="31"/>
      <c r="M39" s="31"/>
    </row>
    <row r="40" spans="3:13" ht="21" customHeight="1">
      <c r="C40" s="31"/>
      <c r="D40" s="173" t="s">
        <v>2264</v>
      </c>
      <c r="E40" s="113" t="s">
        <v>2265</v>
      </c>
      <c r="F40" s="113"/>
      <c r="G40" s="114"/>
      <c r="H40" s="381"/>
      <c r="I40" s="382"/>
      <c r="J40" s="382"/>
      <c r="K40" s="383"/>
      <c r="L40" s="31"/>
      <c r="M40" s="31"/>
    </row>
    <row r="41" spans="3:13" ht="21">
      <c r="C41" s="31"/>
      <c r="D41" s="31"/>
      <c r="E41" s="31"/>
      <c r="F41" s="31"/>
      <c r="G41" s="31"/>
      <c r="H41" s="31"/>
      <c r="I41" s="31"/>
      <c r="J41" s="31"/>
      <c r="K41" s="31"/>
      <c r="L41" s="31"/>
      <c r="M41" s="172"/>
    </row>
    <row r="42" spans="3:13" ht="35.25" customHeight="1">
      <c r="C42" s="115"/>
      <c r="D42" s="173" t="s">
        <v>2266</v>
      </c>
      <c r="E42" s="31"/>
      <c r="F42" s="31"/>
      <c r="G42" s="31"/>
      <c r="H42" s="378"/>
      <c r="I42" s="379"/>
      <c r="J42" s="379"/>
      <c r="K42" s="380"/>
      <c r="L42" s="116"/>
      <c r="M42" s="175"/>
    </row>
    <row r="43" spans="3:13">
      <c r="C43" s="32"/>
      <c r="D43" s="32"/>
      <c r="E43" s="32"/>
      <c r="F43" s="32"/>
      <c r="G43" s="32"/>
      <c r="H43" s="32"/>
      <c r="I43" s="32"/>
      <c r="J43" s="32"/>
      <c r="K43" s="32"/>
      <c r="L43" s="32"/>
      <c r="M43" s="176"/>
    </row>
    <row r="44" spans="3:13" hidden="1">
      <c r="H44" s="2">
        <v>1</v>
      </c>
      <c r="I44" s="2"/>
      <c r="J44" s="2"/>
      <c r="K44" s="2"/>
      <c r="L44" s="2"/>
      <c r="M44" s="177"/>
    </row>
    <row r="45" spans="3:13" hidden="1">
      <c r="M45" s="177"/>
    </row>
    <row r="46" spans="3:13" hidden="1">
      <c r="M46" s="177"/>
    </row>
    <row r="47" spans="3:13" hidden="1">
      <c r="M47" s="177"/>
    </row>
    <row r="48" spans="3:13" hidden="1">
      <c r="M48" s="177"/>
    </row>
    <row r="49" spans="13:13" hidden="1">
      <c r="M49" s="177"/>
    </row>
    <row r="50" spans="13:13" hidden="1">
      <c r="M50" s="177"/>
    </row>
    <row r="51" spans="13:13" hidden="1">
      <c r="M51" s="177"/>
    </row>
    <row r="52" spans="13:13" hidden="1">
      <c r="M52" s="177"/>
    </row>
    <row r="53" spans="13:13" hidden="1">
      <c r="M53" s="177"/>
    </row>
  </sheetData>
  <sheetProtection algorithmName="SHA-512" hashValue="dHF4dmqMURW348nBR69S7RFeLQ3H+jLRANKyUTLbZDHGgTuAKIZ7U18Y+CfZ4k6aG1Vf5HhnFhz52KWLVRVEpQ==" saltValue="dkx/i+rbWgFQ+tA3N4sVFg==" spinCount="100000" sheet="1" objects="1" scenarios="1" formatCells="0" formatColumns="0" formatRows="0" sort="0" autoFilter="0"/>
  <dataConsolidate/>
  <mergeCells count="37">
    <mergeCell ref="H42:K42"/>
    <mergeCell ref="H35:I35"/>
    <mergeCell ref="J35:K35"/>
    <mergeCell ref="H40:K40"/>
    <mergeCell ref="D37:L37"/>
    <mergeCell ref="D38:L38"/>
    <mergeCell ref="H32:I32"/>
    <mergeCell ref="J32:K32"/>
    <mergeCell ref="H33:I33"/>
    <mergeCell ref="J33:K33"/>
    <mergeCell ref="H34:I34"/>
    <mergeCell ref="J34:K34"/>
    <mergeCell ref="D27:L27"/>
    <mergeCell ref="H28:L28"/>
    <mergeCell ref="D30:L30"/>
    <mergeCell ref="H31:I31"/>
    <mergeCell ref="J31:K31"/>
    <mergeCell ref="H25:L25"/>
    <mergeCell ref="H12:L12"/>
    <mergeCell ref="H13:L13"/>
    <mergeCell ref="H14:L14"/>
    <mergeCell ref="H15:L15"/>
    <mergeCell ref="H16:L16"/>
    <mergeCell ref="H19:L19"/>
    <mergeCell ref="H20:L20"/>
    <mergeCell ref="H21:L21"/>
    <mergeCell ref="H22:L22"/>
    <mergeCell ref="H23:L23"/>
    <mergeCell ref="H24:L24"/>
    <mergeCell ref="D18:L18"/>
    <mergeCell ref="H11:L11"/>
    <mergeCell ref="D1:M1"/>
    <mergeCell ref="H5:K5"/>
    <mergeCell ref="D8:L8"/>
    <mergeCell ref="H10:L10"/>
    <mergeCell ref="H3:J3"/>
    <mergeCell ref="D9:L9"/>
  </mergeCells>
  <dataValidations count="4">
    <dataValidation allowBlank="1" showInputMessage="1" showErrorMessage="1" sqref="D40:G40 A1:B2 D42"/>
    <dataValidation type="textLength" allowBlank="1" showInputMessage="1" showErrorMessage="1" errorTitle="إدخال غير صحيح" error="ينبغي أن يكون محتوى النص ما بين 2 و 500 حرف" sqref="H10:L16 H19:L25 H28:L28 H42:L42 H35:N35">
      <formula1>2</formula1>
      <formula2>500</formula2>
    </dataValidation>
    <dataValidation type="date" operator="greaterThan" allowBlank="1" showInputMessage="1" showErrorMessage="1" errorTitle="Entered value is not allowed" error="يرجى استخدام هذا الشكل يوم \ شهر \ سنة لتاريخك وإدخال تاريخ يكون من ٠١\٠١\٢٠٠٠." sqref="H32:K32 H34:K34">
      <formula1>36526</formula1>
    </dataValidation>
    <dataValidation type="date" operator="greaterThan" allowBlank="1" showInputMessage="1" showErrorMessage="1" errorTitle="Entered value is not allowed" error="يرجى استخدام هذا الشكل يوم \ شهر \ سنة لتاريخك وإدخال تاريخ يكون بعد تاريخ بدء السنة الدراسية." sqref="H33:K33">
      <formula1>H32</formula1>
    </dataValidation>
  </dataValidations>
  <pageMargins left="0.23622047244094491" right="0.23622047244094491" top="0.74803149606299213" bottom="0.74803149606299213" header="0.31496062992125984" footer="0.31496062992125984"/>
  <pageSetup scale="97" fitToHeight="0"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51" r:id="rId4" name="Drop Down 3">
              <controlPr defaultSize="0" autoLine="0" autoPict="0">
                <anchor moveWithCells="1">
                  <from>
                    <xdr:col>4</xdr:col>
                    <xdr:colOff>0</xdr:colOff>
                    <xdr:row>4</xdr:row>
                    <xdr:rowOff>9525</xdr:rowOff>
                  </from>
                  <to>
                    <xdr:col>11</xdr:col>
                    <xdr:colOff>0</xdr:colOff>
                    <xdr:row>4</xdr:row>
                    <xdr:rowOff>190500</xdr:rowOff>
                  </to>
                </anchor>
              </controlPr>
            </control>
          </mc:Choice>
        </mc:AlternateContent>
        <mc:AlternateContent xmlns:mc="http://schemas.openxmlformats.org/markup-compatibility/2006">
          <mc:Choice Requires="x14">
            <control shapeId="130052" r:id="rId5" name="Drop Down 4">
              <controlPr defaultSize="0" autoLine="0" autoPict="0">
                <anchor moveWithCells="1">
                  <from>
                    <xdr:col>4</xdr:col>
                    <xdr:colOff>0</xdr:colOff>
                    <xdr:row>3</xdr:row>
                    <xdr:rowOff>266700</xdr:rowOff>
                  </from>
                  <to>
                    <xdr:col>11</xdr:col>
                    <xdr:colOff>0</xdr:colOff>
                    <xdr:row>5</xdr:row>
                    <xdr:rowOff>9525</xdr:rowOff>
                  </to>
                </anchor>
              </controlPr>
            </control>
          </mc:Choice>
        </mc:AlternateContent>
        <mc:AlternateContent xmlns:mc="http://schemas.openxmlformats.org/markup-compatibility/2006">
          <mc:Choice Requires="x14">
            <control shapeId="130053" r:id="rId6" name="Drop Down 5">
              <controlPr defaultSize="0" autoLine="0" autoPict="0">
                <anchor moveWithCells="1">
                  <from>
                    <xdr:col>7</xdr:col>
                    <xdr:colOff>9525</xdr:colOff>
                    <xdr:row>39</xdr:row>
                    <xdr:rowOff>9525</xdr:rowOff>
                  </from>
                  <to>
                    <xdr:col>11</xdr:col>
                    <xdr:colOff>0</xdr:colOff>
                    <xdr:row>40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Z53"/>
  <sheetViews>
    <sheetView showGridLines="0" rightToLeft="1" topLeftCell="C1" zoomScaleNormal="100" zoomScalePageLayoutView="70" workbookViewId="0">
      <pane xSplit="19" ySplit="13" topLeftCell="V14" activePane="bottomRight" state="frozen"/>
      <selection activeCell="A17" sqref="A17"/>
      <selection pane="topRight" activeCell="A17" sqref="A17"/>
      <selection pane="bottomLeft" activeCell="A17" sqref="A17"/>
      <selection pane="bottomRight"/>
    </sheetView>
  </sheetViews>
  <sheetFormatPr defaultColWidth="8.7109375" defaultRowHeight="15"/>
  <cols>
    <col min="1" max="1" width="21.28515625" style="30" hidden="1" customWidth="1"/>
    <col min="2" max="2" width="29" style="216" hidden="1" customWidth="1"/>
    <col min="3" max="3" width="5.7109375" style="30" customWidth="1"/>
    <col min="4" max="4" width="14.5703125" style="30" customWidth="1"/>
    <col min="5" max="5" width="20.85546875" style="30" customWidth="1"/>
    <col min="6" max="6" width="8.7109375" style="30" hidden="1" customWidth="1"/>
    <col min="7" max="7" width="9" style="30" hidden="1" customWidth="1"/>
    <col min="8" max="8" width="3" style="30" hidden="1" customWidth="1"/>
    <col min="9" max="9" width="8.28515625" style="30" hidden="1" customWidth="1"/>
    <col min="10" max="10" width="3" style="30" hidden="1" customWidth="1"/>
    <col min="11" max="11" width="5.28515625" style="30" hidden="1" customWidth="1"/>
    <col min="12" max="12" width="3.7109375" style="30" hidden="1" customWidth="1"/>
    <col min="13" max="13" width="3" style="30" hidden="1" customWidth="1"/>
    <col min="14" max="20" width="4.140625" style="30" hidden="1" customWidth="1"/>
    <col min="21" max="21" width="11.5703125" style="30" hidden="1" customWidth="1"/>
    <col min="22" max="22" width="12.7109375" style="30" customWidth="1"/>
    <col min="23" max="23" width="2.7109375" style="30" customWidth="1"/>
    <col min="24" max="24" width="5.7109375" style="30" customWidth="1"/>
    <col min="25" max="25" width="12.7109375" style="30" customWidth="1"/>
    <col min="26" max="26" width="2.7109375" style="30" customWidth="1"/>
    <col min="27" max="27" width="5.7109375" style="30" customWidth="1"/>
    <col min="28" max="28" width="12.7109375" style="30" customWidth="1"/>
    <col min="29" max="29" width="2.7109375" style="30" customWidth="1"/>
    <col min="30" max="30" width="5.7109375" style="30" customWidth="1"/>
    <col min="31" max="31" width="12.7109375" style="30" customWidth="1"/>
    <col min="32" max="32" width="2.7109375" style="30" customWidth="1"/>
    <col min="33" max="33" width="5.7109375" style="30" customWidth="1"/>
    <col min="34" max="34" width="12.7109375" style="30" customWidth="1"/>
    <col min="35" max="35" width="2.7109375" style="30" customWidth="1"/>
    <col min="36" max="36" width="5.7109375" style="30" customWidth="1"/>
    <col min="37" max="37" width="12.7109375" style="30" customWidth="1"/>
    <col min="38" max="38" width="2.7109375" style="30" customWidth="1"/>
    <col min="39" max="39" width="5.7109375" style="30" customWidth="1"/>
    <col min="40" max="40" width="12.7109375" style="30" customWidth="1"/>
    <col min="41" max="41" width="2.7109375" style="30" customWidth="1"/>
    <col min="42" max="42" width="5.7109375" style="30" customWidth="1"/>
    <col min="43" max="43" width="12.7109375" style="30" customWidth="1"/>
    <col min="44" max="44" width="2.7109375" style="30" customWidth="1"/>
    <col min="45" max="46" width="5.7109375" style="30" customWidth="1"/>
    <col min="47" max="16384" width="8.7109375" style="30"/>
  </cols>
  <sheetData>
    <row r="1" spans="1:78" ht="45" customHeight="1">
      <c r="A1" s="27" t="s">
        <v>13</v>
      </c>
      <c r="B1" s="28" t="s">
        <v>76</v>
      </c>
      <c r="C1" s="29"/>
      <c r="D1" s="385" t="s">
        <v>2562</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204"/>
      <c r="AJ1" s="204"/>
      <c r="AK1" s="204"/>
      <c r="AL1" s="204"/>
      <c r="AM1" s="204"/>
      <c r="AN1" s="204"/>
      <c r="AO1" s="204"/>
      <c r="AP1" s="204"/>
      <c r="AQ1" s="204"/>
      <c r="AR1" s="204"/>
      <c r="AS1" s="204"/>
      <c r="AT1" s="204"/>
      <c r="BL1" s="3"/>
      <c r="BM1" s="3"/>
      <c r="BN1" s="3"/>
      <c r="BO1" s="3"/>
      <c r="BP1" s="3"/>
      <c r="BQ1" s="3"/>
      <c r="BR1" s="3"/>
      <c r="BS1" s="3"/>
      <c r="BT1" s="3"/>
      <c r="BU1" s="3"/>
      <c r="BV1" s="3"/>
      <c r="BW1" s="3"/>
      <c r="BX1" s="3"/>
      <c r="BY1" s="3"/>
      <c r="BZ1" s="3"/>
    </row>
    <row r="2" spans="1:78" ht="3.75" customHeight="1">
      <c r="A2" s="27" t="s">
        <v>19</v>
      </c>
      <c r="B2" s="205" t="str">
        <f>VLOOKUP(VAL_C1!$B$2,VAL_Drop_Down_Lists!$A$3:$B$214,2,FALSE)</f>
        <v>_X</v>
      </c>
      <c r="C2" s="31"/>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BL2" s="3"/>
      <c r="BM2" s="3"/>
      <c r="BN2" s="3"/>
      <c r="BO2" s="3"/>
      <c r="BP2" s="3"/>
      <c r="BQ2" s="3"/>
      <c r="BR2" s="3"/>
      <c r="BS2" s="3"/>
      <c r="BT2" s="3"/>
      <c r="BU2" s="3"/>
      <c r="BV2" s="3"/>
      <c r="BW2" s="3"/>
      <c r="BX2" s="3"/>
      <c r="BY2" s="3"/>
      <c r="BZ2" s="3"/>
    </row>
    <row r="3" spans="1:78" ht="18.75" customHeight="1">
      <c r="A3" s="27" t="s">
        <v>23</v>
      </c>
      <c r="B3" s="205" t="str">
        <f>IF(VAL_C1!$H$32&lt;&gt;"", YEAR(VAL_C1!$H$32),"")</f>
        <v/>
      </c>
      <c r="C3" s="31"/>
      <c r="D3" s="403" t="s">
        <v>2323</v>
      </c>
      <c r="E3" s="404"/>
      <c r="F3" s="207"/>
      <c r="G3" s="207"/>
      <c r="H3" s="207"/>
      <c r="I3" s="207"/>
      <c r="J3" s="207"/>
      <c r="K3" s="207"/>
      <c r="L3" s="207"/>
      <c r="M3" s="207"/>
      <c r="N3" s="207"/>
      <c r="O3" s="207"/>
      <c r="P3" s="207"/>
      <c r="Q3" s="207"/>
      <c r="R3" s="207"/>
      <c r="S3" s="207"/>
      <c r="T3" s="207"/>
      <c r="U3" s="207"/>
      <c r="V3" s="388" t="s">
        <v>2267</v>
      </c>
      <c r="W3" s="389"/>
      <c r="X3" s="389"/>
      <c r="Y3" s="389"/>
      <c r="Z3" s="389"/>
      <c r="AA3" s="392"/>
      <c r="AB3" s="388" t="s">
        <v>2268</v>
      </c>
      <c r="AC3" s="389"/>
      <c r="AD3" s="389"/>
      <c r="AE3" s="390"/>
      <c r="AF3" s="390"/>
      <c r="AG3" s="391"/>
      <c r="AH3" s="388" t="s">
        <v>2269</v>
      </c>
      <c r="AI3" s="389"/>
      <c r="AJ3" s="389"/>
      <c r="AK3" s="389"/>
      <c r="AL3" s="389"/>
      <c r="AM3" s="392"/>
      <c r="AN3" s="388" t="s">
        <v>2270</v>
      </c>
      <c r="AO3" s="389"/>
      <c r="AP3" s="392"/>
      <c r="AQ3" s="409" t="s">
        <v>2271</v>
      </c>
      <c r="AR3" s="410"/>
      <c r="AS3" s="411"/>
      <c r="AT3" s="206"/>
      <c r="BL3" s="3"/>
      <c r="BM3" s="3"/>
      <c r="BN3" s="3"/>
      <c r="BO3" s="3"/>
      <c r="BP3" s="3"/>
      <c r="BQ3" s="3"/>
      <c r="BR3" s="3"/>
      <c r="BS3" s="3"/>
      <c r="BT3" s="3"/>
      <c r="BU3" s="3"/>
      <c r="BV3" s="3"/>
      <c r="BW3" s="3"/>
      <c r="BX3" s="3"/>
      <c r="BY3" s="3"/>
      <c r="BZ3" s="3"/>
    </row>
    <row r="4" spans="1:78" ht="39.75" customHeight="1">
      <c r="A4" s="27" t="s">
        <v>26</v>
      </c>
      <c r="B4" s="205" t="str">
        <f>IF(VAL_C1!$H$33&lt;&gt;"", YEAR(VAL_C1!$H$33),"")</f>
        <v/>
      </c>
      <c r="C4" s="31"/>
      <c r="D4" s="405"/>
      <c r="E4" s="406"/>
      <c r="F4" s="207"/>
      <c r="G4" s="207"/>
      <c r="H4" s="207"/>
      <c r="I4" s="207"/>
      <c r="J4" s="207"/>
      <c r="K4" s="207"/>
      <c r="L4" s="207"/>
      <c r="M4" s="207"/>
      <c r="N4" s="207"/>
      <c r="O4" s="207"/>
      <c r="P4" s="207"/>
      <c r="Q4" s="207"/>
      <c r="R4" s="207"/>
      <c r="S4" s="207"/>
      <c r="T4" s="207"/>
      <c r="U4" s="207"/>
      <c r="V4" s="388" t="s">
        <v>2272</v>
      </c>
      <c r="W4" s="389"/>
      <c r="X4" s="392"/>
      <c r="Y4" s="388" t="s">
        <v>2607</v>
      </c>
      <c r="Z4" s="389"/>
      <c r="AA4" s="392"/>
      <c r="AB4" s="388" t="s">
        <v>2272</v>
      </c>
      <c r="AC4" s="389"/>
      <c r="AD4" s="392"/>
      <c r="AE4" s="388" t="s">
        <v>2273</v>
      </c>
      <c r="AF4" s="389"/>
      <c r="AG4" s="392"/>
      <c r="AH4" s="397" t="s">
        <v>2272</v>
      </c>
      <c r="AI4" s="398"/>
      <c r="AJ4" s="399"/>
      <c r="AK4" s="397" t="s">
        <v>2273</v>
      </c>
      <c r="AL4" s="398"/>
      <c r="AM4" s="399"/>
      <c r="AN4" s="397" t="s">
        <v>2272</v>
      </c>
      <c r="AO4" s="398"/>
      <c r="AP4" s="399"/>
      <c r="AQ4" s="400" t="s">
        <v>2272</v>
      </c>
      <c r="AR4" s="401"/>
      <c r="AS4" s="402"/>
      <c r="AT4" s="206"/>
      <c r="BL4" s="3"/>
      <c r="BM4" s="3"/>
      <c r="BN4" s="3"/>
      <c r="BO4" s="3"/>
      <c r="BP4" s="3"/>
      <c r="BQ4" s="3"/>
      <c r="BR4" s="3"/>
      <c r="BS4" s="3"/>
      <c r="BT4" s="3"/>
      <c r="BU4" s="3"/>
      <c r="BV4" s="3"/>
      <c r="BW4" s="3"/>
      <c r="BX4" s="3"/>
      <c r="BY4" s="3"/>
      <c r="BZ4" s="3"/>
    </row>
    <row r="5" spans="1:78" ht="18.75" customHeight="1">
      <c r="A5" s="27" t="s">
        <v>28</v>
      </c>
      <c r="B5" s="28" t="s">
        <v>0</v>
      </c>
      <c r="C5" s="31"/>
      <c r="D5" s="407"/>
      <c r="E5" s="408"/>
      <c r="F5" s="207"/>
      <c r="G5" s="207"/>
      <c r="H5" s="207"/>
      <c r="I5" s="207"/>
      <c r="J5" s="207"/>
      <c r="K5" s="207"/>
      <c r="L5" s="207"/>
      <c r="M5" s="207"/>
      <c r="N5" s="207"/>
      <c r="O5" s="207"/>
      <c r="P5" s="207"/>
      <c r="Q5" s="207"/>
      <c r="R5" s="207"/>
      <c r="S5" s="207"/>
      <c r="T5" s="207"/>
      <c r="U5" s="207"/>
      <c r="V5" s="396" t="s">
        <v>2274</v>
      </c>
      <c r="W5" s="396"/>
      <c r="X5" s="396"/>
      <c r="Y5" s="396" t="s">
        <v>2606</v>
      </c>
      <c r="Z5" s="396"/>
      <c r="AA5" s="396"/>
      <c r="AB5" s="396" t="s">
        <v>2275</v>
      </c>
      <c r="AC5" s="396"/>
      <c r="AD5" s="396"/>
      <c r="AE5" s="397" t="s">
        <v>2276</v>
      </c>
      <c r="AF5" s="398"/>
      <c r="AG5" s="399"/>
      <c r="AH5" s="396" t="s">
        <v>2277</v>
      </c>
      <c r="AI5" s="396"/>
      <c r="AJ5" s="396"/>
      <c r="AK5" s="388" t="s">
        <v>2278</v>
      </c>
      <c r="AL5" s="389"/>
      <c r="AM5" s="392"/>
      <c r="AN5" s="396" t="s">
        <v>2279</v>
      </c>
      <c r="AO5" s="396"/>
      <c r="AP5" s="396"/>
      <c r="AQ5" s="415" t="s">
        <v>2280</v>
      </c>
      <c r="AR5" s="415"/>
      <c r="AS5" s="415"/>
      <c r="AT5" s="206"/>
      <c r="BL5" s="3"/>
      <c r="BM5" s="3"/>
      <c r="BN5" s="3"/>
      <c r="BO5" s="3"/>
      <c r="BP5" s="3"/>
      <c r="BQ5" s="3"/>
      <c r="BR5" s="3"/>
      <c r="BS5" s="3"/>
      <c r="BT5" s="3"/>
      <c r="BU5" s="3"/>
      <c r="BV5" s="3"/>
      <c r="BW5" s="3"/>
      <c r="BX5" s="3"/>
      <c r="BY5" s="3"/>
      <c r="BZ5" s="3"/>
    </row>
    <row r="6" spans="1:78" ht="18.75" hidden="1" customHeight="1">
      <c r="A6" s="27" t="s">
        <v>30</v>
      </c>
      <c r="B6" s="28"/>
      <c r="C6" s="31"/>
      <c r="D6" s="208"/>
      <c r="E6" s="208"/>
      <c r="F6" s="208"/>
      <c r="G6" s="208"/>
      <c r="H6" s="208"/>
      <c r="I6" s="208"/>
      <c r="J6" s="208"/>
      <c r="K6" s="208"/>
      <c r="L6" s="208"/>
      <c r="M6" s="208"/>
      <c r="N6" s="208"/>
      <c r="O6" s="208"/>
      <c r="P6" s="208"/>
      <c r="Q6" s="208"/>
      <c r="R6" s="208"/>
      <c r="S6" s="208"/>
      <c r="T6" s="208"/>
      <c r="U6" s="209" t="s">
        <v>1</v>
      </c>
      <c r="V6" s="209" t="s">
        <v>107</v>
      </c>
      <c r="W6" s="209"/>
      <c r="X6" s="209"/>
      <c r="Y6" s="338" t="s">
        <v>107</v>
      </c>
      <c r="Z6" s="209"/>
      <c r="AA6" s="209"/>
      <c r="AB6" s="209" t="s">
        <v>107</v>
      </c>
      <c r="AC6" s="209"/>
      <c r="AD6" s="209"/>
      <c r="AE6" s="209" t="s">
        <v>107</v>
      </c>
      <c r="AF6" s="209"/>
      <c r="AG6" s="209"/>
      <c r="AH6" s="209" t="s">
        <v>107</v>
      </c>
      <c r="AI6" s="209"/>
      <c r="AJ6" s="209"/>
      <c r="AK6" s="209" t="s">
        <v>107</v>
      </c>
      <c r="AL6" s="209"/>
      <c r="AM6" s="209"/>
      <c r="AN6" s="209" t="s">
        <v>107</v>
      </c>
      <c r="AO6" s="209"/>
      <c r="AP6" s="209"/>
      <c r="AQ6" s="209" t="s">
        <v>107</v>
      </c>
      <c r="AR6" s="209"/>
      <c r="AS6" s="209"/>
      <c r="AT6" s="206"/>
      <c r="BL6" s="3"/>
      <c r="BM6" s="3"/>
      <c r="BN6" s="3"/>
      <c r="BO6" s="3"/>
      <c r="BP6" s="3"/>
      <c r="BQ6" s="3"/>
      <c r="BR6" s="3"/>
      <c r="BS6" s="3"/>
      <c r="BT6" s="3"/>
      <c r="BU6" s="3"/>
      <c r="BV6" s="3"/>
      <c r="BW6" s="3"/>
      <c r="BX6" s="3"/>
      <c r="BY6" s="3"/>
      <c r="BZ6" s="3"/>
    </row>
    <row r="7" spans="1:78" ht="18.75" hidden="1" customHeight="1">
      <c r="A7" s="27" t="s">
        <v>32</v>
      </c>
      <c r="B7" s="205" t="str">
        <f>IF(VAL_C1!$H$33&lt;&gt;"", YEAR(VAL_C1!$H$33),"")</f>
        <v/>
      </c>
      <c r="C7" s="31"/>
      <c r="D7" s="208"/>
      <c r="E7" s="208"/>
      <c r="F7" s="208"/>
      <c r="G7" s="208"/>
      <c r="H7" s="210"/>
      <c r="I7" s="210"/>
      <c r="J7" s="210"/>
      <c r="K7" s="210"/>
      <c r="L7" s="210"/>
      <c r="M7" s="210"/>
      <c r="N7" s="210"/>
      <c r="O7" s="210"/>
      <c r="P7" s="210"/>
      <c r="Q7" s="210"/>
      <c r="R7" s="210"/>
      <c r="S7" s="210"/>
      <c r="T7" s="210"/>
      <c r="U7" s="211" t="s">
        <v>54</v>
      </c>
      <c r="V7" s="209" t="s">
        <v>68</v>
      </c>
      <c r="W7" s="209"/>
      <c r="X7" s="209"/>
      <c r="Y7" s="338" t="s">
        <v>68</v>
      </c>
      <c r="Z7" s="209"/>
      <c r="AA7" s="209"/>
      <c r="AB7" s="212" t="s">
        <v>69</v>
      </c>
      <c r="AC7" s="212"/>
      <c r="AD7" s="212"/>
      <c r="AE7" s="212" t="s">
        <v>69</v>
      </c>
      <c r="AF7" s="212"/>
      <c r="AG7" s="212"/>
      <c r="AH7" s="212" t="s">
        <v>70</v>
      </c>
      <c r="AI7" s="212"/>
      <c r="AJ7" s="212"/>
      <c r="AK7" s="212" t="s">
        <v>70</v>
      </c>
      <c r="AL7" s="212"/>
      <c r="AM7" s="212"/>
      <c r="AN7" s="212" t="s">
        <v>71</v>
      </c>
      <c r="AO7" s="212"/>
      <c r="AP7" s="212"/>
      <c r="AQ7" s="212" t="s">
        <v>72</v>
      </c>
      <c r="AR7" s="212"/>
      <c r="AS7" s="212"/>
      <c r="AT7" s="206"/>
      <c r="BL7" s="3"/>
      <c r="BM7" s="3"/>
      <c r="BN7" s="3"/>
      <c r="BO7" s="3"/>
      <c r="BP7" s="3"/>
      <c r="BQ7" s="3"/>
      <c r="BR7" s="3"/>
      <c r="BS7" s="3"/>
      <c r="BT7" s="3"/>
      <c r="BU7" s="3"/>
      <c r="BV7" s="3"/>
      <c r="BW7" s="3"/>
      <c r="BX7" s="3"/>
      <c r="BY7" s="3"/>
      <c r="BZ7" s="3"/>
    </row>
    <row r="8" spans="1:78" ht="18.75" hidden="1" customHeight="1">
      <c r="A8" s="27" t="s">
        <v>34</v>
      </c>
      <c r="B8" s="205" t="str">
        <f>IF(VAL_C1!$H$34&lt;&gt;"", YEAR(VAL_C1!$H$34),"")</f>
        <v/>
      </c>
      <c r="C8" s="31"/>
      <c r="D8" s="210"/>
      <c r="E8" s="210"/>
      <c r="F8" s="213"/>
      <c r="G8" s="213"/>
      <c r="H8" s="213"/>
      <c r="I8" s="213"/>
      <c r="J8" s="213"/>
      <c r="K8" s="213"/>
      <c r="L8" s="213"/>
      <c r="M8" s="213"/>
      <c r="N8" s="37"/>
      <c r="O8" s="37"/>
      <c r="P8" s="37"/>
      <c r="Q8" s="37"/>
      <c r="R8" s="37"/>
      <c r="S8" s="37"/>
      <c r="T8" s="37"/>
      <c r="U8" s="178" t="s">
        <v>55</v>
      </c>
      <c r="V8" s="209" t="s">
        <v>0</v>
      </c>
      <c r="W8" s="209"/>
      <c r="X8" s="209"/>
      <c r="Y8" s="338" t="s">
        <v>2785</v>
      </c>
      <c r="Z8" s="209"/>
      <c r="AA8" s="209"/>
      <c r="AB8" s="212" t="s">
        <v>0</v>
      </c>
      <c r="AC8" s="212"/>
      <c r="AD8" s="212"/>
      <c r="AE8" s="212" t="s">
        <v>0</v>
      </c>
      <c r="AF8" s="212"/>
      <c r="AG8" s="212"/>
      <c r="AH8" s="212" t="s">
        <v>0</v>
      </c>
      <c r="AI8" s="212"/>
      <c r="AJ8" s="212"/>
      <c r="AK8" s="212" t="s">
        <v>0</v>
      </c>
      <c r="AL8" s="212"/>
      <c r="AM8" s="212"/>
      <c r="AN8" s="212" t="s">
        <v>0</v>
      </c>
      <c r="AO8" s="212"/>
      <c r="AP8" s="212"/>
      <c r="AQ8" s="212" t="s">
        <v>0</v>
      </c>
      <c r="AR8" s="212"/>
      <c r="AS8" s="212"/>
      <c r="AT8" s="206"/>
      <c r="BL8" s="3"/>
      <c r="BM8" s="3"/>
      <c r="BN8" s="3"/>
      <c r="BO8" s="3"/>
      <c r="BP8" s="3"/>
      <c r="BQ8" s="3"/>
      <c r="BR8" s="3"/>
      <c r="BS8" s="3"/>
      <c r="BT8" s="3"/>
      <c r="BU8" s="3"/>
      <c r="BV8" s="3"/>
      <c r="BW8" s="3"/>
      <c r="BX8" s="3"/>
      <c r="BY8" s="3"/>
      <c r="BZ8" s="3"/>
    </row>
    <row r="9" spans="1:78" ht="18.75" hidden="1" customHeight="1">
      <c r="A9" s="27" t="s">
        <v>36</v>
      </c>
      <c r="B9" s="28" t="s">
        <v>378</v>
      </c>
      <c r="C9" s="31"/>
      <c r="D9" s="210"/>
      <c r="E9" s="210"/>
      <c r="F9" s="213"/>
      <c r="G9" s="213"/>
      <c r="H9" s="213"/>
      <c r="I9" s="213"/>
      <c r="J9" s="213"/>
      <c r="K9" s="213"/>
      <c r="L9" s="213"/>
      <c r="M9" s="213"/>
      <c r="N9" s="37"/>
      <c r="O9" s="37"/>
      <c r="P9" s="37"/>
      <c r="Q9" s="37"/>
      <c r="R9" s="37"/>
      <c r="S9" s="37"/>
      <c r="T9" s="37"/>
      <c r="U9" s="178" t="s">
        <v>56</v>
      </c>
      <c r="V9" s="209" t="s">
        <v>0</v>
      </c>
      <c r="W9" s="209"/>
      <c r="X9" s="209"/>
      <c r="Y9" s="338" t="s">
        <v>0</v>
      </c>
      <c r="Z9" s="209"/>
      <c r="AA9" s="209"/>
      <c r="AB9" s="209" t="s">
        <v>0</v>
      </c>
      <c r="AC9" s="212"/>
      <c r="AD9" s="212"/>
      <c r="AE9" s="209" t="s">
        <v>109</v>
      </c>
      <c r="AF9" s="212"/>
      <c r="AG9" s="212"/>
      <c r="AH9" s="212" t="s">
        <v>0</v>
      </c>
      <c r="AI9" s="212"/>
      <c r="AJ9" s="212"/>
      <c r="AK9" s="212" t="s">
        <v>109</v>
      </c>
      <c r="AL9" s="212"/>
      <c r="AM9" s="212"/>
      <c r="AN9" s="212" t="s">
        <v>0</v>
      </c>
      <c r="AO9" s="212"/>
      <c r="AP9" s="212"/>
      <c r="AQ9" s="212" t="s">
        <v>0</v>
      </c>
      <c r="AR9" s="212"/>
      <c r="AS9" s="212"/>
      <c r="AT9" s="206"/>
      <c r="BL9" s="3"/>
      <c r="BM9" s="3"/>
      <c r="BN9" s="3"/>
      <c r="BO9" s="3"/>
      <c r="BP9" s="3"/>
      <c r="BQ9" s="3"/>
      <c r="BR9" s="3"/>
      <c r="BS9" s="3"/>
      <c r="BT9" s="3"/>
      <c r="BU9" s="3"/>
      <c r="BV9" s="3"/>
      <c r="BW9" s="3"/>
      <c r="BX9" s="3"/>
      <c r="BY9" s="3"/>
      <c r="BZ9" s="3"/>
    </row>
    <row r="10" spans="1:78" ht="18.75" hidden="1" customHeight="1">
      <c r="A10" s="27" t="s">
        <v>38</v>
      </c>
      <c r="B10" s="28">
        <v>0</v>
      </c>
      <c r="C10" s="31"/>
      <c r="D10" s="210"/>
      <c r="E10" s="210"/>
      <c r="F10" s="213"/>
      <c r="G10" s="213"/>
      <c r="H10" s="213"/>
      <c r="I10" s="213"/>
      <c r="J10" s="213"/>
      <c r="K10" s="213"/>
      <c r="L10" s="213"/>
      <c r="M10" s="213"/>
      <c r="N10" s="37"/>
      <c r="O10" s="37"/>
      <c r="P10" s="37"/>
      <c r="Q10" s="37"/>
      <c r="R10" s="37"/>
      <c r="S10" s="37"/>
      <c r="T10" s="37"/>
      <c r="U10" s="178" t="s">
        <v>2</v>
      </c>
      <c r="V10" s="209" t="s">
        <v>0</v>
      </c>
      <c r="W10" s="209"/>
      <c r="X10" s="209"/>
      <c r="Y10" s="338" t="s">
        <v>0</v>
      </c>
      <c r="Z10" s="209"/>
      <c r="AA10" s="209"/>
      <c r="AB10" s="212" t="s">
        <v>0</v>
      </c>
      <c r="AC10" s="212"/>
      <c r="AD10" s="212"/>
      <c r="AE10" s="212" t="s">
        <v>0</v>
      </c>
      <c r="AF10" s="212"/>
      <c r="AG10" s="212"/>
      <c r="AH10" s="212" t="s">
        <v>0</v>
      </c>
      <c r="AI10" s="212"/>
      <c r="AJ10" s="212"/>
      <c r="AK10" s="212" t="s">
        <v>0</v>
      </c>
      <c r="AL10" s="212"/>
      <c r="AM10" s="212"/>
      <c r="AN10" s="212" t="s">
        <v>0</v>
      </c>
      <c r="AO10" s="212"/>
      <c r="AP10" s="212"/>
      <c r="AQ10" s="212" t="s">
        <v>0</v>
      </c>
      <c r="AR10" s="212"/>
      <c r="AS10" s="212"/>
      <c r="AT10" s="206"/>
      <c r="BL10" s="3"/>
      <c r="BM10" s="3"/>
      <c r="BN10" s="3"/>
      <c r="BO10" s="3"/>
      <c r="BP10" s="3"/>
      <c r="BQ10" s="3"/>
      <c r="BR10" s="3"/>
      <c r="BS10" s="3"/>
      <c r="BT10" s="3"/>
      <c r="BU10" s="3"/>
      <c r="BV10" s="3"/>
      <c r="BW10" s="3"/>
      <c r="BX10" s="3"/>
      <c r="BY10" s="3"/>
      <c r="BZ10" s="3"/>
    </row>
    <row r="11" spans="1:78" ht="18.75" hidden="1" customHeight="1">
      <c r="A11" s="27" t="s">
        <v>40</v>
      </c>
      <c r="B11" s="28">
        <v>0</v>
      </c>
      <c r="C11" s="31"/>
      <c r="D11" s="210"/>
      <c r="E11" s="210"/>
      <c r="F11" s="213"/>
      <c r="G11" s="213"/>
      <c r="H11" s="213"/>
      <c r="I11" s="213"/>
      <c r="J11" s="213"/>
      <c r="K11" s="213"/>
      <c r="L11" s="213"/>
      <c r="M11" s="213"/>
      <c r="N11" s="37"/>
      <c r="O11" s="37"/>
      <c r="P11" s="37"/>
      <c r="Q11" s="37"/>
      <c r="R11" s="37"/>
      <c r="S11" s="37"/>
      <c r="T11" s="37"/>
      <c r="U11" s="178"/>
      <c r="V11" s="209"/>
      <c r="W11" s="209"/>
      <c r="X11" s="209"/>
      <c r="Y11" s="209"/>
      <c r="Z11" s="209"/>
      <c r="AA11" s="209"/>
      <c r="AB11" s="212"/>
      <c r="AC11" s="212"/>
      <c r="AD11" s="212"/>
      <c r="AE11" s="212"/>
      <c r="AF11" s="212"/>
      <c r="AG11" s="212"/>
      <c r="AH11" s="212"/>
      <c r="AI11" s="212"/>
      <c r="AJ11" s="212"/>
      <c r="AK11" s="212"/>
      <c r="AL11" s="212"/>
      <c r="AM11" s="212"/>
      <c r="AN11" s="212"/>
      <c r="AO11" s="212"/>
      <c r="AP11" s="212"/>
      <c r="AQ11" s="212"/>
      <c r="AR11" s="212"/>
      <c r="AS11" s="212"/>
      <c r="AT11" s="206"/>
      <c r="BL11" s="3"/>
      <c r="BM11" s="3"/>
      <c r="BN11" s="3"/>
      <c r="BO11" s="3"/>
      <c r="BP11" s="3"/>
      <c r="BQ11" s="3"/>
      <c r="BR11" s="3"/>
      <c r="BS11" s="3"/>
      <c r="BT11" s="3"/>
      <c r="BU11" s="3"/>
      <c r="BV11" s="3"/>
      <c r="BW11" s="3"/>
      <c r="BX11" s="3"/>
      <c r="BY11" s="3"/>
      <c r="BZ11" s="3"/>
    </row>
    <row r="12" spans="1:78" ht="18.75" hidden="1" customHeight="1">
      <c r="A12" s="214"/>
      <c r="B12" s="215"/>
      <c r="C12" s="31"/>
      <c r="D12" s="210"/>
      <c r="E12" s="210"/>
      <c r="F12" s="213"/>
      <c r="G12" s="213"/>
      <c r="H12" s="213"/>
      <c r="I12" s="213"/>
      <c r="J12" s="213"/>
      <c r="K12" s="213"/>
      <c r="L12" s="213"/>
      <c r="M12" s="213"/>
      <c r="N12" s="37"/>
      <c r="O12" s="37"/>
      <c r="P12" s="37"/>
      <c r="Q12" s="37"/>
      <c r="R12" s="37"/>
      <c r="S12" s="37"/>
      <c r="T12" s="37"/>
      <c r="U12" s="178"/>
      <c r="V12" s="209"/>
      <c r="W12" s="209"/>
      <c r="X12" s="209"/>
      <c r="Y12" s="209"/>
      <c r="Z12" s="209"/>
      <c r="AA12" s="209"/>
      <c r="AB12" s="212"/>
      <c r="AC12" s="212"/>
      <c r="AD12" s="212"/>
      <c r="AE12" s="212"/>
      <c r="AF12" s="212"/>
      <c r="AG12" s="212"/>
      <c r="AH12" s="212"/>
      <c r="AI12" s="212"/>
      <c r="AJ12" s="212"/>
      <c r="AK12" s="212"/>
      <c r="AL12" s="212"/>
      <c r="AM12" s="212"/>
      <c r="AN12" s="212"/>
      <c r="AO12" s="212"/>
      <c r="AP12" s="212"/>
      <c r="AQ12" s="212"/>
      <c r="AR12" s="212"/>
      <c r="AS12" s="212"/>
      <c r="AT12" s="206"/>
      <c r="BL12" s="3"/>
      <c r="BM12" s="3"/>
      <c r="BN12" s="3"/>
      <c r="BO12" s="3"/>
      <c r="BP12" s="3"/>
      <c r="BQ12" s="3"/>
      <c r="BR12" s="3"/>
      <c r="BS12" s="3"/>
      <c r="BT12" s="3"/>
      <c r="BU12" s="3"/>
      <c r="BV12" s="3"/>
      <c r="BW12" s="3"/>
      <c r="BX12" s="3"/>
      <c r="BY12" s="3"/>
      <c r="BZ12" s="3"/>
    </row>
    <row r="13" spans="1:78" ht="3.75" customHeight="1">
      <c r="C13" s="31"/>
      <c r="D13" s="217"/>
      <c r="E13" s="217"/>
      <c r="F13" s="213"/>
      <c r="G13" s="218"/>
      <c r="H13" s="219" t="s">
        <v>41</v>
      </c>
      <c r="I13" s="219" t="s">
        <v>44</v>
      </c>
      <c r="J13" s="219" t="s">
        <v>46</v>
      </c>
      <c r="K13" s="219" t="s">
        <v>48</v>
      </c>
      <c r="L13" s="219" t="s">
        <v>49</v>
      </c>
      <c r="M13" s="219" t="s">
        <v>50</v>
      </c>
      <c r="N13" s="38" t="s">
        <v>51</v>
      </c>
      <c r="O13" s="96" t="s">
        <v>386</v>
      </c>
      <c r="P13" s="96" t="s">
        <v>388</v>
      </c>
      <c r="Q13" s="38"/>
      <c r="R13" s="38"/>
      <c r="S13" s="38"/>
      <c r="T13" s="38"/>
      <c r="U13" s="2"/>
      <c r="V13" s="206"/>
      <c r="W13" s="206"/>
      <c r="X13" s="206"/>
      <c r="Y13" s="206"/>
      <c r="Z13" s="206"/>
      <c r="AA13" s="206"/>
      <c r="AB13" s="206"/>
      <c r="AC13" s="206"/>
      <c r="AD13" s="206"/>
      <c r="AE13" s="220"/>
      <c r="AF13" s="220"/>
      <c r="AG13" s="220"/>
      <c r="AH13" s="206"/>
      <c r="AI13" s="206"/>
      <c r="AJ13" s="206"/>
      <c r="AK13" s="220"/>
      <c r="AL13" s="220"/>
      <c r="AM13" s="220"/>
      <c r="AN13" s="206"/>
      <c r="AO13" s="206"/>
      <c r="AP13" s="206"/>
      <c r="AQ13" s="206"/>
      <c r="AR13" s="206"/>
      <c r="AS13" s="206"/>
      <c r="AT13" s="206"/>
      <c r="BL13" s="3"/>
      <c r="BM13" s="3"/>
      <c r="BN13" s="3"/>
      <c r="BO13" s="3"/>
      <c r="BP13" s="3"/>
      <c r="BQ13" s="3"/>
      <c r="BR13" s="3"/>
      <c r="BS13" s="3"/>
      <c r="BT13" s="3"/>
      <c r="BU13" s="3"/>
      <c r="BV13" s="3"/>
      <c r="BW13" s="3"/>
      <c r="BX13" s="3"/>
      <c r="BY13" s="3"/>
      <c r="BZ13" s="3"/>
    </row>
    <row r="14" spans="1:78" ht="21" customHeight="1">
      <c r="B14" s="30"/>
      <c r="C14" s="31"/>
      <c r="D14" s="412" t="s">
        <v>2281</v>
      </c>
      <c r="E14" s="221" t="s">
        <v>2282</v>
      </c>
      <c r="F14" s="222"/>
      <c r="G14" s="218"/>
      <c r="H14" s="222" t="s">
        <v>60</v>
      </c>
      <c r="I14" s="222" t="s">
        <v>62</v>
      </c>
      <c r="J14" s="223" t="s">
        <v>0</v>
      </c>
      <c r="K14" s="223" t="s">
        <v>65</v>
      </c>
      <c r="L14" s="223" t="s">
        <v>0</v>
      </c>
      <c r="M14" s="223" t="s">
        <v>333</v>
      </c>
      <c r="N14" s="41" t="s">
        <v>333</v>
      </c>
      <c r="O14" s="41" t="s">
        <v>0</v>
      </c>
      <c r="P14" s="41" t="s">
        <v>378</v>
      </c>
      <c r="Q14" s="41"/>
      <c r="R14" s="41"/>
      <c r="S14" s="41"/>
      <c r="T14" s="41"/>
      <c r="U14" s="42"/>
      <c r="V14" s="65"/>
      <c r="W14" s="66"/>
      <c r="X14" s="179"/>
      <c r="Y14" s="65"/>
      <c r="Z14" s="66"/>
      <c r="AA14" s="179"/>
      <c r="AB14" s="65"/>
      <c r="AC14" s="66"/>
      <c r="AD14" s="179"/>
      <c r="AE14" s="65"/>
      <c r="AF14" s="66"/>
      <c r="AG14" s="179"/>
      <c r="AH14" s="65"/>
      <c r="AI14" s="66"/>
      <c r="AJ14" s="179"/>
      <c r="AK14" s="65"/>
      <c r="AL14" s="66"/>
      <c r="AM14" s="179"/>
      <c r="AN14" s="65"/>
      <c r="AO14" s="66"/>
      <c r="AP14" s="179"/>
      <c r="AQ14" s="21" t="str">
        <f>IF(OR(EXACT(V14,W14),EXACT(AB14,AC14),EXACT(AH14,AI14),EXACT(AN14,AO14),AND(W14="X",AC14="X",AI14="X",AO14="X"),OR(W14="M",AC14="M",AI14="M",AO14="M")),"",SUM(V14,AB14,AH14,AN14))</f>
        <v/>
      </c>
      <c r="AR14" s="22" t="str">
        <f>IF(AND(AND(W14="X",AC14="X",AI14="X",AO14="X"),SUM(V14,AB14,AH14,AN14)=0,ISNUMBER(AQ14)),"",IF(OR(W14="M",AC14="M",AI14="M",AO14="M"),"M",IF(AND(W14=AC14,W14=AI14,W14=AO14,OR(W14="X",W14="W",W14="Z")),UPPER(W14),"")))</f>
        <v/>
      </c>
      <c r="AS14" s="180"/>
      <c r="AT14" s="224"/>
      <c r="BL14" s="3"/>
      <c r="BM14" s="3"/>
      <c r="BN14" s="3"/>
      <c r="BO14" s="3"/>
      <c r="BP14" s="3"/>
      <c r="BQ14" s="3"/>
      <c r="BR14" s="3"/>
      <c r="BS14" s="3"/>
      <c r="BT14" s="3"/>
      <c r="BU14" s="3"/>
      <c r="BV14" s="3"/>
      <c r="BW14" s="3"/>
      <c r="BX14" s="3"/>
      <c r="BY14" s="3"/>
      <c r="BZ14" s="3"/>
    </row>
    <row r="15" spans="1:78" ht="21" customHeight="1">
      <c r="B15" s="30"/>
      <c r="C15" s="31"/>
      <c r="D15" s="413"/>
      <c r="E15" s="221" t="s">
        <v>2283</v>
      </c>
      <c r="F15" s="222"/>
      <c r="G15" s="218"/>
      <c r="H15" s="222" t="s">
        <v>61</v>
      </c>
      <c r="I15" s="222" t="s">
        <v>62</v>
      </c>
      <c r="J15" s="223" t="s">
        <v>0</v>
      </c>
      <c r="K15" s="223" t="s">
        <v>65</v>
      </c>
      <c r="L15" s="223" t="s">
        <v>0</v>
      </c>
      <c r="M15" s="223" t="s">
        <v>333</v>
      </c>
      <c r="N15" s="41" t="s">
        <v>333</v>
      </c>
      <c r="O15" s="41" t="s">
        <v>0</v>
      </c>
      <c r="P15" s="41" t="s">
        <v>378</v>
      </c>
      <c r="Q15" s="41"/>
      <c r="R15" s="41"/>
      <c r="S15" s="41"/>
      <c r="T15" s="41"/>
      <c r="U15" s="42"/>
      <c r="V15" s="65"/>
      <c r="W15" s="66"/>
      <c r="X15" s="179"/>
      <c r="Y15" s="65"/>
      <c r="Z15" s="66"/>
      <c r="AA15" s="179"/>
      <c r="AB15" s="65"/>
      <c r="AC15" s="66"/>
      <c r="AD15" s="179"/>
      <c r="AE15" s="65"/>
      <c r="AF15" s="66"/>
      <c r="AG15" s="179"/>
      <c r="AH15" s="65"/>
      <c r="AI15" s="66"/>
      <c r="AJ15" s="179"/>
      <c r="AK15" s="65"/>
      <c r="AL15" s="66"/>
      <c r="AM15" s="179"/>
      <c r="AN15" s="65"/>
      <c r="AO15" s="66"/>
      <c r="AP15" s="179"/>
      <c r="AQ15" s="21" t="str">
        <f>IF(OR(EXACT(V15,W15),EXACT(AB15,AC15),EXACT(AH15,AI15),EXACT(AN15,AO15),AND(W15="X",AC15="X",AI15="X",AO15="X"),OR(W15="M",AC15="M",AI15="M",AO15="M")),"",SUM(V15,AB15,AH15,AN15))</f>
        <v/>
      </c>
      <c r="AR15" s="22" t="str">
        <f>IF(AND(AND(W15="X",AC15="X",AI15="X",AO15="X"),SUM(V15,AB15,AH15,AN15)=0,ISNUMBER(AQ15)),"",IF(OR(W15="M",AC15="M",AI15="M",AO15="M"),"M",IF(AND(W15=AC15,W15=AI15,W15=AO15,OR(W15="X",W15="W",W15="Z")),UPPER(W15),"")))</f>
        <v/>
      </c>
      <c r="AS15" s="180"/>
      <c r="AT15" s="224"/>
      <c r="BL15" s="3"/>
      <c r="BM15" s="3"/>
      <c r="BN15" s="3"/>
      <c r="BO15" s="3"/>
      <c r="BP15" s="3"/>
      <c r="BQ15" s="3"/>
      <c r="BR15" s="3"/>
      <c r="BS15" s="3"/>
      <c r="BT15" s="3"/>
      <c r="BU15" s="3"/>
      <c r="BV15" s="3"/>
      <c r="BW15" s="3"/>
      <c r="BX15" s="3"/>
      <c r="BY15" s="3"/>
      <c r="BZ15" s="3"/>
    </row>
    <row r="16" spans="1:78" ht="21" customHeight="1">
      <c r="B16" s="30"/>
      <c r="C16" s="31"/>
      <c r="D16" s="414"/>
      <c r="E16" s="225" t="s">
        <v>2284</v>
      </c>
      <c r="F16" s="222"/>
      <c r="G16" s="218"/>
      <c r="H16" s="222" t="s">
        <v>0</v>
      </c>
      <c r="I16" s="222" t="s">
        <v>62</v>
      </c>
      <c r="J16" s="223" t="s">
        <v>0</v>
      </c>
      <c r="K16" s="223" t="s">
        <v>65</v>
      </c>
      <c r="L16" s="223" t="s">
        <v>0</v>
      </c>
      <c r="M16" s="223" t="s">
        <v>333</v>
      </c>
      <c r="N16" s="41" t="s">
        <v>333</v>
      </c>
      <c r="O16" s="41" t="s">
        <v>0</v>
      </c>
      <c r="P16" s="41" t="s">
        <v>378</v>
      </c>
      <c r="Q16" s="41"/>
      <c r="R16" s="41"/>
      <c r="S16" s="41"/>
      <c r="T16" s="41"/>
      <c r="U16" s="42"/>
      <c r="V16" s="21" t="str">
        <f>IF(OR(AND(V14="",W14=""),AND(V15="",W15=""),AND(W14="X",W15="X"),OR(W14="M",W15="M")),"",SUM(V14,V15))</f>
        <v/>
      </c>
      <c r="W16" s="22" t="str">
        <f>IF(AND(AND(W14="X",W15="X"),SUM(V14,V15)=0,ISNUMBER(V16)),"",IF(OR(W14="M",W15="M"),"M",IF(AND(W14=W15,OR(W14="X",W14="W",W14="Z")),UPPER(W14),"")))</f>
        <v/>
      </c>
      <c r="X16" s="180"/>
      <c r="Y16" s="21" t="str">
        <f>IF(OR(AND(Y14="",Z14=""),AND(Y15="",Z15=""),AND(Z14="X",Z15="X"),OR(Z14="M",Z15="M")),"",SUM(Y14,Y15))</f>
        <v/>
      </c>
      <c r="Z16" s="22" t="str">
        <f>IF(AND(AND(Z14="X",Z15="X"),SUM(Y14,Y15)=0,ISNUMBER(Y16)),"",IF(OR(Z14="M",Z15="M"),"M",IF(AND(Z14=Z15,OR(Z14="X",Z14="W",Z14="Z")),UPPER(Z14),"")))</f>
        <v/>
      </c>
      <c r="AA16" s="180"/>
      <c r="AB16" s="21" t="str">
        <f>IF(OR(AND(AB14="",AC14=""),AND(AB15="",AC15=""),AND(AC14="X",AC15="X"),OR(AC14="M",AC15="M")),"",SUM(AB14,AB15))</f>
        <v/>
      </c>
      <c r="AC16" s="22" t="str">
        <f>IF(AND(AND(AC14="X",AC15="X"),SUM(AB14,AB15)=0,ISNUMBER(AB16)),"",IF(OR(AC14="M",AC15="M"),"M",IF(AND(AC14=AC15,OR(AC14="X",AC14="W",AC14="Z")),UPPER(AC14),"")))</f>
        <v/>
      </c>
      <c r="AD16" s="180"/>
      <c r="AE16" s="21" t="str">
        <f>IF(OR(AND(AE14="",AF14=""),AND(AE15="",AF15=""),AND(AF14="X",AF15="X"),OR(AF14="M",AF15="M")),"",SUM(AE14,AE15))</f>
        <v/>
      </c>
      <c r="AF16" s="22" t="str">
        <f>IF(AND(AND(AF14="X",AF15="X"),SUM(AE14,AE15)=0,ISNUMBER(AE16)),"",IF(OR(AF14="M",AF15="M"),"M",IF(AND(AF14=AF15,OR(AF14="X",AF14="W",AF14="Z")),UPPER(AF14),"")))</f>
        <v/>
      </c>
      <c r="AG16" s="180"/>
      <c r="AH16" s="21" t="str">
        <f>IF(OR(AND(AH14="",AI14=""),AND(AH15="",AI15=""),AND(AI14="X",AI15="X"),OR(AI14="M",AI15="M")),"",SUM(AH14,AH15))</f>
        <v/>
      </c>
      <c r="AI16" s="22" t="str">
        <f>IF(AND(AND(AI14="X",AI15="X"),SUM(AH14,AH15)=0,ISNUMBER(AH16)),"",IF(OR(AI14="M",AI15="M"),"M",IF(AND(AI14=AI15,OR(AI14="X",AI14="W",AI14="Z")),UPPER(AI14),"")))</f>
        <v/>
      </c>
      <c r="AJ16" s="180"/>
      <c r="AK16" s="21" t="str">
        <f>IF(OR(AND(AK14="",AL14=""),AND(AK15="",AL15=""),AND(AL14="X",AL15="X"),OR(AL14="M",AL15="M")),"",SUM(AK14,AK15))</f>
        <v/>
      </c>
      <c r="AL16" s="22" t="str">
        <f>IF(AND(AND(AL14="X",AL15="X"),SUM(AK14,AK15)=0,ISNUMBER(AK16)),"",IF(OR(AL14="M",AL15="M"),"M",IF(AND(AL14=AL15,OR(AL14="X",AL14="W",AL14="Z")),UPPER(AL14),"")))</f>
        <v/>
      </c>
      <c r="AM16" s="180"/>
      <c r="AN16" s="21" t="str">
        <f>IF(OR(AND(AN14="",AO14=""),AND(AN15="",AO15=""),AND(AO14="X",AO15="X"),OR(AO14="M",AO15="M")),"",SUM(AN14,AN15))</f>
        <v/>
      </c>
      <c r="AO16" s="22" t="str">
        <f>IF(AND(AND(AO14="X",AO15="X"),SUM(AN14,AN15)=0,ISNUMBER(AN16)),"",IF(OR(AO14="M",AO15="M"),"M",IF(AND(AO14=AO15,OR(AO14="X",AO14="W",AO14="Z")),UPPER(AO14),"")))</f>
        <v/>
      </c>
      <c r="AP16" s="180"/>
      <c r="AQ16" s="21" t="str">
        <f>IF(OR(AND(AQ14="",AR14=""),AND(AQ15="",AR15=""),AND(AR14="X",AR15="X"),OR(AR14="M",AR15="M")),"",SUM(AQ14,AQ15))</f>
        <v/>
      </c>
      <c r="AR16" s="22" t="str">
        <f>IF(AND(AND(AR14="X",AR15="X"),SUM(AQ14,AQ15)=0,ISNUMBER(AQ16)),"",IF(OR(AR14="M",AR15="M"),"M",IF(AND(AR14=AR15,OR(AR14="X",AR14="W",AR14="Z")),UPPER(AR14),"")))</f>
        <v/>
      </c>
      <c r="AS16" s="180"/>
      <c r="AT16" s="224"/>
      <c r="BL16" s="3"/>
      <c r="BM16" s="3"/>
      <c r="BN16" s="3"/>
      <c r="BO16" s="3"/>
      <c r="BP16" s="3"/>
      <c r="BQ16" s="3"/>
      <c r="BR16" s="3"/>
      <c r="BS16" s="3"/>
      <c r="BT16" s="3"/>
      <c r="BU16" s="3"/>
      <c r="BV16" s="3"/>
      <c r="BW16" s="3"/>
      <c r="BX16" s="3"/>
      <c r="BY16" s="3"/>
      <c r="BZ16" s="3"/>
    </row>
    <row r="17" spans="2:78" ht="21" customHeight="1">
      <c r="B17" s="30"/>
      <c r="C17" s="31"/>
      <c r="D17" s="412" t="s">
        <v>2285</v>
      </c>
      <c r="E17" s="221" t="s">
        <v>2282</v>
      </c>
      <c r="F17" s="222"/>
      <c r="G17" s="218"/>
      <c r="H17" s="222" t="s">
        <v>60</v>
      </c>
      <c r="I17" s="222" t="s">
        <v>63</v>
      </c>
      <c r="J17" s="223" t="s">
        <v>0</v>
      </c>
      <c r="K17" s="223" t="s">
        <v>65</v>
      </c>
      <c r="L17" s="223" t="s">
        <v>0</v>
      </c>
      <c r="M17" s="223" t="s">
        <v>333</v>
      </c>
      <c r="N17" s="41" t="s">
        <v>333</v>
      </c>
      <c r="O17" s="41" t="s">
        <v>0</v>
      </c>
      <c r="P17" s="41" t="s">
        <v>378</v>
      </c>
      <c r="Q17" s="41"/>
      <c r="R17" s="41"/>
      <c r="S17" s="41"/>
      <c r="T17" s="41"/>
      <c r="U17" s="42"/>
      <c r="V17" s="65"/>
      <c r="W17" s="66"/>
      <c r="X17" s="179"/>
      <c r="Y17" s="65"/>
      <c r="Z17" s="66"/>
      <c r="AA17" s="179"/>
      <c r="AB17" s="65"/>
      <c r="AC17" s="66"/>
      <c r="AD17" s="179"/>
      <c r="AE17" s="65"/>
      <c r="AF17" s="66"/>
      <c r="AG17" s="179"/>
      <c r="AH17" s="65"/>
      <c r="AI17" s="66"/>
      <c r="AJ17" s="179"/>
      <c r="AK17" s="65"/>
      <c r="AL17" s="66"/>
      <c r="AM17" s="179"/>
      <c r="AN17" s="65"/>
      <c r="AO17" s="66"/>
      <c r="AP17" s="179"/>
      <c r="AQ17" s="21" t="str">
        <f>IF(OR(EXACT(V17,W17),EXACT(AB17,AC17),EXACT(AH17,AI17),EXACT(AN17,AO17),AND(W17="X",AC17="X",AI17="X",AO17="X"),OR(W17="M",AC17="M",AI17="M",AO17="M")),"",SUM(V17,AB17,AH17,AN17))</f>
        <v/>
      </c>
      <c r="AR17" s="22" t="str">
        <f>IF(AND(AND(W17="X",AC17="X",AI17="X",AO17="X"),SUM(V17,AB17,AH17,AN17)=0,ISNUMBER(AQ17)),"",IF(OR(W17="M",AC17="M",AI17="M",AO17="M"),"M",IF(AND(W17=AC17,W17=AI17,W17=AO17,OR(W17="X",W17="W",W17="Z")),UPPER(W17),"")))</f>
        <v/>
      </c>
      <c r="AS17" s="180"/>
      <c r="AT17" s="224"/>
      <c r="BL17" s="3"/>
      <c r="BM17" s="3"/>
      <c r="BN17" s="3"/>
      <c r="BO17" s="3"/>
      <c r="BP17" s="3"/>
      <c r="BQ17" s="3"/>
      <c r="BR17" s="3"/>
      <c r="BS17" s="3"/>
      <c r="BT17" s="3"/>
      <c r="BU17" s="3"/>
      <c r="BV17" s="3"/>
      <c r="BW17" s="3"/>
      <c r="BX17" s="3"/>
      <c r="BY17" s="3"/>
      <c r="BZ17" s="3"/>
    </row>
    <row r="18" spans="2:78" ht="21" customHeight="1">
      <c r="B18" s="30"/>
      <c r="C18" s="31"/>
      <c r="D18" s="413"/>
      <c r="E18" s="221" t="s">
        <v>2283</v>
      </c>
      <c r="F18" s="222"/>
      <c r="G18" s="218"/>
      <c r="H18" s="222" t="s">
        <v>61</v>
      </c>
      <c r="I18" s="222" t="s">
        <v>63</v>
      </c>
      <c r="J18" s="223" t="s">
        <v>0</v>
      </c>
      <c r="K18" s="223" t="s">
        <v>65</v>
      </c>
      <c r="L18" s="223" t="s">
        <v>0</v>
      </c>
      <c r="M18" s="223" t="s">
        <v>333</v>
      </c>
      <c r="N18" s="41" t="s">
        <v>333</v>
      </c>
      <c r="O18" s="41" t="s">
        <v>0</v>
      </c>
      <c r="P18" s="41" t="s">
        <v>378</v>
      </c>
      <c r="Q18" s="41"/>
      <c r="R18" s="41"/>
      <c r="S18" s="41"/>
      <c r="T18" s="41"/>
      <c r="U18" s="42"/>
      <c r="V18" s="65"/>
      <c r="W18" s="66"/>
      <c r="X18" s="179"/>
      <c r="Y18" s="65"/>
      <c r="Z18" s="66"/>
      <c r="AA18" s="179"/>
      <c r="AB18" s="65"/>
      <c r="AC18" s="66"/>
      <c r="AD18" s="179"/>
      <c r="AE18" s="65"/>
      <c r="AF18" s="66"/>
      <c r="AG18" s="179"/>
      <c r="AH18" s="65"/>
      <c r="AI18" s="66"/>
      <c r="AJ18" s="179"/>
      <c r="AK18" s="65"/>
      <c r="AL18" s="66"/>
      <c r="AM18" s="179"/>
      <c r="AN18" s="65"/>
      <c r="AO18" s="66"/>
      <c r="AP18" s="179"/>
      <c r="AQ18" s="21" t="str">
        <f>IF(OR(EXACT(V18,W18),EXACT(AB18,AC18),EXACT(AH18,AI18),EXACT(AN18,AO18),AND(W18="X",AC18="X",AI18="X",AO18="X"),OR(W18="M",AC18="M",AI18="M",AO18="M")),"",SUM(V18,AB18,AH18,AN18))</f>
        <v/>
      </c>
      <c r="AR18" s="22" t="str">
        <f>IF(AND(AND(W18="X",AC18="X",AI18="X",AO18="X"),SUM(V18,AB18,AH18,AN18)=0,ISNUMBER(AQ18)),"",IF(OR(W18="M",AC18="M",AI18="M",AO18="M"),"M",IF(AND(W18=AC18,W18=AI18,W18=AO18,OR(W18="X",W18="W",W18="Z")),UPPER(W18),"")))</f>
        <v/>
      </c>
      <c r="AS18" s="180"/>
      <c r="AT18" s="224"/>
      <c r="BL18" s="3"/>
      <c r="BM18" s="3"/>
      <c r="BN18" s="3"/>
      <c r="BO18" s="3"/>
      <c r="BP18" s="3"/>
      <c r="BQ18" s="3"/>
      <c r="BR18" s="3"/>
      <c r="BS18" s="3"/>
      <c r="BT18" s="3"/>
      <c r="BU18" s="3"/>
      <c r="BV18" s="3"/>
      <c r="BW18" s="3"/>
      <c r="BX18" s="3"/>
      <c r="BY18" s="3"/>
      <c r="BZ18" s="3"/>
    </row>
    <row r="19" spans="2:78" ht="21" customHeight="1">
      <c r="B19" s="30"/>
      <c r="C19" s="31"/>
      <c r="D19" s="414"/>
      <c r="E19" s="225" t="s">
        <v>2284</v>
      </c>
      <c r="F19" s="222"/>
      <c r="G19" s="218"/>
      <c r="H19" s="222" t="s">
        <v>0</v>
      </c>
      <c r="I19" s="222" t="s">
        <v>63</v>
      </c>
      <c r="J19" s="223" t="s">
        <v>0</v>
      </c>
      <c r="K19" s="223" t="s">
        <v>65</v>
      </c>
      <c r="L19" s="223" t="s">
        <v>0</v>
      </c>
      <c r="M19" s="223" t="s">
        <v>333</v>
      </c>
      <c r="N19" s="41" t="s">
        <v>333</v>
      </c>
      <c r="O19" s="41" t="s">
        <v>0</v>
      </c>
      <c r="P19" s="41" t="s">
        <v>378</v>
      </c>
      <c r="Q19" s="41"/>
      <c r="R19" s="41"/>
      <c r="S19" s="41"/>
      <c r="T19" s="41"/>
      <c r="U19" s="42"/>
      <c r="V19" s="21" t="str">
        <f>IF(OR(AND(V17="",W17=""),AND(V18="",W18=""),AND(W17="X",W18="X"),OR(W17="M",W18="M")),"",SUM(V17,V18))</f>
        <v/>
      </c>
      <c r="W19" s="22" t="str">
        <f>IF(AND(AND(W17="X",W18="X"),SUM(V17,V18)=0,ISNUMBER(V19)),"",IF(OR(W17="M",W18="M"),"M",IF(AND(W17=W18,OR(W17="X",W17="W",W17="Z")),UPPER(W17),"")))</f>
        <v/>
      </c>
      <c r="X19" s="180"/>
      <c r="Y19" s="21" t="str">
        <f>IF(OR(AND(Y17="",Z17=""),AND(Y18="",Z18=""),AND(Z17="X",Z18="X"),OR(Z17="M",Z18="M")),"",SUM(Y17,Y18))</f>
        <v/>
      </c>
      <c r="Z19" s="22" t="str">
        <f>IF(AND(AND(Z17="X",Z18="X"),SUM(Y17,Y18)=0,ISNUMBER(Y19)),"",IF(OR(Z17="M",Z18="M"),"M",IF(AND(Z17=Z18,OR(Z17="X",Z17="W",Z17="Z")),UPPER(Z17),"")))</f>
        <v/>
      </c>
      <c r="AA19" s="180"/>
      <c r="AB19" s="21" t="str">
        <f>IF(OR(AND(AB17="",AC17=""),AND(AB18="",AC18=""),AND(AC17="X",AC18="X"),OR(AC17="M",AC18="M")),"",SUM(AB17,AB18))</f>
        <v/>
      </c>
      <c r="AC19" s="22" t="str">
        <f>IF(AND(AND(AC17="X",AC18="X"),SUM(AB17,AB18)=0,ISNUMBER(AB19)),"",IF(OR(AC17="M",AC18="M"),"M",IF(AND(AC17=AC18,OR(AC17="X",AC17="W",AC17="Z")),UPPER(AC17),"")))</f>
        <v/>
      </c>
      <c r="AD19" s="180"/>
      <c r="AE19" s="21" t="str">
        <f>IF(OR(AND(AE17="",AF17=""),AND(AE18="",AF18=""),AND(AF17="X",AF18="X"),OR(AF17="M",AF18="M")),"",SUM(AE17,AE18))</f>
        <v/>
      </c>
      <c r="AF19" s="22" t="str">
        <f>IF(AND(AND(AF17="X",AF18="X"),SUM(AE17,AE18)=0,ISNUMBER(AE19)),"",IF(OR(AF17="M",AF18="M"),"M",IF(AND(AF17=AF18,OR(AF17="X",AF17="W",AF17="Z")),UPPER(AF17),"")))</f>
        <v/>
      </c>
      <c r="AG19" s="180"/>
      <c r="AH19" s="21" t="str">
        <f>IF(OR(AND(AH17="",AI17=""),AND(AH18="",AI18=""),AND(AI17="X",AI18="X"),OR(AI17="M",AI18="M")),"",SUM(AH17,AH18))</f>
        <v/>
      </c>
      <c r="AI19" s="22" t="str">
        <f>IF(AND(AND(AI17="X",AI18="X"),SUM(AH17,AH18)=0,ISNUMBER(AH19)),"",IF(OR(AI17="M",AI18="M"),"M",IF(AND(AI17=AI18,OR(AI17="X",AI17="W",AI17="Z")),UPPER(AI17),"")))</f>
        <v/>
      </c>
      <c r="AJ19" s="180"/>
      <c r="AK19" s="21" t="str">
        <f>IF(OR(AND(AK17="",AL17=""),AND(AK18="",AL18=""),AND(AL17="X",AL18="X"),OR(AL17="M",AL18="M")),"",SUM(AK17,AK18))</f>
        <v/>
      </c>
      <c r="AL19" s="22" t="str">
        <f>IF(AND(AND(AL17="X",AL18="X"),SUM(AK17,AK18)=0,ISNUMBER(AK19)),"",IF(OR(AL17="M",AL18="M"),"M",IF(AND(AL17=AL18,OR(AL17="X",AL17="W",AL17="Z")),UPPER(AL17),"")))</f>
        <v/>
      </c>
      <c r="AM19" s="180"/>
      <c r="AN19" s="21" t="str">
        <f>IF(OR(AND(AN17="",AO17=""),AND(AN18="",AO18=""),AND(AO17="X",AO18="X"),OR(AO17="M",AO18="M")),"",SUM(AN17,AN18))</f>
        <v/>
      </c>
      <c r="AO19" s="22" t="str">
        <f>IF(AND(AND(AO17="X",AO18="X"),SUM(AN17,AN18)=0,ISNUMBER(AN19)),"",IF(OR(AO17="M",AO18="M"),"M",IF(AND(AO17=AO18,OR(AO17="X",AO17="W",AO17="Z")),UPPER(AO17),"")))</f>
        <v/>
      </c>
      <c r="AP19" s="180"/>
      <c r="AQ19" s="21" t="str">
        <f>IF(OR(AND(AQ17="",AR17=""),AND(AQ18="",AR18=""),AND(AR17="X",AR18="X"),OR(AR17="M",AR18="M")),"",SUM(AQ17,AQ18))</f>
        <v/>
      </c>
      <c r="AR19" s="22" t="str">
        <f>IF(AND(AND(AR17="X",AR18="X"),SUM(AQ17,AQ18)=0,ISNUMBER(AQ19)),"",IF(OR(AR17="M",AR18="M"),"M",IF(AND(AR17=AR18,OR(AR17="X",AR17="W",AR17="Z")),UPPER(AR17),"")))</f>
        <v/>
      </c>
      <c r="AS19" s="180"/>
      <c r="AT19" s="224"/>
      <c r="BL19" s="3"/>
      <c r="BM19" s="3"/>
      <c r="BN19" s="3"/>
      <c r="BO19" s="3"/>
      <c r="BP19" s="3"/>
      <c r="BQ19" s="3"/>
      <c r="BR19" s="3"/>
      <c r="BS19" s="3"/>
      <c r="BT19" s="3"/>
      <c r="BU19" s="3"/>
      <c r="BV19" s="3"/>
      <c r="BW19" s="3"/>
      <c r="BX19" s="3"/>
      <c r="BY19" s="3"/>
      <c r="BZ19" s="3"/>
    </row>
    <row r="20" spans="2:78" ht="21" customHeight="1">
      <c r="B20" s="30"/>
      <c r="C20" s="31"/>
      <c r="D20" s="393" t="s">
        <v>2286</v>
      </c>
      <c r="E20" s="225" t="s">
        <v>2282</v>
      </c>
      <c r="F20" s="222"/>
      <c r="G20" s="218"/>
      <c r="H20" s="222" t="s">
        <v>60</v>
      </c>
      <c r="I20" s="222" t="s">
        <v>64</v>
      </c>
      <c r="J20" s="223" t="s">
        <v>0</v>
      </c>
      <c r="K20" s="223" t="s">
        <v>65</v>
      </c>
      <c r="L20" s="223" t="s">
        <v>0</v>
      </c>
      <c r="M20" s="223" t="s">
        <v>333</v>
      </c>
      <c r="N20" s="41" t="s">
        <v>333</v>
      </c>
      <c r="O20" s="41" t="s">
        <v>0</v>
      </c>
      <c r="P20" s="41" t="s">
        <v>378</v>
      </c>
      <c r="Q20" s="41"/>
      <c r="R20" s="41"/>
      <c r="S20" s="41"/>
      <c r="T20" s="41"/>
      <c r="U20" s="42"/>
      <c r="V20" s="21" t="str">
        <f>IF(OR(AND(V14="",W14=""),AND(V17="",W17=""),AND(W14="X",W17="X"),OR(W14="M",W17="M")),"",SUM(V14,V17))</f>
        <v/>
      </c>
      <c r="W20" s="22" t="str">
        <f>IF(AND(AND(W14="X",W17="X"),SUM(V14,V17)=0,ISNUMBER(V20)),"",IF(OR(W14="M",W17="M"),"M",IF(AND(W14=W17,OR(W14="X",W14="W",W14="Z")),UPPER(W14),"")))</f>
        <v/>
      </c>
      <c r="X20" s="180"/>
      <c r="Y20" s="21" t="str">
        <f>IF(OR(AND(Y14="",Z14=""),AND(Y17="",Z17=""),AND(Z14="X",Z17="X"),OR(Z14="M",Z17="M")),"",SUM(Y14,Y17))</f>
        <v/>
      </c>
      <c r="Z20" s="22" t="str">
        <f>IF(AND(AND(Z14="X",Z17="X"),SUM(Y14,Y17)=0,ISNUMBER(Y20)),"",IF(OR(Z14="M",Z17="M"),"M",IF(AND(Z14=Z17,OR(Z14="X",Z14="W",Z14="Z")),UPPER(Z14),"")))</f>
        <v/>
      </c>
      <c r="AA20" s="180"/>
      <c r="AB20" s="21" t="str">
        <f>IF(OR(AND(AB14="",AC14=""),AND(AB17="",AC17=""),AND(AC14="X",AC17="X"),OR(AC14="M",AC17="M")),"",SUM(AB14,AB17))</f>
        <v/>
      </c>
      <c r="AC20" s="22" t="str">
        <f>IF(AND(AND(AC14="X",AC17="X"),SUM(AB14,AB17)=0,ISNUMBER(AB20)),"",IF(OR(AC14="M",AC17="M"),"M",IF(AND(AC14=AC17,OR(AC14="X",AC14="W",AC14="Z")),UPPER(AC14),"")))</f>
        <v/>
      </c>
      <c r="AD20" s="180"/>
      <c r="AE20" s="21" t="str">
        <f>IF(OR(AND(AE14="",AF14=""),AND(AE17="",AF17=""),AND(AF14="X",AF17="X"),OR(AF14="M",AF17="M")),"",SUM(AE14,AE17))</f>
        <v/>
      </c>
      <c r="AF20" s="22" t="str">
        <f>IF(AND(AND(AF14="X",AF17="X"),SUM(AE14,AE17)=0,ISNUMBER(AE20)),"",IF(OR(AF14="M",AF17="M"),"M",IF(AND(AF14=AF17,OR(AF14="X",AF14="W",AF14="Z")),UPPER(AF14),"")))</f>
        <v/>
      </c>
      <c r="AG20" s="180"/>
      <c r="AH20" s="21" t="str">
        <f>IF(OR(AND(AH14="",AI14=""),AND(AH17="",AI17=""),AND(AI14="X",AI17="X"),OR(AI14="M",AI17="M")),"",SUM(AH14,AH17))</f>
        <v/>
      </c>
      <c r="AI20" s="22" t="str">
        <f>IF(AND(AND(AI14="X",AI17="X"),SUM(AH14,AH17)=0,ISNUMBER(AH20)),"",IF(OR(AI14="M",AI17="M"),"M",IF(AND(AI14=AI17,OR(AI14="X",AI14="W",AI14="Z")),UPPER(AI14),"")))</f>
        <v/>
      </c>
      <c r="AJ20" s="180"/>
      <c r="AK20" s="21" t="str">
        <f>IF(OR(AND(AK14="",AL14=""),AND(AK17="",AL17=""),AND(AL14="X",AL17="X"),OR(AL14="M",AL17="M")),"",SUM(AK14,AK17))</f>
        <v/>
      </c>
      <c r="AL20" s="22" t="str">
        <f>IF(AND(AND(AL14="X",AL17="X"),SUM(AK14,AK17)=0,ISNUMBER(AK20)),"",IF(OR(AL14="M",AL17="M"),"M",IF(AND(AL14=AL17,OR(AL14="X",AL14="W",AL14="Z")),UPPER(AL14),"")))</f>
        <v/>
      </c>
      <c r="AM20" s="180"/>
      <c r="AN20" s="21" t="str">
        <f>IF(OR(AND(AN14="",AO14=""),AND(AN17="",AO17=""),AND(AO14="X",AO17="X"),OR(AO14="M",AO17="M")),"",SUM(AN14,AN17))</f>
        <v/>
      </c>
      <c r="AO20" s="22" t="str">
        <f>IF(AND(AND(AO14="X",AO17="X"),SUM(AN14,AN17)=0,ISNUMBER(AN20)),"",IF(OR(AO14="M",AO17="M"),"M",IF(AND(AO14=AO17,OR(AO14="X",AO14="W",AO14="Z")),UPPER(AO14),"")))</f>
        <v/>
      </c>
      <c r="AP20" s="180"/>
      <c r="AQ20" s="21" t="str">
        <f>IF(OR(AND(AQ14="",AR14=""),AND(AQ17="",AR17=""),AND(AR14="X",AR17="X"),OR(AR14="M",AR17="M")),"",SUM(AQ14,AQ17))</f>
        <v/>
      </c>
      <c r="AR20" s="22" t="str">
        <f>IF(AND(AND(AR14="X",AR17="X"),SUM(AQ14,AQ17)=0,ISNUMBER(AQ20)),"",IF(OR(AR14="M",AR17="M"),"M",IF(AND(AR14=AR17,OR(AR14="X",AR14="W",AR14="Z")),UPPER(AR14),"")))</f>
        <v/>
      </c>
      <c r="AS20" s="180"/>
      <c r="AT20" s="224"/>
      <c r="BL20" s="3"/>
      <c r="BM20" s="3"/>
      <c r="BN20" s="3"/>
      <c r="BO20" s="3"/>
      <c r="BP20" s="3"/>
      <c r="BQ20" s="3"/>
      <c r="BR20" s="3"/>
      <c r="BS20" s="3"/>
      <c r="BT20" s="3"/>
      <c r="BU20" s="3"/>
      <c r="BV20" s="3"/>
      <c r="BW20" s="3"/>
      <c r="BX20" s="3"/>
      <c r="BY20" s="3"/>
      <c r="BZ20" s="3"/>
    </row>
    <row r="21" spans="2:78" ht="21" customHeight="1">
      <c r="B21" s="30"/>
      <c r="C21" s="31"/>
      <c r="D21" s="394"/>
      <c r="E21" s="225" t="s">
        <v>2283</v>
      </c>
      <c r="F21" s="222"/>
      <c r="G21" s="218"/>
      <c r="H21" s="222" t="s">
        <v>61</v>
      </c>
      <c r="I21" s="222" t="s">
        <v>64</v>
      </c>
      <c r="J21" s="223" t="s">
        <v>0</v>
      </c>
      <c r="K21" s="223" t="s">
        <v>65</v>
      </c>
      <c r="L21" s="223" t="s">
        <v>0</v>
      </c>
      <c r="M21" s="223" t="s">
        <v>333</v>
      </c>
      <c r="N21" s="41" t="s">
        <v>333</v>
      </c>
      <c r="O21" s="41" t="s">
        <v>0</v>
      </c>
      <c r="P21" s="41" t="s">
        <v>378</v>
      </c>
      <c r="Q21" s="41"/>
      <c r="R21" s="41"/>
      <c r="S21" s="41"/>
      <c r="T21" s="41"/>
      <c r="U21" s="42"/>
      <c r="V21" s="21" t="str">
        <f>IF(OR(AND(V15="",W15=""),AND(V18="",W18=""),AND(W15="X",W18="X"),OR(W15="M",W18="M")),"",SUM(V15,V18))</f>
        <v/>
      </c>
      <c r="W21" s="22" t="str">
        <f>IF(AND(AND(W15="X",W18="X"),SUM(V15,V18)=0,ISNUMBER(V21)),"",IF(OR(W15="M",W18="M"),"M",IF(AND(W15=W18,OR(W15="X",W15="W",W15="Z")),UPPER(W15),"")))</f>
        <v/>
      </c>
      <c r="X21" s="180"/>
      <c r="Y21" s="21" t="str">
        <f>IF(OR(AND(Y15="",Z15=""),AND(Y18="",Z18=""),AND(Z15="X",Z18="X"),OR(Z15="M",Z18="M")),"",SUM(Y15,Y18))</f>
        <v/>
      </c>
      <c r="Z21" s="22" t="str">
        <f>IF(AND(AND(Z15="X",Z18="X"),SUM(Y15,Y18)=0,ISNUMBER(Y21)),"",IF(OR(Z15="M",Z18="M"),"M",IF(AND(Z15=Z18,OR(Z15="X",Z15="W",Z15="Z")),UPPER(Z15),"")))</f>
        <v/>
      </c>
      <c r="AA21" s="180"/>
      <c r="AB21" s="21" t="str">
        <f>IF(OR(AND(AB15="",AC15=""),AND(AB18="",AC18=""),AND(AC15="X",AC18="X"),OR(AC15="M",AC18="M")),"",SUM(AB15,AB18))</f>
        <v/>
      </c>
      <c r="AC21" s="22" t="str">
        <f>IF(AND(AND(AC15="X",AC18="X"),SUM(AB15,AB18)=0,ISNUMBER(AB21)),"",IF(OR(AC15="M",AC18="M"),"M",IF(AND(AC15=AC18,OR(AC15="X",AC15="W",AC15="Z")),UPPER(AC15),"")))</f>
        <v/>
      </c>
      <c r="AD21" s="180"/>
      <c r="AE21" s="21" t="str">
        <f>IF(OR(AND(AE15="",AF15=""),AND(AE18="",AF18=""),AND(AF15="X",AF18="X"),OR(AF15="M",AF18="M")),"",SUM(AE15,AE18))</f>
        <v/>
      </c>
      <c r="AF21" s="22" t="str">
        <f>IF(AND(AND(AF15="X",AF18="X"),SUM(AE15,AE18)=0,ISNUMBER(AE21)),"",IF(OR(AF15="M",AF18="M"),"M",IF(AND(AF15=AF18,OR(AF15="X",AF15="W",AF15="Z")),UPPER(AF15),"")))</f>
        <v/>
      </c>
      <c r="AG21" s="180"/>
      <c r="AH21" s="21" t="str">
        <f>IF(OR(AND(AH15="",AI15=""),AND(AH18="",AI18=""),AND(AI15="X",AI18="X"),OR(AI15="M",AI18="M")),"",SUM(AH15,AH18))</f>
        <v/>
      </c>
      <c r="AI21" s="22" t="str">
        <f>IF(AND(AND(AI15="X",AI18="X"),SUM(AH15,AH18)=0,ISNUMBER(AH21)),"",IF(OR(AI15="M",AI18="M"),"M",IF(AND(AI15=AI18,OR(AI15="X",AI15="W",AI15="Z")),UPPER(AI15),"")))</f>
        <v/>
      </c>
      <c r="AJ21" s="180"/>
      <c r="AK21" s="21" t="str">
        <f>IF(OR(AND(AK15="",AL15=""),AND(AK18="",AL18=""),AND(AL15="X",AL18="X"),OR(AL15="M",AL18="M")),"",SUM(AK15,AK18))</f>
        <v/>
      </c>
      <c r="AL21" s="22" t="str">
        <f>IF(AND(AND(AL15="X",AL18="X"),SUM(AK15,AK18)=0,ISNUMBER(AK21)),"",IF(OR(AL15="M",AL18="M"),"M",IF(AND(AL15=AL18,OR(AL15="X",AL15="W",AL15="Z")),UPPER(AL15),"")))</f>
        <v/>
      </c>
      <c r="AM21" s="180"/>
      <c r="AN21" s="21" t="str">
        <f>IF(OR(AND(AN15="",AO15=""),AND(AN18="",AO18=""),AND(AO15="X",AO18="X"),OR(AO15="M",AO18="M")),"",SUM(AN15,AN18))</f>
        <v/>
      </c>
      <c r="AO21" s="22" t="str">
        <f>IF(AND(AND(AO15="X",AO18="X"),SUM(AN15,AN18)=0,ISNUMBER(AN21)),"",IF(OR(AO15="M",AO18="M"),"M",IF(AND(AO15=AO18,OR(AO15="X",AO15="W",AO15="Z")),UPPER(AO15),"")))</f>
        <v/>
      </c>
      <c r="AP21" s="180"/>
      <c r="AQ21" s="21" t="str">
        <f>IF(OR(AND(AQ15="",AR15=""),AND(AQ18="",AR18=""),AND(AR15="X",AR18="X"),OR(AR15="M",AR18="M")),"",SUM(AQ15,AQ18))</f>
        <v/>
      </c>
      <c r="AR21" s="22" t="str">
        <f>IF(AND(AND(AR15="X",AR18="X"),SUM(AQ15,AQ18)=0,ISNUMBER(AQ21)),"",IF(OR(AR15="M",AR18="M"),"M",IF(AND(AR15=AR18,OR(AR15="X",AR15="W",AR15="Z")),UPPER(AR15),"")))</f>
        <v/>
      </c>
      <c r="AS21" s="180"/>
      <c r="AT21" s="224"/>
      <c r="BL21" s="3"/>
      <c r="BM21" s="3"/>
      <c r="BN21" s="3"/>
      <c r="BO21" s="3"/>
      <c r="BP21" s="3"/>
      <c r="BQ21" s="3"/>
      <c r="BR21" s="3"/>
      <c r="BS21" s="3"/>
      <c r="BT21" s="3"/>
      <c r="BU21" s="3"/>
      <c r="BV21" s="3"/>
      <c r="BW21" s="3"/>
      <c r="BX21" s="3"/>
      <c r="BY21" s="3"/>
      <c r="BZ21" s="3"/>
    </row>
    <row r="22" spans="2:78" ht="21" customHeight="1">
      <c r="B22" s="30"/>
      <c r="C22" s="31"/>
      <c r="D22" s="395"/>
      <c r="E22" s="225" t="s">
        <v>2284</v>
      </c>
      <c r="F22" s="222"/>
      <c r="G22" s="218"/>
      <c r="H22" s="222" t="s">
        <v>0</v>
      </c>
      <c r="I22" s="222" t="s">
        <v>64</v>
      </c>
      <c r="J22" s="223" t="s">
        <v>0</v>
      </c>
      <c r="K22" s="223" t="s">
        <v>65</v>
      </c>
      <c r="L22" s="223" t="s">
        <v>0</v>
      </c>
      <c r="M22" s="223" t="s">
        <v>333</v>
      </c>
      <c r="N22" s="41" t="s">
        <v>333</v>
      </c>
      <c r="O22" s="41" t="s">
        <v>0</v>
      </c>
      <c r="P22" s="41" t="s">
        <v>378</v>
      </c>
      <c r="Q22" s="41"/>
      <c r="R22" s="41"/>
      <c r="S22" s="41"/>
      <c r="T22" s="41"/>
      <c r="U22" s="42"/>
      <c r="V22" s="21" t="str">
        <f>IF(OR(AND(V16="",W16=""),AND(V19="",W19=""),AND(W16="X",W19="X"),OR(W16="M",W19="M")),"",SUM(V16,V19))</f>
        <v/>
      </c>
      <c r="W22" s="22" t="str">
        <f>IF(AND(AND(W16="X",W19="X"),SUM(V16,V19)=0,ISNUMBER(V22)),"",IF(OR(W16="M",W19="M"),"M",IF(AND(W16=W19,OR(W16="X",W16="W",W16="Z")),UPPER(W16),"")))</f>
        <v/>
      </c>
      <c r="X22" s="180"/>
      <c r="Y22" s="21" t="str">
        <f>IF(OR(AND(Y16="",Z16=""),AND(Y19="",Z19=""),AND(Z16="X",Z19="X"),OR(Z16="M",Z19="M")),"",SUM(Y16,Y19))</f>
        <v/>
      </c>
      <c r="Z22" s="22" t="str">
        <f>IF(AND(AND(Z16="X",Z19="X"),SUM(Y16,Y19)=0,ISNUMBER(Y22)),"",IF(OR(Z16="M",Z19="M"),"M",IF(AND(Z16=Z19,OR(Z16="X",Z16="W",Z16="Z")),UPPER(Z16),"")))</f>
        <v/>
      </c>
      <c r="AA22" s="180"/>
      <c r="AB22" s="21" t="str">
        <f>IF(OR(AND(AB16="",AC16=""),AND(AB19="",AC19=""),AND(AC16="X",AC19="X"),OR(AC16="M",AC19="M")),"",SUM(AB16,AB19))</f>
        <v/>
      </c>
      <c r="AC22" s="22" t="str">
        <f>IF(AND(AND(AC16="X",AC19="X"),SUM(AB16,AB19)=0,ISNUMBER(AB22)),"",IF(OR(AC16="M",AC19="M"),"M",IF(AND(AC16=AC19,OR(AC16="X",AC16="W",AC16="Z")),UPPER(AC16),"")))</f>
        <v/>
      </c>
      <c r="AD22" s="180"/>
      <c r="AE22" s="21" t="str">
        <f>IF(OR(AND(AE16="",AF16=""),AND(AE19="",AF19=""),AND(AF16="X",AF19="X"),OR(AF16="M",AF19="M")),"",SUM(AE16,AE19))</f>
        <v/>
      </c>
      <c r="AF22" s="22" t="str">
        <f>IF(AND(AND(AF16="X",AF19="X"),SUM(AE16,AE19)=0,ISNUMBER(AE22)),"",IF(OR(AF16="M",AF19="M"),"M",IF(AND(AF16=AF19,OR(AF16="X",AF16="W",AF16="Z")),UPPER(AF16),"")))</f>
        <v/>
      </c>
      <c r="AG22" s="180"/>
      <c r="AH22" s="21" t="str">
        <f>IF(OR(AND(AH16="",AI16=""),AND(AH19="",AI19=""),AND(AI16="X",AI19="X"),OR(AI16="M",AI19="M")),"",SUM(AH16,AH19))</f>
        <v/>
      </c>
      <c r="AI22" s="22" t="str">
        <f>IF(AND(AND(AI16="X",AI19="X"),SUM(AH16,AH19)=0,ISNUMBER(AH22)),"",IF(OR(AI16="M",AI19="M"),"M",IF(AND(AI16=AI19,OR(AI16="X",AI16="W",AI16="Z")),UPPER(AI16),"")))</f>
        <v/>
      </c>
      <c r="AJ22" s="180"/>
      <c r="AK22" s="21" t="str">
        <f>IF(OR(AND(AK16="",AL16=""),AND(AK19="",AL19=""),AND(AL16="X",AL19="X"),OR(AL16="M",AL19="M")),"",SUM(AK16,AK19))</f>
        <v/>
      </c>
      <c r="AL22" s="22" t="str">
        <f>IF(AND(AND(AL16="X",AL19="X"),SUM(AK16,AK19)=0,ISNUMBER(AK22)),"",IF(OR(AL16="M",AL19="M"),"M",IF(AND(AL16=AL19,OR(AL16="X",AL16="W",AL16="Z")),UPPER(AL16),"")))</f>
        <v/>
      </c>
      <c r="AM22" s="180"/>
      <c r="AN22" s="21" t="str">
        <f>IF(OR(AND(AN16="",AO16=""),AND(AN19="",AO19=""),AND(AO16="X",AO19="X"),OR(AO16="M",AO19="M")),"",SUM(AN16,AN19))</f>
        <v/>
      </c>
      <c r="AO22" s="22" t="str">
        <f>IF(AND(AND(AO16="X",AO19="X"),SUM(AN16,AN19)=0,ISNUMBER(AN22)),"",IF(OR(AO16="M",AO19="M"),"M",IF(AND(AO16=AO19,OR(AO16="X",AO16="W",AO16="Z")),UPPER(AO16),"")))</f>
        <v/>
      </c>
      <c r="AP22" s="180"/>
      <c r="AQ22" s="21" t="str">
        <f>IF(OR(AND(AQ16="",AR16=""),AND(AQ19="",AR19=""),AND(AR16="X",AR19="X"),OR(AR16="M",AR19="M")),"",SUM(AQ16,AQ19))</f>
        <v/>
      </c>
      <c r="AR22" s="22" t="str">
        <f>IF(AND(AND(AR16="X",AR19="X"),SUM(AQ16,AQ19)=0,ISNUMBER(AQ22)),"",IF(OR(AR16="M",AR19="M"),"M",IF(AND(AR16=AR19,OR(AR16="X",AR16="W",AR16="Z")),UPPER(AR16),"")))</f>
        <v/>
      </c>
      <c r="AS22" s="180"/>
      <c r="AT22" s="224"/>
      <c r="BL22" s="3"/>
      <c r="BM22" s="3"/>
      <c r="BN22" s="3"/>
      <c r="BO22" s="3"/>
      <c r="BP22" s="3"/>
      <c r="BQ22" s="3"/>
      <c r="BR22" s="3"/>
      <c r="BS22" s="3"/>
      <c r="BT22" s="3"/>
      <c r="BU22" s="3"/>
      <c r="BV22" s="3"/>
      <c r="BW22" s="3"/>
      <c r="BX22" s="3"/>
      <c r="BY22" s="3"/>
      <c r="BZ22" s="3"/>
    </row>
    <row r="23" spans="2:78" ht="21" customHeight="1">
      <c r="B23" s="30"/>
      <c r="C23" s="31"/>
      <c r="D23" s="386" t="s">
        <v>2287</v>
      </c>
      <c r="E23" s="387"/>
      <c r="F23" s="222"/>
      <c r="G23" s="218"/>
      <c r="H23" s="222" t="s">
        <v>0</v>
      </c>
      <c r="I23" s="222" t="s">
        <v>64</v>
      </c>
      <c r="J23" s="223" t="s">
        <v>0</v>
      </c>
      <c r="K23" s="226" t="s">
        <v>66</v>
      </c>
      <c r="L23" s="223" t="s">
        <v>0</v>
      </c>
      <c r="M23" s="223" t="s">
        <v>333</v>
      </c>
      <c r="N23" s="41" t="s">
        <v>333</v>
      </c>
      <c r="O23" s="41" t="s">
        <v>0</v>
      </c>
      <c r="P23" s="41" t="s">
        <v>378</v>
      </c>
      <c r="Q23" s="41"/>
      <c r="R23" s="41"/>
      <c r="S23" s="41"/>
      <c r="T23" s="41"/>
      <c r="U23" s="97"/>
      <c r="V23" s="65"/>
      <c r="W23" s="66"/>
      <c r="X23" s="179"/>
      <c r="Y23" s="65"/>
      <c r="Z23" s="66"/>
      <c r="AA23" s="179"/>
      <c r="AB23" s="65"/>
      <c r="AC23" s="66"/>
      <c r="AD23" s="179"/>
      <c r="AE23" s="65"/>
      <c r="AF23" s="66"/>
      <c r="AG23" s="179"/>
      <c r="AH23" s="65"/>
      <c r="AI23" s="66"/>
      <c r="AJ23" s="179"/>
      <c r="AK23" s="65"/>
      <c r="AL23" s="66"/>
      <c r="AM23" s="179"/>
      <c r="AN23" s="65"/>
      <c r="AO23" s="66"/>
      <c r="AP23" s="179"/>
      <c r="AQ23" s="21" t="str">
        <f>IF(OR(EXACT(V23,W23),EXACT(AB23,AC23),EXACT(AH23,AI23),EXACT(AN23,AO23),AND(W23="X",AC23="X",AI23="X",AO23="X"),OR(W23="M",AC23="M",AI23="M",AO23="M")),"",SUM(V23,AB23,AH23,AN23))</f>
        <v/>
      </c>
      <c r="AR23" s="22" t="str">
        <f>IF(AND(AND(W23="X",AC23="X",AI23="X",AO23="X"),SUM(V23,AB23,AH23,AN23)=0,ISNUMBER(AQ23)),"",IF(OR(W23="M",AC23="M",AI23="M",AO23="M"),"M",IF(AND(W23=AC23,W23=AI23,W23=AO23,OR(W23="X",W23="W",W23="Z")),UPPER(W23),"")))</f>
        <v/>
      </c>
      <c r="AS23" s="180"/>
      <c r="AT23" s="224"/>
      <c r="BL23" s="3"/>
      <c r="BM23" s="3"/>
      <c r="BN23" s="3"/>
      <c r="BO23" s="3"/>
      <c r="BP23" s="3"/>
      <c r="BQ23" s="3"/>
      <c r="BR23" s="3"/>
      <c r="BS23" s="3"/>
      <c r="BT23" s="3"/>
      <c r="BU23" s="3"/>
      <c r="BV23" s="3"/>
      <c r="BW23" s="3"/>
      <c r="BX23" s="3"/>
      <c r="BY23" s="3"/>
      <c r="BZ23" s="3"/>
    </row>
    <row r="24" spans="2:78" ht="15" customHeight="1">
      <c r="B24" s="30"/>
      <c r="C24" s="31"/>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row>
    <row r="25" spans="2:78" ht="15" hidden="1" customHeight="1">
      <c r="B25" s="30"/>
      <c r="C25" s="3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row>
    <row r="26" spans="2:78" hidden="1">
      <c r="B26" s="30"/>
    </row>
    <row r="27" spans="2:78" hidden="1">
      <c r="B27" s="30"/>
      <c r="V27" s="227">
        <f>SUMPRODUCT(--(V14:V23=0),--(V14:V23&lt;&gt;""),--(W14:W23="Z"))+SUMPRODUCT(--(V14:V23=0),--(V14:V23&lt;&gt;""),--(W14:W23=""))+SUMPRODUCT(--(V14:V23&gt;0),--(W14:W23="W"))+SUMPRODUCT(--(V14:V23&gt;0), --(V14:V23&lt;&gt;""),--(W14:W23=""))+SUMPRODUCT(--(V14:V23=""),--(W14:W23="Z"))</f>
        <v>0</v>
      </c>
      <c r="W27" s="228"/>
      <c r="X27" s="228"/>
      <c r="Y27" s="227">
        <f>SUMPRODUCT(--(Y14:Y23=0),--(Y14:Y23&lt;&gt;""),--(Z14:Z23="Z"))+SUMPRODUCT(--(Y14:Y23=0),--(Y14:Y23&lt;&gt;""),--(Z14:Z23=""))+SUMPRODUCT(--(Y14:Y23&gt;0),--(Z14:Z23="W"))+SUMPRODUCT(--(Y14:Y23&gt;0), --(Y14:Y23&lt;&gt;""),--(Z14:Z23=""))+SUMPRODUCT(--(Y14:Y23=""),--(Z14:Z23="Z"))</f>
        <v>0</v>
      </c>
      <c r="Z27" s="228"/>
      <c r="AA27" s="228"/>
      <c r="AB27" s="227">
        <f>SUMPRODUCT(--(AB14:AB23=0),--(AB14:AB23&lt;&gt;""),--(AC14:AC23="Z"))+SUMPRODUCT(--(AB14:AB23=0),--(AB14:AB23&lt;&gt;""),--(AC14:AC23=""))+SUMPRODUCT(--(AB14:AB23&gt;0),--(AC14:AC23="W"))+SUMPRODUCT(--(AB14:AB23&gt;0), --(AB14:AB23&lt;&gt;""),--(AC14:AC23=""))+SUMPRODUCT(--(AB14:AB23=""),--(AC14:AC23="Z"))</f>
        <v>0</v>
      </c>
      <c r="AC27" s="228"/>
      <c r="AD27" s="228"/>
      <c r="AE27" s="227">
        <f>SUMPRODUCT(--(AE14:AE23=0),--(AE14:AE23&lt;&gt;""),--(AF14:AF23="Z"))+SUMPRODUCT(--(AE14:AE23=0),--(AE14:AE23&lt;&gt;""),--(AF14:AF23=""))+SUMPRODUCT(--(AE14:AE23&gt;0),--(AF14:AF23="W"))+SUMPRODUCT(--(AE14:AE23&gt;0), --(AE14:AE23&lt;&gt;""),--(AF14:AF23=""))+SUMPRODUCT(--(AE14:AE23=""),--(AF14:AF23="Z"))</f>
        <v>0</v>
      </c>
      <c r="AF27" s="228"/>
      <c r="AG27" s="228"/>
      <c r="AH27" s="227">
        <f>SUMPRODUCT(--(AH14:AH23=0),--(AH14:AH23&lt;&gt;""),--(AI14:AI23="Z"))+SUMPRODUCT(--(AH14:AH23=0),--(AH14:AH23&lt;&gt;""),--(AI14:AI23=""))+SUMPRODUCT(--(AH14:AH23&gt;0),--(AI14:AI23="W"))+SUMPRODUCT(--(AH14:AH23&gt;0), --(AH14:AH23&lt;&gt;""),--(AI14:AI23=""))+SUMPRODUCT(--(AH14:AH23=""),--(AI14:AI23="Z"))</f>
        <v>0</v>
      </c>
      <c r="AI27" s="228"/>
      <c r="AJ27" s="228"/>
      <c r="AK27" s="227">
        <f>SUMPRODUCT(--(AK14:AK23=0),--(AK14:AK23&lt;&gt;""),--(AL14:AL23="Z"))+SUMPRODUCT(--(AK14:AK23=0),--(AK14:AK23&lt;&gt;""),--(AL14:AL23=""))+SUMPRODUCT(--(AK14:AK23&gt;0),--(AL14:AL23="W"))+SUMPRODUCT(--(AK14:AK23&gt;0), --(AK14:AK23&lt;&gt;""),--(AL14:AL23=""))+SUMPRODUCT(--(AK14:AK23=""),--(AL14:AL23="Z"))</f>
        <v>0</v>
      </c>
      <c r="AL27" s="228"/>
      <c r="AM27" s="228"/>
      <c r="AN27" s="227">
        <f>SUMPRODUCT(--(AN14:AN23=0),--(AN14:AN23&lt;&gt;""),--(AO14:AO23="Z"))+SUMPRODUCT(--(AN14:AN23=0),--(AN14:AN23&lt;&gt;""),--(AO14:AO23=""))+SUMPRODUCT(--(AN14:AN23&gt;0),--(AO14:AO23="W"))+SUMPRODUCT(--(AN14:AN23&gt;0), --(AN14:AN23&lt;&gt;""),--(AO14:AO23=""))+SUMPRODUCT(--(AN14:AN23=""),--(AO14:AO23="Z"))</f>
        <v>0</v>
      </c>
      <c r="AO27" s="228"/>
      <c r="AP27" s="228"/>
      <c r="AQ27" s="227">
        <f>SUMPRODUCT(--(AQ14:AQ23=0),--(AQ14:AQ23&lt;&gt;""),--(AR14:AR23="Z"))+SUMPRODUCT(--(AQ14:AQ23=0),--(AQ14:AQ23&lt;&gt;""),--(AR14:AR23=""))+SUMPRODUCT(--(AQ14:AQ23&gt;0),--(AR14:AR23="W"))+SUMPRODUCT(--(AQ14:AQ23&gt;0), --(AQ14:AQ23&lt;&gt;""),--(AR14:AR23=""))+SUMPRODUCT(--(AQ14:AQ23=""),--(AR14:AR23="Z"))</f>
        <v>0</v>
      </c>
      <c r="AR27" s="228"/>
      <c r="AS27" s="228"/>
    </row>
    <row r="28" spans="2:78" hidden="1">
      <c r="B28" s="30"/>
    </row>
    <row r="29" spans="2:78" hidden="1">
      <c r="B29" s="30"/>
    </row>
    <row r="30" spans="2:78" hidden="1">
      <c r="B30" s="30"/>
    </row>
    <row r="31" spans="2:78" hidden="1">
      <c r="B31" s="30"/>
    </row>
    <row r="32" spans="2:78">
      <c r="B32" s="30"/>
    </row>
    <row r="33" spans="2:2">
      <c r="B33" s="30"/>
    </row>
    <row r="34" spans="2:2">
      <c r="B34" s="30"/>
    </row>
    <row r="35" spans="2:2">
      <c r="B35" s="30"/>
    </row>
    <row r="36" spans="2:2">
      <c r="B36" s="30"/>
    </row>
    <row r="37" spans="2:2">
      <c r="B37" s="30"/>
    </row>
    <row r="38" spans="2:2">
      <c r="B38" s="30"/>
    </row>
    <row r="39" spans="2:2">
      <c r="B39" s="30"/>
    </row>
    <row r="40" spans="2:2">
      <c r="B40" s="30"/>
    </row>
    <row r="41" spans="2:2">
      <c r="B41" s="30"/>
    </row>
    <row r="42" spans="2:2">
      <c r="B42" s="30"/>
    </row>
    <row r="43" spans="2:2">
      <c r="B43" s="30"/>
    </row>
    <row r="44" spans="2:2">
      <c r="B44" s="30"/>
    </row>
    <row r="45" spans="2:2">
      <c r="B45" s="30"/>
    </row>
    <row r="46" spans="2:2">
      <c r="B46" s="30"/>
    </row>
    <row r="47" spans="2:2">
      <c r="B47" s="30"/>
    </row>
    <row r="48" spans="2:2">
      <c r="B48" s="30"/>
    </row>
    <row r="49" spans="2:2">
      <c r="B49" s="30"/>
    </row>
    <row r="50" spans="2:2">
      <c r="B50" s="30"/>
    </row>
    <row r="51" spans="2:2">
      <c r="B51" s="30"/>
    </row>
    <row r="53" spans="2:2">
      <c r="B53" s="30"/>
    </row>
  </sheetData>
  <sheetProtection algorithmName="SHA-512" hashValue="xp58bOHyotdo9lD702kjkx5J/SbG7kMyBlqGB7ce1giuuTrR6C0Z893eikg0fwdN5kaxi3cmsdxtoEN7zDL/8g==" saltValue="hnUPN74H/UPkZF224eUT0A==" spinCount="100000" sheet="1" objects="1" scenarios="1" formatCells="0" formatColumns="0" formatRows="0" sort="0" autoFilter="0"/>
  <mergeCells count="27">
    <mergeCell ref="AQ4:AS4"/>
    <mergeCell ref="D3:E5"/>
    <mergeCell ref="AQ3:AS3"/>
    <mergeCell ref="D14:D16"/>
    <mergeCell ref="D17:D19"/>
    <mergeCell ref="AK5:AM5"/>
    <mergeCell ref="AN5:AP5"/>
    <mergeCell ref="AQ5:AS5"/>
    <mergeCell ref="V4:X4"/>
    <mergeCell ref="AB4:AD4"/>
    <mergeCell ref="AE4:AG4"/>
    <mergeCell ref="AH4:AJ4"/>
    <mergeCell ref="AK4:AM4"/>
    <mergeCell ref="AN3:AP3"/>
    <mergeCell ref="AN4:AP4"/>
    <mergeCell ref="D1:AH1"/>
    <mergeCell ref="D23:E23"/>
    <mergeCell ref="AB3:AG3"/>
    <mergeCell ref="AH3:AM3"/>
    <mergeCell ref="D20:D22"/>
    <mergeCell ref="V5:X5"/>
    <mergeCell ref="AB5:AD5"/>
    <mergeCell ref="AE5:AG5"/>
    <mergeCell ref="AH5:AJ5"/>
    <mergeCell ref="Y4:AA4"/>
    <mergeCell ref="Y5:AA5"/>
    <mergeCell ref="V3:AA3"/>
  </mergeCells>
  <conditionalFormatting sqref="V14:V23 AB14:AB23 AE16 AH14:AH23 AK14:AK23 AN14:AN23 AQ14:AQ23 AE19:AE22">
    <cfRule type="expression" dxfId="150" priority="23">
      <formula xml:space="preserve"> OR(AND(V14=0,V14&lt;&gt;"",W14&lt;&gt;"Z",W14&lt;&gt;""),AND(V14&gt;0,V14&lt;&gt;"",W14&lt;&gt;"W",W14&lt;&gt;""),AND(V14="", W14="W"))</formula>
    </cfRule>
  </conditionalFormatting>
  <conditionalFormatting sqref="W14:W23 AC14:AC23 AF16 AI14:AI23 AL14:AL23 AO14:AO23 AR14:AR23 AF19:AF22">
    <cfRule type="expression" dxfId="149" priority="22">
      <formula xml:space="preserve"> OR(AND(V14=0,V14&lt;&gt;"",W14&lt;&gt;"Z",W14&lt;&gt;""),AND(V14&gt;0,V14&lt;&gt;"",W14&lt;&gt;"W",W14&lt;&gt;""),AND(V14="", W14="W"))</formula>
    </cfRule>
  </conditionalFormatting>
  <conditionalFormatting sqref="AD14:AD23 AG16 AJ14:AJ23 AM14:AM23 AP14:AP23 AS14:AS23 AG19:AG22 X14:X23">
    <cfRule type="expression" dxfId="148" priority="21">
      <formula xml:space="preserve"> AND(OR(W14="X",W14="W"),X14="")</formula>
    </cfRule>
  </conditionalFormatting>
  <conditionalFormatting sqref="AE16 AE19 AQ16 AQ19 V16 AB16 AH16 AK16 AN16 V19 AB19 AH19 AK19 AN19">
    <cfRule type="expression" dxfId="147" priority="24">
      <formula>OR(AND(W14="X",W15="X"),AND(W14="M",W15="M"))</formula>
    </cfRule>
    <cfRule type="expression" dxfId="146" priority="25">
      <formula>IF(OR(AND(V14="",W14=""),AND(V15="",W15=""),AND(W14="X",W15="X"),OR(W14="M",W15="M")),"",SUM(V14,V15)) &lt;&gt; V16</formula>
    </cfRule>
  </conditionalFormatting>
  <conditionalFormatting sqref="AF16 AF19 AR16 AR19 W16 AC16 AI16 AL16 AO16 W19 AC19 AI19 AL19 AO19">
    <cfRule type="expression" dxfId="145" priority="26">
      <formula>OR(AND(W14="X",W15="X"),AND(W14="M",W15="M"))</formula>
    </cfRule>
    <cfRule type="expression" dxfId="144" priority="27">
      <formula>IF(AND(AND(W14="X",W15="X"),SUM(V14,V15)=0,ISNUMBER(V16)),"",IF(OR(W14="M",W15="M"),"M",IF(AND(W14=W15,OR(W14="X",W14="W",W14="Z")),UPPER(W14),""))) &lt;&gt; W16</formula>
    </cfRule>
  </conditionalFormatting>
  <conditionalFormatting sqref="AE20:AE22 AQ20:AQ22 V20:V22 AB20:AB22 AH20:AH22 AK20:AK22 AN20:AN22">
    <cfRule type="expression" dxfId="143" priority="28">
      <formula>OR(AND(W14="X",W17="X"),AND(W14="M",W17="M"))</formula>
    </cfRule>
    <cfRule type="expression" dxfId="142" priority="29">
      <formula>IF(OR(AND(V14="",W14=""),AND(V17="",W17=""),AND(W14="X",W17="X"),OR(W14="M",W17="M")),"",SUM(V14,V17)) &lt;&gt; V20</formula>
    </cfRule>
  </conditionalFormatting>
  <conditionalFormatting sqref="AF20:AF22 AR20:AR22 W20:W22 AC20:AC22 AI20:AI22 AL20:AL22 AO20:AO22">
    <cfRule type="expression" dxfId="141" priority="30">
      <formula>OR(AND(W14="X",W17="X"),AND(W14="M",W17="M"))</formula>
    </cfRule>
    <cfRule type="expression" dxfId="140" priority="31">
      <formula>IF(AND(AND(W14="X",W17="X"),SUM(V14,V17)=0,ISNUMBER(V20)),"",IF(OR(W14="M",W17="M"),"M",IF(AND(W14=W17,OR(W14="X",W14="W",W14="Z")),UPPER(W14),""))) &lt;&gt; W20</formula>
    </cfRule>
  </conditionalFormatting>
  <conditionalFormatting sqref="AQ14:AQ15 AQ17:AQ18 AQ23">
    <cfRule type="expression" dxfId="139" priority="32">
      <formula>OR(AND(W14="X",AC14="X",AI14="X",AO14="X"),AND(W14="M",AC14="M",AI14="M",AO14="M"))</formula>
    </cfRule>
    <cfRule type="expression" dxfId="138" priority="33">
      <formula>IF(OR(EXACT(V14,W14),EXACT(AB14,AC14),EXACT(AH14,AI14),EXACT(AN14,AO14),AND(W14="X",AC14="X",AI14="X",AO14="X"),OR(W14="M",AC14="M",AI14="M",AO14="M")),"",SUM(V14,AB14,AH14,AN14)) &lt;&gt; AQ14</formula>
    </cfRule>
  </conditionalFormatting>
  <conditionalFormatting sqref="AR14:AR15 AR17:AR18 AR23">
    <cfRule type="expression" dxfId="137" priority="34">
      <formula>OR(AND(W14="X",AC14="X",AI14="X",AO14="X"),AND(W14="M",AC14="M",AI14="M",AO14="M"))</formula>
    </cfRule>
    <cfRule type="expression" dxfId="136" priority="35">
      <formula>IF(AND(AND(W14="X",AC14="X",AI14="X",AO14="X"),SUM(V14,AB14,AH14,AN14)=0,ISNUMBER(AQ14)),"",IF(OR(W14="M",AC14="M",AI14="M",AO14="M"),"M",IF(AND(W14=AC14,W14=AI14,W14=AO14,OR(W14="X",W14="W",W14="Z")),UPPER(W14),""))) &lt;&gt; AR14</formula>
    </cfRule>
  </conditionalFormatting>
  <conditionalFormatting sqref="AE14:AE15">
    <cfRule type="expression" dxfId="135" priority="20">
      <formula xml:space="preserve"> OR(AND(AE14=0,AE14&lt;&gt;"",AF14&lt;&gt;"Z",AF14&lt;&gt;""),AND(AE14&gt;0,AE14&lt;&gt;"",AF14&lt;&gt;"W",AF14&lt;&gt;""),AND(AE14="", AF14="W"))</formula>
    </cfRule>
  </conditionalFormatting>
  <conditionalFormatting sqref="AF14:AF15">
    <cfRule type="expression" dxfId="134" priority="19">
      <formula xml:space="preserve"> OR(AND(AE14=0,AE14&lt;&gt;"",AF14&lt;&gt;"Z",AF14&lt;&gt;""),AND(AE14&gt;0,AE14&lt;&gt;"",AF14&lt;&gt;"W",AF14&lt;&gt;""),AND(AE14="", AF14="W"))</formula>
    </cfRule>
  </conditionalFormatting>
  <conditionalFormatting sqref="AG14:AG15">
    <cfRule type="expression" dxfId="133" priority="18">
      <formula xml:space="preserve"> AND(OR(AF14="X",AF14="W"),AG14="")</formula>
    </cfRule>
  </conditionalFormatting>
  <conditionalFormatting sqref="AE17:AE18">
    <cfRule type="expression" dxfId="132" priority="17">
      <formula xml:space="preserve"> OR(AND(AE17=0,AE17&lt;&gt;"",AF17&lt;&gt;"Z",AF17&lt;&gt;""),AND(AE17&gt;0,AE17&lt;&gt;"",AF17&lt;&gt;"W",AF17&lt;&gt;""),AND(AE17="", AF17="W"))</formula>
    </cfRule>
  </conditionalFormatting>
  <conditionalFormatting sqref="AF17:AF18">
    <cfRule type="expression" dxfId="131" priority="16">
      <formula xml:space="preserve"> OR(AND(AE17=0,AE17&lt;&gt;"",AF17&lt;&gt;"Z",AF17&lt;&gt;""),AND(AE17&gt;0,AE17&lt;&gt;"",AF17&lt;&gt;"W",AF17&lt;&gt;""),AND(AE17="", AF17="W"))</formula>
    </cfRule>
  </conditionalFormatting>
  <conditionalFormatting sqref="AG17:AG18">
    <cfRule type="expression" dxfId="130" priority="15">
      <formula xml:space="preserve"> AND(OR(AF17="X",AF17="W"),AG17="")</formula>
    </cfRule>
  </conditionalFormatting>
  <conditionalFormatting sqref="AE23">
    <cfRule type="expression" dxfId="129" priority="14">
      <formula xml:space="preserve"> OR(AND(AE23=0,AE23&lt;&gt;"",AF23&lt;&gt;"Z",AF23&lt;&gt;""),AND(AE23&gt;0,AE23&lt;&gt;"",AF23&lt;&gt;"W",AF23&lt;&gt;""),AND(AE23="", AF23="W"))</formula>
    </cfRule>
  </conditionalFormatting>
  <conditionalFormatting sqref="AF23">
    <cfRule type="expression" dxfId="128" priority="13">
      <formula xml:space="preserve"> OR(AND(AE23=0,AE23&lt;&gt;"",AF23&lt;&gt;"Z",AF23&lt;&gt;""),AND(AE23&gt;0,AE23&lt;&gt;"",AF23&lt;&gt;"W",AF23&lt;&gt;""),AND(AE23="", AF23="W"))</formula>
    </cfRule>
  </conditionalFormatting>
  <conditionalFormatting sqref="AG23">
    <cfRule type="expression" dxfId="127" priority="12">
      <formula xml:space="preserve"> AND(OR(AF23="X",AF23="W"),AG23="")</formula>
    </cfRule>
  </conditionalFormatting>
  <conditionalFormatting sqref="Y14:Y23">
    <cfRule type="expression" dxfId="126" priority="3">
      <formula xml:space="preserve"> OR(AND(Y14=0,Y14&lt;&gt;"",Z14&lt;&gt;"Z",Z14&lt;&gt;""),AND(Y14&gt;0,Y14&lt;&gt;"",Z14&lt;&gt;"W",Z14&lt;&gt;""),AND(Y14="", Z14="W"))</formula>
    </cfRule>
  </conditionalFormatting>
  <conditionalFormatting sqref="Z14:Z23">
    <cfRule type="expression" dxfId="125" priority="2">
      <formula xml:space="preserve"> OR(AND(Y14=0,Y14&lt;&gt;"",Z14&lt;&gt;"Z",Z14&lt;&gt;""),AND(Y14&gt;0,Y14&lt;&gt;"",Z14&lt;&gt;"W",Z14&lt;&gt;""),AND(Y14="", Z14="W"))</formula>
    </cfRule>
  </conditionalFormatting>
  <conditionalFormatting sqref="AA14:AA23">
    <cfRule type="expression" dxfId="124" priority="1">
      <formula xml:space="preserve"> AND(OR(Z14="X",Z14="W"),AA14="")</formula>
    </cfRule>
  </conditionalFormatting>
  <conditionalFormatting sqref="Y16 Y19">
    <cfRule type="expression" dxfId="123" priority="4">
      <formula>OR(AND(Z14="X",Z15="X"),AND(Z14="M",Z15="M"))</formula>
    </cfRule>
    <cfRule type="expression" dxfId="122" priority="5">
      <formula>IF(OR(AND(Y14="",Z14=""),AND(Y15="",Z15=""),AND(Z14="X",Z15="X"),OR(Z14="M",Z15="M")),"",SUM(Y14,Y15)) &lt;&gt; Y16</formula>
    </cfRule>
  </conditionalFormatting>
  <conditionalFormatting sqref="Z16 Z19">
    <cfRule type="expression" dxfId="121" priority="6">
      <formula>OR(AND(Z14="X",Z15="X"),AND(Z14="M",Z15="M"))</formula>
    </cfRule>
    <cfRule type="expression" dxfId="120" priority="7">
      <formula>IF(AND(AND(Z14="X",Z15="X"),SUM(Y14,Y15)=0,ISNUMBER(Y16)),"",IF(OR(Z14="M",Z15="M"),"M",IF(AND(Z14=Z15,OR(Z14="X",Z14="W",Z14="Z")),UPPER(Z14),""))) &lt;&gt; Z16</formula>
    </cfRule>
  </conditionalFormatting>
  <conditionalFormatting sqref="Y20:Y22">
    <cfRule type="expression" dxfId="119" priority="8">
      <formula>OR(AND(Z14="X",Z17="X"),AND(Z14="M",Z17="M"))</formula>
    </cfRule>
    <cfRule type="expression" dxfId="118" priority="9">
      <formula>IF(OR(AND(Y14="",Z14=""),AND(Y17="",Z17=""),AND(Z14="X",Z17="X"),OR(Z14="M",Z17="M")),"",SUM(Y14,Y17)) &lt;&gt; Y20</formula>
    </cfRule>
  </conditionalFormatting>
  <conditionalFormatting sqref="Z20:Z22">
    <cfRule type="expression" dxfId="117" priority="10">
      <formula>OR(AND(Z14="X",Z17="X"),AND(Z14="M",Z17="M"))</formula>
    </cfRule>
    <cfRule type="expression" dxfId="116" priority="11">
      <formula>IF(AND(AND(Z14="X",Z17="X"),SUM(Y14,Y17)=0,ISNUMBER(Y20)),"",IF(OR(Z14="M",Z17="M"),"M",IF(AND(Z14=Z17,OR(Z14="X",Z14="W",Z14="Z")),UPPER(Z14),""))) &lt;&gt; Z20</formula>
    </cfRule>
  </conditionalFormatting>
  <dataValidations count="4">
    <dataValidation allowBlank="1" showInputMessage="1" showErrorMessage="1" sqref="D2:U1048576 AT1:XFD1048576 V24:AS1048576 A1:C1048576 AI1:AS13 D1 V2:V13 AB2:AH13 W2:AA2 W4:AA13"/>
    <dataValidation type="decimal" operator="greaterThanOrEqual" allowBlank="1" showInputMessage="1" showErrorMessage="1" errorTitle="إدخال غير صحيح" error="يرجى إدخال قيمة عددية" sqref="V14:V23 AB14:AB23 AE14:AE23 AH14:AH23 AK14:AK23 AN14:AN23 AQ14:AQ23 Y14:Y23">
      <formula1>0</formula1>
    </dataValidation>
    <dataValidation type="list" allowBlank="1" showDropDown="1" showInputMessage="1" showErrorMessage="1" errorTitle="إدخال غير صحيح" error="يرجى إدخال أحد رموز البيانات المفقودة التالية_x000a_Z  -لا تنطبق_x000a_M - مفقودة_x000a_X - بيانات مدرجة في فئة أخرى_x000a_W - تشمل بيانات من فئة أخرى" sqref="W14:W23 AC14:AC23 AF14:AF23 AI14:AI23 AL14:AL23 AO14:AO23 AR14:AR23 Z14:Z23">
      <formula1>"Z,M,X,W"</formula1>
    </dataValidation>
    <dataValidation type="textLength" allowBlank="1" showInputMessage="1" showErrorMessage="1" errorTitle="إدخال غير صحيح" error="ينبغي أن يكون محتوى النص ما بين 2 و 500 حرف" sqref="AS14:AS23 AD14:AD23 AG14:AG23 AJ14:AJ23 AM14:AM23 AP14:AP23 X14:X23 AA14:AA23">
      <formula1>2</formula1>
      <formula2>500</formula2>
    </dataValidation>
  </dataValidations>
  <pageMargins left="0.23622047244094491" right="0.23622047244094491" top="0.74803149606299213" bottom="0.74803149606299213" header="0.31496062992125984" footer="0.31496062992125984"/>
  <pageSetup scale="69" fitToHeight="0" orientation="landscape" r:id="rId1"/>
  <headerFooter>
    <oddFooter>&amp;C&amp;P&amp;R&amp;F</oddFooter>
  </headerFooter>
  <colBreaks count="1" manualBreakCount="1">
    <brk id="4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W62"/>
  <sheetViews>
    <sheetView showGridLines="0" rightToLeft="1" topLeftCell="C1" zoomScaleNormal="100" workbookViewId="0">
      <pane xSplit="19" ySplit="13" topLeftCell="V14" activePane="bottomRight" state="frozen"/>
      <selection activeCell="A17" sqref="A17"/>
      <selection pane="topRight" activeCell="A17" sqref="A17"/>
      <selection pane="bottomLeft" activeCell="A17" sqref="A17"/>
      <selection pane="bottomRight" activeCell="V14" sqref="V14"/>
    </sheetView>
  </sheetViews>
  <sheetFormatPr defaultColWidth="9.140625" defaultRowHeight="15"/>
  <cols>
    <col min="1" max="1" width="18.28515625" style="237" hidden="1" customWidth="1"/>
    <col min="2" max="2" width="5" style="237" hidden="1" customWidth="1"/>
    <col min="3" max="3" width="5.7109375" style="237" customWidth="1"/>
    <col min="4" max="4" width="11.140625" style="237" customWidth="1"/>
    <col min="5" max="5" width="54.140625" style="237" customWidth="1"/>
    <col min="6" max="7" width="8.7109375" style="237" hidden="1" customWidth="1"/>
    <col min="8" max="8" width="3" style="237" hidden="1" customWidth="1"/>
    <col min="9" max="9" width="5.85546875" style="237" hidden="1" customWidth="1"/>
    <col min="10" max="10" width="3" style="237" hidden="1" customWidth="1"/>
    <col min="11" max="11" width="5.28515625" style="237" hidden="1" customWidth="1"/>
    <col min="12" max="12" width="3.7109375" style="237" hidden="1" customWidth="1"/>
    <col min="13" max="13" width="6.7109375" style="237" hidden="1" customWidth="1"/>
    <col min="14" max="20" width="4.140625" style="237" hidden="1" customWidth="1"/>
    <col min="21" max="21" width="11" style="237" hidden="1" customWidth="1"/>
    <col min="22" max="22" width="12.7109375" style="237" customWidth="1"/>
    <col min="23" max="23" width="2.7109375" style="237" customWidth="1"/>
    <col min="24" max="24" width="5.7109375" style="237" customWidth="1"/>
    <col min="25" max="25" width="12.7109375" style="237" customWidth="1"/>
    <col min="26" max="26" width="2.7109375" style="237" customWidth="1"/>
    <col min="27" max="27" width="5.7109375" style="237" customWidth="1"/>
    <col min="28" max="28" width="12.7109375" style="237" customWidth="1"/>
    <col min="29" max="29" width="2.7109375" style="237" customWidth="1"/>
    <col min="30" max="30" width="5.7109375" style="237" customWidth="1"/>
    <col min="31" max="31" width="12.7109375" style="237" customWidth="1"/>
    <col min="32" max="32" width="2.7109375" style="237" customWidth="1"/>
    <col min="33" max="33" width="5.7109375" style="237" customWidth="1"/>
    <col min="34" max="34" width="12.7109375" style="237" customWidth="1"/>
    <col min="35" max="35" width="2.7109375" style="237" customWidth="1"/>
    <col min="36" max="37" width="5.7109375" style="237" customWidth="1"/>
    <col min="38" max="16384" width="9.140625" style="237"/>
  </cols>
  <sheetData>
    <row r="1" spans="1:75" s="229" customFormat="1" ht="45" customHeight="1">
      <c r="A1" s="27" t="s">
        <v>13</v>
      </c>
      <c r="B1" s="28" t="s">
        <v>334</v>
      </c>
      <c r="C1" s="29"/>
      <c r="D1" s="416" t="s">
        <v>2563</v>
      </c>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33"/>
      <c r="AM1" s="33"/>
      <c r="AN1" s="33"/>
      <c r="AO1" s="33"/>
      <c r="AP1" s="33"/>
      <c r="AQ1" s="33"/>
      <c r="AR1" s="33"/>
      <c r="BI1" s="43"/>
      <c r="BJ1" s="43"/>
      <c r="BK1" s="43"/>
      <c r="BL1" s="43"/>
      <c r="BM1" s="43"/>
      <c r="BN1" s="43"/>
      <c r="BO1" s="43"/>
      <c r="BP1" s="43"/>
      <c r="BQ1" s="43"/>
      <c r="BR1" s="43"/>
      <c r="BS1" s="43"/>
      <c r="BT1" s="43"/>
      <c r="BU1" s="43"/>
      <c r="BV1" s="43"/>
      <c r="BW1" s="43"/>
    </row>
    <row r="2" spans="1:75" s="33" customFormat="1" ht="3.75" customHeight="1">
      <c r="A2" s="27" t="s">
        <v>19</v>
      </c>
      <c r="B2" s="205" t="str">
        <f>VLOOKUP(VAL_C1!$B$2,VAL_Drop_Down_Lists!$A$3:$B$214,2,FALSE)</f>
        <v>_X</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34"/>
      <c r="BI2" s="26"/>
      <c r="BJ2" s="26"/>
      <c r="BK2" s="26"/>
      <c r="BL2" s="26"/>
      <c r="BM2" s="26"/>
      <c r="BN2" s="26"/>
      <c r="BO2" s="26"/>
      <c r="BP2" s="26"/>
      <c r="BQ2" s="26"/>
      <c r="BR2" s="26"/>
      <c r="BS2" s="26"/>
      <c r="BT2" s="26"/>
      <c r="BU2" s="26"/>
      <c r="BV2" s="26"/>
      <c r="BW2" s="26"/>
    </row>
    <row r="3" spans="1:75" s="33" customFormat="1" ht="32.25" customHeight="1">
      <c r="A3" s="27" t="s">
        <v>23</v>
      </c>
      <c r="B3" s="205" t="str">
        <f>IF(VAL_C1!$H$32&lt;&gt;"", YEAR(VAL_C1!$H$32),"")</f>
        <v/>
      </c>
      <c r="C3" s="206"/>
      <c r="D3" s="403" t="s">
        <v>2323</v>
      </c>
      <c r="E3" s="404"/>
      <c r="F3" s="208"/>
      <c r="G3" s="208"/>
      <c r="H3" s="208"/>
      <c r="I3" s="208"/>
      <c r="J3" s="208"/>
      <c r="K3" s="208"/>
      <c r="L3" s="208"/>
      <c r="M3" s="208"/>
      <c r="N3" s="208"/>
      <c r="O3" s="208"/>
      <c r="P3" s="208"/>
      <c r="Q3" s="208"/>
      <c r="R3" s="208"/>
      <c r="S3" s="208"/>
      <c r="T3" s="208"/>
      <c r="U3" s="208"/>
      <c r="V3" s="420" t="s">
        <v>2267</v>
      </c>
      <c r="W3" s="420"/>
      <c r="X3" s="420"/>
      <c r="Y3" s="420" t="s">
        <v>2268</v>
      </c>
      <c r="Z3" s="420"/>
      <c r="AA3" s="420"/>
      <c r="AB3" s="420" t="s">
        <v>2269</v>
      </c>
      <c r="AC3" s="420"/>
      <c r="AD3" s="420"/>
      <c r="AE3" s="420" t="s">
        <v>2270</v>
      </c>
      <c r="AF3" s="420"/>
      <c r="AG3" s="420"/>
      <c r="AH3" s="421" t="s">
        <v>2271</v>
      </c>
      <c r="AI3" s="421"/>
      <c r="AJ3" s="421"/>
      <c r="AK3" s="34"/>
      <c r="BI3" s="26"/>
      <c r="BJ3" s="26"/>
      <c r="BK3" s="26"/>
      <c r="BL3" s="26"/>
      <c r="BM3" s="26"/>
      <c r="BN3" s="26"/>
      <c r="BO3" s="26"/>
      <c r="BP3" s="26"/>
      <c r="BQ3" s="26"/>
      <c r="BR3" s="26"/>
      <c r="BS3" s="26"/>
      <c r="BT3" s="26"/>
      <c r="BU3" s="26"/>
      <c r="BV3" s="26"/>
      <c r="BW3" s="26"/>
    </row>
    <row r="4" spans="1:75" s="33" customFormat="1" ht="32.25" customHeight="1">
      <c r="A4" s="27" t="s">
        <v>26</v>
      </c>
      <c r="B4" s="205" t="str">
        <f>IF(VAL_C1!$H$33&lt;&gt;"", YEAR(VAL_C1!$H$33),"")</f>
        <v/>
      </c>
      <c r="C4" s="206"/>
      <c r="D4" s="230" t="s">
        <v>2288</v>
      </c>
      <c r="E4" s="193" t="s">
        <v>2289</v>
      </c>
      <c r="F4" s="231"/>
      <c r="G4" s="231"/>
      <c r="H4" s="231"/>
      <c r="I4" s="231"/>
      <c r="J4" s="231"/>
      <c r="K4" s="231"/>
      <c r="L4" s="231"/>
      <c r="M4" s="231"/>
      <c r="N4" s="231"/>
      <c r="O4" s="231"/>
      <c r="P4" s="231"/>
      <c r="Q4" s="231"/>
      <c r="R4" s="231"/>
      <c r="S4" s="231"/>
      <c r="T4" s="231"/>
      <c r="U4" s="231"/>
      <c r="V4" s="420" t="s">
        <v>2274</v>
      </c>
      <c r="W4" s="420"/>
      <c r="X4" s="420"/>
      <c r="Y4" s="420" t="s">
        <v>2275</v>
      </c>
      <c r="Z4" s="420"/>
      <c r="AA4" s="420"/>
      <c r="AB4" s="420" t="s">
        <v>2277</v>
      </c>
      <c r="AC4" s="420"/>
      <c r="AD4" s="420"/>
      <c r="AE4" s="420" t="s">
        <v>2279</v>
      </c>
      <c r="AF4" s="420"/>
      <c r="AG4" s="420"/>
      <c r="AH4" s="421" t="s">
        <v>2280</v>
      </c>
      <c r="AI4" s="421"/>
      <c r="AJ4" s="421"/>
      <c r="AK4" s="34"/>
      <c r="BI4" s="26"/>
      <c r="BJ4" s="26"/>
      <c r="BK4" s="26"/>
      <c r="BL4" s="26"/>
      <c r="BM4" s="26"/>
      <c r="BN4" s="26"/>
      <c r="BO4" s="26"/>
      <c r="BP4" s="26"/>
      <c r="BQ4" s="26"/>
      <c r="BR4" s="26"/>
      <c r="BS4" s="26"/>
      <c r="BT4" s="26"/>
      <c r="BU4" s="26"/>
      <c r="BV4" s="26"/>
      <c r="BW4" s="26"/>
    </row>
    <row r="5" spans="1:75" s="33" customFormat="1" ht="21" hidden="1">
      <c r="A5" s="27" t="s">
        <v>28</v>
      </c>
      <c r="B5" s="28" t="s">
        <v>0</v>
      </c>
      <c r="C5" s="206"/>
      <c r="D5" s="208"/>
      <c r="E5" s="208"/>
      <c r="F5" s="232"/>
      <c r="G5" s="232"/>
      <c r="H5" s="232"/>
      <c r="I5" s="232"/>
      <c r="J5" s="232"/>
      <c r="K5" s="232"/>
      <c r="L5" s="232"/>
      <c r="M5" s="232"/>
      <c r="N5" s="232"/>
      <c r="O5" s="233"/>
      <c r="P5" s="233"/>
      <c r="Q5" s="233"/>
      <c r="R5" s="233"/>
      <c r="S5" s="233"/>
      <c r="T5" s="233"/>
      <c r="U5" s="213"/>
      <c r="V5" s="234"/>
      <c r="W5" s="234"/>
      <c r="X5" s="234"/>
      <c r="Y5" s="234"/>
      <c r="Z5" s="234"/>
      <c r="AA5" s="234"/>
      <c r="AB5" s="234"/>
      <c r="AC5" s="234"/>
      <c r="AD5" s="234"/>
      <c r="AE5" s="234"/>
      <c r="AF5" s="234"/>
      <c r="AG5" s="234"/>
      <c r="AH5" s="234"/>
      <c r="AI5" s="234"/>
      <c r="AJ5" s="234"/>
      <c r="AK5" s="34"/>
      <c r="BI5" s="26"/>
      <c r="BJ5" s="26"/>
      <c r="BK5" s="26"/>
      <c r="BL5" s="26"/>
      <c r="BM5" s="26"/>
      <c r="BN5" s="26"/>
      <c r="BO5" s="26"/>
      <c r="BP5" s="26"/>
      <c r="BQ5" s="26"/>
      <c r="BR5" s="26"/>
      <c r="BS5" s="26"/>
      <c r="BT5" s="26"/>
      <c r="BU5" s="26"/>
      <c r="BV5" s="26"/>
      <c r="BW5" s="26"/>
    </row>
    <row r="6" spans="1:75" s="33" customFormat="1" ht="21" hidden="1">
      <c r="A6" s="27" t="s">
        <v>30</v>
      </c>
      <c r="B6" s="28"/>
      <c r="C6" s="206"/>
      <c r="D6" s="231"/>
      <c r="E6" s="231"/>
      <c r="F6" s="232"/>
      <c r="G6" s="232"/>
      <c r="H6" s="232"/>
      <c r="I6" s="232"/>
      <c r="J6" s="232"/>
      <c r="K6" s="232"/>
      <c r="L6" s="232"/>
      <c r="M6" s="232"/>
      <c r="N6" s="232"/>
      <c r="O6" s="233"/>
      <c r="P6" s="233"/>
      <c r="Q6" s="233"/>
      <c r="R6" s="233"/>
      <c r="S6" s="233"/>
      <c r="T6" s="233"/>
      <c r="U6" s="213" t="s">
        <v>1</v>
      </c>
      <c r="V6" s="234" t="s">
        <v>107</v>
      </c>
      <c r="W6" s="234"/>
      <c r="X6" s="234"/>
      <c r="Y6" s="234" t="s">
        <v>107</v>
      </c>
      <c r="Z6" s="234"/>
      <c r="AA6" s="234"/>
      <c r="AB6" s="234" t="s">
        <v>107</v>
      </c>
      <c r="AC6" s="234"/>
      <c r="AD6" s="234"/>
      <c r="AE6" s="234" t="s">
        <v>107</v>
      </c>
      <c r="AF6" s="234"/>
      <c r="AG6" s="234"/>
      <c r="AH6" s="234" t="s">
        <v>107</v>
      </c>
      <c r="AI6" s="234"/>
      <c r="AJ6" s="234"/>
      <c r="AK6" s="34"/>
      <c r="BI6" s="26"/>
      <c r="BJ6" s="26"/>
      <c r="BK6" s="26"/>
      <c r="BL6" s="26"/>
      <c r="BM6" s="26"/>
      <c r="BN6" s="26"/>
      <c r="BO6" s="26"/>
      <c r="BP6" s="26"/>
      <c r="BQ6" s="26"/>
      <c r="BR6" s="26"/>
      <c r="BS6" s="26"/>
      <c r="BT6" s="26"/>
      <c r="BU6" s="26"/>
      <c r="BV6" s="26"/>
      <c r="BW6" s="26"/>
    </row>
    <row r="7" spans="1:75" s="33" customFormat="1" ht="21" hidden="1">
      <c r="A7" s="27" t="s">
        <v>32</v>
      </c>
      <c r="B7" s="205" t="str">
        <f>IF(VAL_C1!$H$33&lt;&gt;"", YEAR(VAL_C1!$H$33),"")</f>
        <v/>
      </c>
      <c r="C7" s="206"/>
      <c r="D7" s="231"/>
      <c r="E7" s="231"/>
      <c r="F7" s="232"/>
      <c r="G7" s="232"/>
      <c r="H7" s="232"/>
      <c r="I7" s="232"/>
      <c r="J7" s="232"/>
      <c r="K7" s="232"/>
      <c r="L7" s="232"/>
      <c r="M7" s="232"/>
      <c r="N7" s="232"/>
      <c r="O7" s="233"/>
      <c r="P7" s="233"/>
      <c r="Q7" s="233"/>
      <c r="R7" s="233"/>
      <c r="S7" s="233"/>
      <c r="T7" s="233"/>
      <c r="U7" s="213" t="s">
        <v>54</v>
      </c>
      <c r="V7" s="234" t="s">
        <v>68</v>
      </c>
      <c r="W7" s="234"/>
      <c r="X7" s="234"/>
      <c r="Y7" s="234" t="s">
        <v>69</v>
      </c>
      <c r="Z7" s="234"/>
      <c r="AA7" s="234"/>
      <c r="AB7" s="234" t="s">
        <v>70</v>
      </c>
      <c r="AC7" s="234"/>
      <c r="AD7" s="234"/>
      <c r="AE7" s="234" t="s">
        <v>71</v>
      </c>
      <c r="AF7" s="234"/>
      <c r="AG7" s="234"/>
      <c r="AH7" s="234" t="s">
        <v>72</v>
      </c>
      <c r="AI7" s="234"/>
      <c r="AJ7" s="234"/>
      <c r="AK7" s="34"/>
      <c r="BI7" s="26"/>
      <c r="BJ7" s="26"/>
      <c r="BK7" s="26"/>
      <c r="BL7" s="26"/>
      <c r="BM7" s="26"/>
      <c r="BN7" s="26"/>
      <c r="BO7" s="26"/>
      <c r="BP7" s="26"/>
      <c r="BQ7" s="26"/>
      <c r="BR7" s="26"/>
      <c r="BS7" s="26"/>
      <c r="BT7" s="26"/>
      <c r="BU7" s="26"/>
      <c r="BV7" s="26"/>
      <c r="BW7" s="26"/>
    </row>
    <row r="8" spans="1:75" s="33" customFormat="1" ht="21" hidden="1">
      <c r="A8" s="27" t="s">
        <v>34</v>
      </c>
      <c r="B8" s="205" t="str">
        <f>IF(VAL_C1!$H$34&lt;&gt;"", YEAR(VAL_C1!$H$34),"")</f>
        <v/>
      </c>
      <c r="C8" s="206"/>
      <c r="D8" s="231"/>
      <c r="E8" s="231"/>
      <c r="F8" s="232"/>
      <c r="G8" s="232"/>
      <c r="H8" s="232"/>
      <c r="I8" s="232"/>
      <c r="J8" s="232"/>
      <c r="K8" s="232"/>
      <c r="L8" s="232"/>
      <c r="M8" s="232"/>
      <c r="N8" s="44"/>
      <c r="O8" s="45"/>
      <c r="P8" s="45"/>
      <c r="Q8" s="45"/>
      <c r="R8" s="45"/>
      <c r="S8" s="45"/>
      <c r="T8" s="45"/>
      <c r="U8" s="37" t="s">
        <v>55</v>
      </c>
      <c r="V8" s="234" t="s">
        <v>0</v>
      </c>
      <c r="W8" s="234"/>
      <c r="X8" s="234"/>
      <c r="Y8" s="234" t="s">
        <v>0</v>
      </c>
      <c r="Z8" s="234"/>
      <c r="AA8" s="234"/>
      <c r="AB8" s="234" t="s">
        <v>0</v>
      </c>
      <c r="AC8" s="234"/>
      <c r="AD8" s="234"/>
      <c r="AE8" s="234" t="s">
        <v>0</v>
      </c>
      <c r="AF8" s="234"/>
      <c r="AG8" s="234"/>
      <c r="AH8" s="234" t="s">
        <v>0</v>
      </c>
      <c r="AI8" s="234"/>
      <c r="AJ8" s="234"/>
      <c r="AK8" s="34"/>
      <c r="BI8" s="26"/>
      <c r="BJ8" s="26"/>
      <c r="BK8" s="26"/>
      <c r="BL8" s="26"/>
      <c r="BM8" s="26"/>
      <c r="BN8" s="26"/>
      <c r="BO8" s="26"/>
      <c r="BP8" s="26"/>
      <c r="BQ8" s="26"/>
      <c r="BR8" s="26"/>
      <c r="BS8" s="26"/>
      <c r="BT8" s="26"/>
      <c r="BU8" s="26"/>
      <c r="BV8" s="26"/>
      <c r="BW8" s="26"/>
    </row>
    <row r="9" spans="1:75" s="33" customFormat="1" ht="21" hidden="1">
      <c r="A9" s="27" t="s">
        <v>36</v>
      </c>
      <c r="B9" s="28" t="s">
        <v>378</v>
      </c>
      <c r="C9" s="206"/>
      <c r="D9" s="231"/>
      <c r="E9" s="231"/>
      <c r="F9" s="232"/>
      <c r="G9" s="232"/>
      <c r="H9" s="232"/>
      <c r="I9" s="232"/>
      <c r="J9" s="232"/>
      <c r="K9" s="232"/>
      <c r="L9" s="232"/>
      <c r="M9" s="232"/>
      <c r="N9" s="44"/>
      <c r="O9" s="45"/>
      <c r="P9" s="45"/>
      <c r="Q9" s="45"/>
      <c r="R9" s="45"/>
      <c r="S9" s="45"/>
      <c r="T9" s="45"/>
      <c r="U9" s="37" t="s">
        <v>56</v>
      </c>
      <c r="V9" s="234" t="s">
        <v>0</v>
      </c>
      <c r="W9" s="234"/>
      <c r="X9" s="234"/>
      <c r="Y9" s="234" t="s">
        <v>0</v>
      </c>
      <c r="Z9" s="234"/>
      <c r="AA9" s="234"/>
      <c r="AB9" s="234" t="s">
        <v>0</v>
      </c>
      <c r="AC9" s="234"/>
      <c r="AD9" s="234"/>
      <c r="AE9" s="234" t="s">
        <v>0</v>
      </c>
      <c r="AF9" s="234"/>
      <c r="AG9" s="234"/>
      <c r="AH9" s="234" t="s">
        <v>0</v>
      </c>
      <c r="AI9" s="234"/>
      <c r="AJ9" s="234"/>
      <c r="AK9" s="34"/>
      <c r="BI9" s="26"/>
      <c r="BJ9" s="26"/>
      <c r="BK9" s="26"/>
      <c r="BL9" s="26"/>
      <c r="BM9" s="26"/>
      <c r="BN9" s="26"/>
      <c r="BO9" s="26"/>
      <c r="BP9" s="26"/>
      <c r="BQ9" s="26"/>
      <c r="BR9" s="26"/>
      <c r="BS9" s="26"/>
      <c r="BT9" s="26"/>
      <c r="BU9" s="26"/>
      <c r="BV9" s="26"/>
      <c r="BW9" s="26"/>
    </row>
    <row r="10" spans="1:75" s="33" customFormat="1" ht="21" hidden="1">
      <c r="A10" s="27" t="s">
        <v>38</v>
      </c>
      <c r="B10" s="28">
        <v>0</v>
      </c>
      <c r="C10" s="206"/>
      <c r="D10" s="231"/>
      <c r="E10" s="231"/>
      <c r="F10" s="232"/>
      <c r="G10" s="232"/>
      <c r="H10" s="232"/>
      <c r="I10" s="232"/>
      <c r="J10" s="232"/>
      <c r="K10" s="232"/>
      <c r="L10" s="232"/>
      <c r="M10" s="232"/>
      <c r="N10" s="44"/>
      <c r="O10" s="37"/>
      <c r="P10" s="37"/>
      <c r="Q10" s="37"/>
      <c r="R10" s="37"/>
      <c r="S10" s="37"/>
      <c r="T10" s="37"/>
      <c r="U10" s="37" t="s">
        <v>2</v>
      </c>
      <c r="V10" s="234" t="s">
        <v>0</v>
      </c>
      <c r="W10" s="234"/>
      <c r="X10" s="234"/>
      <c r="Y10" s="234" t="s">
        <v>0</v>
      </c>
      <c r="Z10" s="234"/>
      <c r="AA10" s="234"/>
      <c r="AB10" s="234" t="s">
        <v>0</v>
      </c>
      <c r="AC10" s="234"/>
      <c r="AD10" s="234"/>
      <c r="AE10" s="234" t="s">
        <v>0</v>
      </c>
      <c r="AF10" s="234"/>
      <c r="AG10" s="234"/>
      <c r="AH10" s="234" t="s">
        <v>0</v>
      </c>
      <c r="AI10" s="234"/>
      <c r="AJ10" s="234"/>
      <c r="AK10" s="34"/>
      <c r="BI10" s="26"/>
      <c r="BJ10" s="26"/>
      <c r="BK10" s="26"/>
      <c r="BL10" s="26"/>
      <c r="BM10" s="26"/>
      <c r="BN10" s="26"/>
      <c r="BO10" s="26"/>
      <c r="BP10" s="26"/>
      <c r="BQ10" s="26"/>
      <c r="BR10" s="26"/>
      <c r="BS10" s="26"/>
      <c r="BT10" s="26"/>
      <c r="BU10" s="26"/>
      <c r="BV10" s="26"/>
      <c r="BW10" s="26"/>
    </row>
    <row r="11" spans="1:75" s="33" customFormat="1" ht="21" hidden="1">
      <c r="A11" s="27" t="s">
        <v>40</v>
      </c>
      <c r="B11" s="28">
        <v>0</v>
      </c>
      <c r="C11" s="206"/>
      <c r="D11" s="231"/>
      <c r="E11" s="231"/>
      <c r="F11" s="232"/>
      <c r="G11" s="232"/>
      <c r="H11" s="232"/>
      <c r="I11" s="232"/>
      <c r="J11" s="232"/>
      <c r="K11" s="232"/>
      <c r="L11" s="232"/>
      <c r="M11" s="232"/>
      <c r="N11" s="44"/>
      <c r="O11" s="37"/>
      <c r="P11" s="37"/>
      <c r="Q11" s="37"/>
      <c r="R11" s="37"/>
      <c r="S11" s="37"/>
      <c r="T11" s="37"/>
      <c r="U11" s="37"/>
      <c r="V11" s="234"/>
      <c r="W11" s="234"/>
      <c r="X11" s="234"/>
      <c r="Y11" s="234"/>
      <c r="Z11" s="234"/>
      <c r="AA11" s="234"/>
      <c r="AB11" s="234"/>
      <c r="AC11" s="234"/>
      <c r="AD11" s="234"/>
      <c r="AE11" s="234"/>
      <c r="AF11" s="234"/>
      <c r="AG11" s="234"/>
      <c r="AH11" s="234"/>
      <c r="AI11" s="234"/>
      <c r="AJ11" s="234"/>
      <c r="AK11" s="34"/>
      <c r="BI11" s="26"/>
      <c r="BJ11" s="26"/>
      <c r="BK11" s="26"/>
      <c r="BL11" s="26"/>
      <c r="BM11" s="26"/>
      <c r="BN11" s="26"/>
      <c r="BO11" s="26"/>
      <c r="BP11" s="26"/>
      <c r="BQ11" s="26"/>
      <c r="BR11" s="26"/>
      <c r="BS11" s="26"/>
      <c r="BT11" s="26"/>
      <c r="BU11" s="26"/>
      <c r="BV11" s="26"/>
      <c r="BW11" s="26"/>
    </row>
    <row r="12" spans="1:75" s="33" customFormat="1" ht="21" hidden="1">
      <c r="C12" s="206"/>
      <c r="D12" s="231"/>
      <c r="E12" s="231"/>
      <c r="F12" s="232"/>
      <c r="G12" s="232"/>
      <c r="H12" s="232"/>
      <c r="I12" s="232"/>
      <c r="J12" s="232"/>
      <c r="K12" s="232"/>
      <c r="L12" s="232"/>
      <c r="M12" s="232"/>
      <c r="N12" s="44"/>
      <c r="O12" s="37"/>
      <c r="P12" s="37"/>
      <c r="Q12" s="37"/>
      <c r="R12" s="37"/>
      <c r="S12" s="37"/>
      <c r="T12" s="37"/>
      <c r="U12" s="37"/>
      <c r="V12" s="234"/>
      <c r="W12" s="234"/>
      <c r="X12" s="234"/>
      <c r="Y12" s="234"/>
      <c r="Z12" s="234"/>
      <c r="AA12" s="234"/>
      <c r="AB12" s="234"/>
      <c r="AC12" s="234"/>
      <c r="AD12" s="234"/>
      <c r="AE12" s="234"/>
      <c r="AF12" s="234"/>
      <c r="AG12" s="234"/>
      <c r="AH12" s="234"/>
      <c r="AI12" s="234"/>
      <c r="AJ12" s="234"/>
      <c r="AK12" s="34"/>
      <c r="BI12" s="26"/>
      <c r="BJ12" s="26"/>
      <c r="BK12" s="26"/>
      <c r="BL12" s="26"/>
      <c r="BM12" s="26"/>
      <c r="BN12" s="26"/>
      <c r="BO12" s="26"/>
      <c r="BP12" s="26"/>
      <c r="BQ12" s="26"/>
      <c r="BR12" s="26"/>
      <c r="BS12" s="26"/>
      <c r="BT12" s="26"/>
      <c r="BU12" s="26"/>
      <c r="BV12" s="26"/>
      <c r="BW12" s="26"/>
    </row>
    <row r="13" spans="1:75" s="33" customFormat="1" ht="3.75" customHeight="1">
      <c r="C13" s="206"/>
      <c r="D13" s="34"/>
      <c r="E13" s="34"/>
      <c r="F13" s="213"/>
      <c r="G13" s="213"/>
      <c r="H13" s="219" t="s">
        <v>41</v>
      </c>
      <c r="I13" s="219" t="s">
        <v>44</v>
      </c>
      <c r="J13" s="219" t="s">
        <v>46</v>
      </c>
      <c r="K13" s="219" t="s">
        <v>48</v>
      </c>
      <c r="L13" s="219" t="s">
        <v>49</v>
      </c>
      <c r="M13" s="219" t="s">
        <v>50</v>
      </c>
      <c r="N13" s="38" t="s">
        <v>51</v>
      </c>
      <c r="O13" s="96" t="s">
        <v>386</v>
      </c>
      <c r="P13" s="96" t="s">
        <v>388</v>
      </c>
      <c r="Q13" s="38"/>
      <c r="R13" s="38"/>
      <c r="S13" s="38"/>
      <c r="T13" s="38"/>
      <c r="U13" s="37"/>
      <c r="V13" s="34"/>
      <c r="W13" s="34"/>
      <c r="X13" s="34"/>
      <c r="Y13" s="34"/>
      <c r="Z13" s="34"/>
      <c r="AA13" s="34"/>
      <c r="AB13" s="34"/>
      <c r="AC13" s="34"/>
      <c r="AD13" s="34"/>
      <c r="AE13" s="34"/>
      <c r="AF13" s="34"/>
      <c r="AG13" s="34"/>
      <c r="AH13" s="34"/>
      <c r="AI13" s="34"/>
      <c r="AJ13" s="34"/>
      <c r="AK13" s="34"/>
      <c r="BI13" s="26"/>
      <c r="BJ13" s="26"/>
      <c r="BK13" s="26"/>
      <c r="BL13" s="26"/>
      <c r="BM13" s="26"/>
      <c r="BN13" s="26"/>
      <c r="BO13" s="26"/>
      <c r="BP13" s="26"/>
      <c r="BQ13" s="26"/>
      <c r="BR13" s="26"/>
      <c r="BS13" s="26"/>
      <c r="BT13" s="26"/>
      <c r="BU13" s="26"/>
      <c r="BV13" s="26"/>
      <c r="BW13" s="26"/>
    </row>
    <row r="14" spans="1:75" s="235" customFormat="1" ht="21" customHeight="1">
      <c r="C14" s="206"/>
      <c r="D14" s="417" t="s">
        <v>2282</v>
      </c>
      <c r="E14" s="191" t="s">
        <v>2537</v>
      </c>
      <c r="F14" s="234"/>
      <c r="G14" s="234"/>
      <c r="H14" s="234" t="s">
        <v>60</v>
      </c>
      <c r="I14" s="234" t="s">
        <v>64</v>
      </c>
      <c r="J14" s="234" t="s">
        <v>0</v>
      </c>
      <c r="K14" s="234" t="s">
        <v>65</v>
      </c>
      <c r="L14" s="234" t="s">
        <v>368</v>
      </c>
      <c r="M14" s="234" t="s">
        <v>333</v>
      </c>
      <c r="N14" s="46" t="s">
        <v>333</v>
      </c>
      <c r="O14" s="46" t="s">
        <v>0</v>
      </c>
      <c r="P14" s="46" t="s">
        <v>378</v>
      </c>
      <c r="Q14" s="46"/>
      <c r="R14" s="46"/>
      <c r="S14" s="46"/>
      <c r="T14" s="46"/>
      <c r="U14" s="48"/>
      <c r="V14" s="67"/>
      <c r="W14" s="68"/>
      <c r="X14" s="182"/>
      <c r="Y14" s="67"/>
      <c r="Z14" s="68"/>
      <c r="AA14" s="182"/>
      <c r="AB14" s="67"/>
      <c r="AC14" s="68"/>
      <c r="AD14" s="182"/>
      <c r="AE14" s="67"/>
      <c r="AF14" s="68"/>
      <c r="AG14" s="182"/>
      <c r="AH14" s="23" t="str">
        <f t="shared" ref="AH14:AH24" si="0">IF(OR(EXACT(V14,W14),EXACT(Y14,Z14), EXACT(AB14,AC14),EXACT(AE14,AF14), COUNTIF(W14:AF14,"M")&gt;0,COUNTIF(W14:AF14,"X")=4),"",SUM(V14,Y14, AB14,AE14))</f>
        <v/>
      </c>
      <c r="AI14" s="24" t="str">
        <f t="shared" ref="AI14:AI24" si="1">IF(AND(COUNTIF(W14:AF14,"X")=4,SUM(V14,Y14, AB14, AE14)=0,ISNUMBER(AH14)),"",IF(COUNTIF(W14:AF14,"M")&gt;0,"M", IF(AND(COUNTIF(W14:AF14,W14)=4,OR(W14="X",W14="W",W14="Z")),UPPER(W14),"")))</f>
        <v/>
      </c>
      <c r="AJ14" s="183"/>
      <c r="AK14" s="236"/>
      <c r="BI14" s="47"/>
      <c r="BJ14" s="47"/>
      <c r="BK14" s="47"/>
      <c r="BL14" s="47"/>
      <c r="BM14" s="47"/>
      <c r="BN14" s="47"/>
      <c r="BO14" s="47"/>
      <c r="BP14" s="47"/>
      <c r="BQ14" s="47"/>
      <c r="BR14" s="47"/>
      <c r="BS14" s="47"/>
      <c r="BT14" s="47"/>
      <c r="BU14" s="47"/>
      <c r="BV14" s="47"/>
      <c r="BW14" s="47"/>
    </row>
    <row r="15" spans="1:75" s="235" customFormat="1" ht="21" customHeight="1">
      <c r="C15" s="206"/>
      <c r="D15" s="418"/>
      <c r="E15" s="191" t="s">
        <v>2538</v>
      </c>
      <c r="F15" s="234"/>
      <c r="G15" s="234"/>
      <c r="H15" s="234" t="s">
        <v>60</v>
      </c>
      <c r="I15" s="234" t="s">
        <v>64</v>
      </c>
      <c r="J15" s="234" t="s">
        <v>0</v>
      </c>
      <c r="K15" s="234" t="s">
        <v>65</v>
      </c>
      <c r="L15" s="234" t="s">
        <v>369</v>
      </c>
      <c r="M15" s="234" t="s">
        <v>333</v>
      </c>
      <c r="N15" s="46" t="s">
        <v>333</v>
      </c>
      <c r="O15" s="46" t="s">
        <v>0</v>
      </c>
      <c r="P15" s="46" t="s">
        <v>378</v>
      </c>
      <c r="Q15" s="46"/>
      <c r="R15" s="46"/>
      <c r="S15" s="46"/>
      <c r="T15" s="46"/>
      <c r="U15" s="48"/>
      <c r="V15" s="69"/>
      <c r="W15" s="70"/>
      <c r="X15" s="184"/>
      <c r="Y15" s="69"/>
      <c r="Z15" s="70"/>
      <c r="AA15" s="184"/>
      <c r="AB15" s="69"/>
      <c r="AC15" s="70"/>
      <c r="AD15" s="184"/>
      <c r="AE15" s="69"/>
      <c r="AF15" s="70"/>
      <c r="AG15" s="184"/>
      <c r="AH15" s="23" t="str">
        <f t="shared" si="0"/>
        <v/>
      </c>
      <c r="AI15" s="24" t="str">
        <f t="shared" si="1"/>
        <v/>
      </c>
      <c r="AJ15" s="183"/>
      <c r="AK15" s="236"/>
      <c r="BI15" s="47"/>
      <c r="BJ15" s="47"/>
      <c r="BK15" s="47"/>
      <c r="BL15" s="47"/>
      <c r="BM15" s="47"/>
      <c r="BN15" s="47"/>
      <c r="BO15" s="47"/>
      <c r="BP15" s="47"/>
      <c r="BQ15" s="47"/>
      <c r="BR15" s="47"/>
      <c r="BS15" s="47"/>
      <c r="BT15" s="47"/>
      <c r="BU15" s="47"/>
      <c r="BV15" s="47"/>
      <c r="BW15" s="47"/>
    </row>
    <row r="16" spans="1:75" s="235" customFormat="1" ht="21" customHeight="1">
      <c r="C16" s="206"/>
      <c r="D16" s="418"/>
      <c r="E16" s="191" t="s">
        <v>2539</v>
      </c>
      <c r="F16" s="234"/>
      <c r="G16" s="234"/>
      <c r="H16" s="234" t="s">
        <v>60</v>
      </c>
      <c r="I16" s="234" t="s">
        <v>64</v>
      </c>
      <c r="J16" s="234" t="s">
        <v>0</v>
      </c>
      <c r="K16" s="234" t="s">
        <v>65</v>
      </c>
      <c r="L16" s="234" t="s">
        <v>370</v>
      </c>
      <c r="M16" s="234" t="s">
        <v>333</v>
      </c>
      <c r="N16" s="46" t="s">
        <v>333</v>
      </c>
      <c r="O16" s="46" t="s">
        <v>0</v>
      </c>
      <c r="P16" s="46" t="s">
        <v>378</v>
      </c>
      <c r="Q16" s="46"/>
      <c r="R16" s="46"/>
      <c r="S16" s="46"/>
      <c r="T16" s="46"/>
      <c r="U16" s="48"/>
      <c r="V16" s="69"/>
      <c r="W16" s="70"/>
      <c r="X16" s="184"/>
      <c r="Y16" s="69"/>
      <c r="Z16" s="70"/>
      <c r="AA16" s="184"/>
      <c r="AB16" s="69"/>
      <c r="AC16" s="70"/>
      <c r="AD16" s="184"/>
      <c r="AE16" s="69"/>
      <c r="AF16" s="70"/>
      <c r="AG16" s="184"/>
      <c r="AH16" s="23" t="str">
        <f t="shared" si="0"/>
        <v/>
      </c>
      <c r="AI16" s="24" t="str">
        <f t="shared" si="1"/>
        <v/>
      </c>
      <c r="AJ16" s="183"/>
      <c r="AK16" s="236"/>
      <c r="BI16" s="47"/>
      <c r="BJ16" s="47"/>
      <c r="BK16" s="47"/>
      <c r="BL16" s="47"/>
      <c r="BM16" s="47"/>
      <c r="BN16" s="47"/>
      <c r="BO16" s="47"/>
      <c r="BP16" s="47"/>
      <c r="BQ16" s="47"/>
      <c r="BR16" s="47"/>
      <c r="BS16" s="47"/>
      <c r="BT16" s="47"/>
      <c r="BU16" s="47"/>
      <c r="BV16" s="47"/>
      <c r="BW16" s="47"/>
    </row>
    <row r="17" spans="3:75" s="235" customFormat="1" ht="21" customHeight="1">
      <c r="C17" s="206"/>
      <c r="D17" s="418"/>
      <c r="E17" s="191" t="s">
        <v>2540</v>
      </c>
      <c r="F17" s="234"/>
      <c r="G17" s="234"/>
      <c r="H17" s="234" t="s">
        <v>60</v>
      </c>
      <c r="I17" s="234" t="s">
        <v>64</v>
      </c>
      <c r="J17" s="234" t="s">
        <v>0</v>
      </c>
      <c r="K17" s="234" t="s">
        <v>65</v>
      </c>
      <c r="L17" s="234" t="s">
        <v>371</v>
      </c>
      <c r="M17" s="234" t="s">
        <v>333</v>
      </c>
      <c r="N17" s="46" t="s">
        <v>333</v>
      </c>
      <c r="O17" s="46" t="s">
        <v>0</v>
      </c>
      <c r="P17" s="46" t="s">
        <v>378</v>
      </c>
      <c r="Q17" s="46"/>
      <c r="R17" s="46"/>
      <c r="S17" s="46"/>
      <c r="T17" s="46"/>
      <c r="U17" s="48"/>
      <c r="V17" s="69"/>
      <c r="W17" s="70"/>
      <c r="X17" s="184"/>
      <c r="Y17" s="69"/>
      <c r="Z17" s="70"/>
      <c r="AA17" s="184"/>
      <c r="AB17" s="69"/>
      <c r="AC17" s="70"/>
      <c r="AD17" s="184"/>
      <c r="AE17" s="69"/>
      <c r="AF17" s="70"/>
      <c r="AG17" s="184"/>
      <c r="AH17" s="23" t="str">
        <f t="shared" si="0"/>
        <v/>
      </c>
      <c r="AI17" s="24" t="str">
        <f t="shared" si="1"/>
        <v/>
      </c>
      <c r="AJ17" s="183"/>
      <c r="AK17" s="236"/>
      <c r="BI17" s="47"/>
      <c r="BJ17" s="47"/>
      <c r="BK17" s="47"/>
      <c r="BL17" s="47"/>
      <c r="BM17" s="47"/>
      <c r="BN17" s="47"/>
      <c r="BO17" s="47"/>
      <c r="BP17" s="47"/>
      <c r="BQ17" s="47"/>
      <c r="BR17" s="47"/>
      <c r="BS17" s="47"/>
      <c r="BT17" s="47"/>
      <c r="BU17" s="47"/>
      <c r="BV17" s="47"/>
      <c r="BW17" s="47"/>
    </row>
    <row r="18" spans="3:75" s="235" customFormat="1" ht="21" customHeight="1">
      <c r="C18" s="206"/>
      <c r="D18" s="418"/>
      <c r="E18" s="191" t="s">
        <v>2541</v>
      </c>
      <c r="F18" s="234"/>
      <c r="G18" s="234"/>
      <c r="H18" s="234" t="s">
        <v>60</v>
      </c>
      <c r="I18" s="234" t="s">
        <v>64</v>
      </c>
      <c r="J18" s="234" t="s">
        <v>0</v>
      </c>
      <c r="K18" s="234" t="s">
        <v>65</v>
      </c>
      <c r="L18" s="234" t="s">
        <v>372</v>
      </c>
      <c r="M18" s="234" t="s">
        <v>333</v>
      </c>
      <c r="N18" s="46" t="s">
        <v>333</v>
      </c>
      <c r="O18" s="46" t="s">
        <v>0</v>
      </c>
      <c r="P18" s="46" t="s">
        <v>378</v>
      </c>
      <c r="Q18" s="46"/>
      <c r="R18" s="46"/>
      <c r="S18" s="46"/>
      <c r="T18" s="46"/>
      <c r="U18" s="48"/>
      <c r="V18" s="69"/>
      <c r="W18" s="70"/>
      <c r="X18" s="184"/>
      <c r="Y18" s="69"/>
      <c r="Z18" s="70"/>
      <c r="AA18" s="184"/>
      <c r="AB18" s="69"/>
      <c r="AC18" s="70"/>
      <c r="AD18" s="184"/>
      <c r="AE18" s="69"/>
      <c r="AF18" s="70"/>
      <c r="AG18" s="184"/>
      <c r="AH18" s="23" t="str">
        <f t="shared" si="0"/>
        <v/>
      </c>
      <c r="AI18" s="24" t="str">
        <f t="shared" si="1"/>
        <v/>
      </c>
      <c r="AJ18" s="183"/>
      <c r="AK18" s="236"/>
      <c r="BI18" s="47"/>
      <c r="BJ18" s="47"/>
      <c r="BK18" s="47"/>
      <c r="BL18" s="47"/>
      <c r="BM18" s="47"/>
      <c r="BN18" s="47"/>
      <c r="BO18" s="47"/>
      <c r="BP18" s="47"/>
      <c r="BQ18" s="47"/>
      <c r="BR18" s="47"/>
      <c r="BS18" s="47"/>
      <c r="BT18" s="47"/>
      <c r="BU18" s="47"/>
      <c r="BV18" s="47"/>
      <c r="BW18" s="47"/>
    </row>
    <row r="19" spans="3:75" s="235" customFormat="1" ht="21" customHeight="1">
      <c r="C19" s="206"/>
      <c r="D19" s="418"/>
      <c r="E19" s="191" t="s">
        <v>2547</v>
      </c>
      <c r="F19" s="234"/>
      <c r="G19" s="234"/>
      <c r="H19" s="234" t="s">
        <v>60</v>
      </c>
      <c r="I19" s="234" t="s">
        <v>64</v>
      </c>
      <c r="J19" s="234" t="s">
        <v>0</v>
      </c>
      <c r="K19" s="234" t="s">
        <v>65</v>
      </c>
      <c r="L19" s="234" t="s">
        <v>373</v>
      </c>
      <c r="M19" s="234" t="s">
        <v>333</v>
      </c>
      <c r="N19" s="46" t="s">
        <v>333</v>
      </c>
      <c r="O19" s="46" t="s">
        <v>0</v>
      </c>
      <c r="P19" s="46" t="s">
        <v>378</v>
      </c>
      <c r="Q19" s="46"/>
      <c r="R19" s="46"/>
      <c r="S19" s="46"/>
      <c r="T19" s="46"/>
      <c r="U19" s="48"/>
      <c r="V19" s="69"/>
      <c r="W19" s="70"/>
      <c r="X19" s="184"/>
      <c r="Y19" s="69"/>
      <c r="Z19" s="70"/>
      <c r="AA19" s="184"/>
      <c r="AB19" s="69"/>
      <c r="AC19" s="70"/>
      <c r="AD19" s="184"/>
      <c r="AE19" s="69"/>
      <c r="AF19" s="70"/>
      <c r="AG19" s="184"/>
      <c r="AH19" s="23" t="str">
        <f t="shared" si="0"/>
        <v/>
      </c>
      <c r="AI19" s="24" t="str">
        <f t="shared" si="1"/>
        <v/>
      </c>
      <c r="AJ19" s="183"/>
      <c r="AK19" s="236"/>
      <c r="BI19" s="47"/>
      <c r="BJ19" s="47"/>
      <c r="BK19" s="47"/>
      <c r="BL19" s="47"/>
      <c r="BM19" s="47"/>
      <c r="BN19" s="47"/>
      <c r="BO19" s="47"/>
      <c r="BP19" s="47"/>
      <c r="BQ19" s="47"/>
      <c r="BR19" s="47"/>
      <c r="BS19" s="47"/>
      <c r="BT19" s="47"/>
      <c r="BU19" s="47"/>
      <c r="BV19" s="47"/>
      <c r="BW19" s="47"/>
    </row>
    <row r="20" spans="3:75" s="235" customFormat="1" ht="21" customHeight="1">
      <c r="C20" s="206"/>
      <c r="D20" s="418"/>
      <c r="E20" s="191" t="s">
        <v>2542</v>
      </c>
      <c r="F20" s="234"/>
      <c r="G20" s="234"/>
      <c r="H20" s="234" t="s">
        <v>60</v>
      </c>
      <c r="I20" s="234" t="s">
        <v>64</v>
      </c>
      <c r="J20" s="234" t="s">
        <v>0</v>
      </c>
      <c r="K20" s="234" t="s">
        <v>65</v>
      </c>
      <c r="L20" s="234" t="s">
        <v>374</v>
      </c>
      <c r="M20" s="234" t="s">
        <v>333</v>
      </c>
      <c r="N20" s="46" t="s">
        <v>333</v>
      </c>
      <c r="O20" s="46" t="s">
        <v>0</v>
      </c>
      <c r="P20" s="46" t="s">
        <v>378</v>
      </c>
      <c r="Q20" s="46"/>
      <c r="R20" s="46"/>
      <c r="S20" s="46"/>
      <c r="T20" s="46"/>
      <c r="U20" s="48"/>
      <c r="V20" s="69"/>
      <c r="W20" s="70"/>
      <c r="X20" s="184"/>
      <c r="Y20" s="69"/>
      <c r="Z20" s="70"/>
      <c r="AA20" s="184"/>
      <c r="AB20" s="69"/>
      <c r="AC20" s="70"/>
      <c r="AD20" s="184"/>
      <c r="AE20" s="69"/>
      <c r="AF20" s="70"/>
      <c r="AG20" s="184"/>
      <c r="AH20" s="23" t="str">
        <f t="shared" si="0"/>
        <v/>
      </c>
      <c r="AI20" s="24" t="str">
        <f t="shared" si="1"/>
        <v/>
      </c>
      <c r="AJ20" s="183"/>
      <c r="AK20" s="236"/>
      <c r="BI20" s="47"/>
      <c r="BJ20" s="47"/>
      <c r="BK20" s="47"/>
      <c r="BL20" s="47"/>
      <c r="BM20" s="47"/>
      <c r="BN20" s="47"/>
      <c r="BO20" s="47"/>
      <c r="BP20" s="47"/>
      <c r="BQ20" s="47"/>
      <c r="BR20" s="47"/>
      <c r="BS20" s="47"/>
      <c r="BT20" s="47"/>
      <c r="BU20" s="47"/>
      <c r="BV20" s="47"/>
      <c r="BW20" s="47"/>
    </row>
    <row r="21" spans="3:75" s="235" customFormat="1" ht="21" customHeight="1">
      <c r="C21" s="206"/>
      <c r="D21" s="418"/>
      <c r="E21" s="191" t="s">
        <v>2543</v>
      </c>
      <c r="F21" s="234"/>
      <c r="G21" s="234"/>
      <c r="H21" s="234" t="s">
        <v>60</v>
      </c>
      <c r="I21" s="234" t="s">
        <v>64</v>
      </c>
      <c r="J21" s="234" t="s">
        <v>0</v>
      </c>
      <c r="K21" s="234" t="s">
        <v>65</v>
      </c>
      <c r="L21" s="234" t="s">
        <v>375</v>
      </c>
      <c r="M21" s="234" t="s">
        <v>333</v>
      </c>
      <c r="N21" s="46" t="s">
        <v>333</v>
      </c>
      <c r="O21" s="46" t="s">
        <v>0</v>
      </c>
      <c r="P21" s="46" t="s">
        <v>378</v>
      </c>
      <c r="Q21" s="46"/>
      <c r="R21" s="46"/>
      <c r="S21" s="46"/>
      <c r="T21" s="46"/>
      <c r="U21" s="48"/>
      <c r="V21" s="69"/>
      <c r="W21" s="70"/>
      <c r="X21" s="184"/>
      <c r="Y21" s="69"/>
      <c r="Z21" s="70"/>
      <c r="AA21" s="184"/>
      <c r="AB21" s="69"/>
      <c r="AC21" s="70"/>
      <c r="AD21" s="184"/>
      <c r="AE21" s="69"/>
      <c r="AF21" s="70"/>
      <c r="AG21" s="184"/>
      <c r="AH21" s="23" t="str">
        <f t="shared" si="0"/>
        <v/>
      </c>
      <c r="AI21" s="24" t="str">
        <f t="shared" si="1"/>
        <v/>
      </c>
      <c r="AJ21" s="183"/>
      <c r="AK21" s="236"/>
      <c r="BI21" s="47"/>
      <c r="BJ21" s="47"/>
      <c r="BK21" s="47"/>
      <c r="BL21" s="47"/>
      <c r="BM21" s="47"/>
      <c r="BN21" s="47"/>
      <c r="BO21" s="47"/>
      <c r="BP21" s="47"/>
      <c r="BQ21" s="47"/>
      <c r="BR21" s="47"/>
      <c r="BS21" s="47"/>
      <c r="BT21" s="47"/>
      <c r="BU21" s="47"/>
      <c r="BV21" s="47"/>
      <c r="BW21" s="47"/>
    </row>
    <row r="22" spans="3:75" s="235" customFormat="1" ht="21" customHeight="1">
      <c r="C22" s="206"/>
      <c r="D22" s="418"/>
      <c r="E22" s="191" t="s">
        <v>2544</v>
      </c>
      <c r="F22" s="234"/>
      <c r="G22" s="234"/>
      <c r="H22" s="234" t="s">
        <v>60</v>
      </c>
      <c r="I22" s="234" t="s">
        <v>64</v>
      </c>
      <c r="J22" s="234" t="s">
        <v>0</v>
      </c>
      <c r="K22" s="234" t="s">
        <v>65</v>
      </c>
      <c r="L22" s="234" t="s">
        <v>376</v>
      </c>
      <c r="M22" s="234" t="s">
        <v>333</v>
      </c>
      <c r="N22" s="46" t="s">
        <v>333</v>
      </c>
      <c r="O22" s="46" t="s">
        <v>0</v>
      </c>
      <c r="P22" s="46" t="s">
        <v>378</v>
      </c>
      <c r="Q22" s="46"/>
      <c r="R22" s="46"/>
      <c r="S22" s="46"/>
      <c r="T22" s="46"/>
      <c r="U22" s="48"/>
      <c r="V22" s="69"/>
      <c r="W22" s="70"/>
      <c r="X22" s="184"/>
      <c r="Y22" s="69"/>
      <c r="Z22" s="70"/>
      <c r="AA22" s="184"/>
      <c r="AB22" s="69"/>
      <c r="AC22" s="70"/>
      <c r="AD22" s="184"/>
      <c r="AE22" s="69"/>
      <c r="AF22" s="70"/>
      <c r="AG22" s="184"/>
      <c r="AH22" s="23" t="str">
        <f t="shared" si="0"/>
        <v/>
      </c>
      <c r="AI22" s="24" t="str">
        <f t="shared" si="1"/>
        <v/>
      </c>
      <c r="AJ22" s="183"/>
      <c r="AK22" s="236"/>
      <c r="BI22" s="47"/>
      <c r="BJ22" s="47"/>
      <c r="BK22" s="47"/>
      <c r="BL22" s="47"/>
      <c r="BM22" s="47"/>
      <c r="BN22" s="47"/>
      <c r="BO22" s="47"/>
      <c r="BP22" s="47"/>
      <c r="BQ22" s="47"/>
      <c r="BR22" s="47"/>
      <c r="BS22" s="47"/>
      <c r="BT22" s="47"/>
      <c r="BU22" s="47"/>
      <c r="BV22" s="47"/>
      <c r="BW22" s="47"/>
    </row>
    <row r="23" spans="3:75" s="235" customFormat="1" ht="21" customHeight="1">
      <c r="C23" s="206"/>
      <c r="D23" s="418"/>
      <c r="E23" s="191" t="s">
        <v>2545</v>
      </c>
      <c r="F23" s="234"/>
      <c r="G23" s="234"/>
      <c r="H23" s="234" t="s">
        <v>60</v>
      </c>
      <c r="I23" s="234" t="s">
        <v>64</v>
      </c>
      <c r="J23" s="234" t="s">
        <v>0</v>
      </c>
      <c r="K23" s="234" t="s">
        <v>65</v>
      </c>
      <c r="L23" s="234" t="s">
        <v>377</v>
      </c>
      <c r="M23" s="234" t="s">
        <v>333</v>
      </c>
      <c r="N23" s="46" t="s">
        <v>333</v>
      </c>
      <c r="O23" s="46" t="s">
        <v>0</v>
      </c>
      <c r="P23" s="46" t="s">
        <v>378</v>
      </c>
      <c r="Q23" s="46"/>
      <c r="R23" s="46"/>
      <c r="S23" s="46"/>
      <c r="T23" s="46"/>
      <c r="U23" s="48"/>
      <c r="V23" s="69"/>
      <c r="W23" s="70"/>
      <c r="X23" s="184"/>
      <c r="Y23" s="69"/>
      <c r="Z23" s="70"/>
      <c r="AA23" s="184"/>
      <c r="AB23" s="69"/>
      <c r="AC23" s="70"/>
      <c r="AD23" s="184"/>
      <c r="AE23" s="69"/>
      <c r="AF23" s="70"/>
      <c r="AG23" s="184"/>
      <c r="AH23" s="23" t="str">
        <f t="shared" si="0"/>
        <v/>
      </c>
      <c r="AI23" s="24" t="str">
        <f t="shared" si="1"/>
        <v/>
      </c>
      <c r="AJ23" s="183"/>
      <c r="AK23" s="236"/>
      <c r="BI23" s="47"/>
      <c r="BJ23" s="47"/>
      <c r="BK23" s="47"/>
      <c r="BL23" s="47"/>
      <c r="BM23" s="47"/>
      <c r="BN23" s="47"/>
      <c r="BO23" s="47"/>
      <c r="BP23" s="47"/>
      <c r="BQ23" s="47"/>
      <c r="BR23" s="47"/>
      <c r="BS23" s="47"/>
      <c r="BT23" s="47"/>
      <c r="BU23" s="47"/>
      <c r="BV23" s="47"/>
      <c r="BW23" s="47"/>
    </row>
    <row r="24" spans="3:75" s="235" customFormat="1" ht="21" customHeight="1">
      <c r="C24" s="206"/>
      <c r="D24" s="418"/>
      <c r="E24" s="181" t="s">
        <v>2290</v>
      </c>
      <c r="F24" s="234"/>
      <c r="G24" s="234"/>
      <c r="H24" s="234" t="s">
        <v>60</v>
      </c>
      <c r="I24" s="234" t="s">
        <v>64</v>
      </c>
      <c r="J24" s="234" t="s">
        <v>0</v>
      </c>
      <c r="K24" s="234" t="s">
        <v>65</v>
      </c>
      <c r="L24" s="234" t="s">
        <v>67</v>
      </c>
      <c r="M24" s="234" t="s">
        <v>333</v>
      </c>
      <c r="N24" s="46" t="s">
        <v>333</v>
      </c>
      <c r="O24" s="46" t="s">
        <v>0</v>
      </c>
      <c r="P24" s="46" t="s">
        <v>378</v>
      </c>
      <c r="Q24" s="46"/>
      <c r="R24" s="46"/>
      <c r="S24" s="46"/>
      <c r="T24" s="46"/>
      <c r="U24" s="48"/>
      <c r="V24" s="69"/>
      <c r="W24" s="70"/>
      <c r="X24" s="184"/>
      <c r="Y24" s="69"/>
      <c r="Z24" s="70"/>
      <c r="AA24" s="184"/>
      <c r="AB24" s="69"/>
      <c r="AC24" s="70"/>
      <c r="AD24" s="184"/>
      <c r="AE24" s="69"/>
      <c r="AF24" s="70"/>
      <c r="AG24" s="184"/>
      <c r="AH24" s="23" t="str">
        <f t="shared" si="0"/>
        <v/>
      </c>
      <c r="AI24" s="24" t="str">
        <f t="shared" si="1"/>
        <v/>
      </c>
      <c r="AJ24" s="183"/>
      <c r="AK24" s="236"/>
      <c r="BI24" s="47"/>
      <c r="BJ24" s="47"/>
      <c r="BK24" s="47"/>
      <c r="BL24" s="47"/>
      <c r="BM24" s="47"/>
      <c r="BN24" s="47"/>
      <c r="BO24" s="47"/>
      <c r="BP24" s="47"/>
      <c r="BQ24" s="47"/>
      <c r="BR24" s="47"/>
      <c r="BS24" s="47"/>
      <c r="BT24" s="47"/>
      <c r="BU24" s="47"/>
      <c r="BV24" s="47"/>
      <c r="BW24" s="47"/>
    </row>
    <row r="25" spans="3:75" s="235" customFormat="1" ht="21" customHeight="1">
      <c r="C25" s="206"/>
      <c r="D25" s="419"/>
      <c r="E25" s="185" t="s">
        <v>2546</v>
      </c>
      <c r="F25" s="234"/>
      <c r="G25" s="234"/>
      <c r="H25" s="234" t="s">
        <v>60</v>
      </c>
      <c r="I25" s="234" t="s">
        <v>64</v>
      </c>
      <c r="J25" s="234" t="s">
        <v>0</v>
      </c>
      <c r="K25" s="234" t="s">
        <v>65</v>
      </c>
      <c r="L25" s="234" t="s">
        <v>0</v>
      </c>
      <c r="M25" s="234" t="s">
        <v>333</v>
      </c>
      <c r="N25" s="46" t="s">
        <v>333</v>
      </c>
      <c r="O25" s="46" t="s">
        <v>0</v>
      </c>
      <c r="P25" s="46" t="s">
        <v>378</v>
      </c>
      <c r="Q25" s="46"/>
      <c r="R25" s="46"/>
      <c r="S25" s="46"/>
      <c r="T25" s="46"/>
      <c r="U25" s="49"/>
      <c r="V25" s="21" t="str">
        <f>IF(OR(SUMPRODUCT(--(V14:V24=""),--(W14:W24=""))&gt;0,COUNTIF(W14:W24,"M")&gt;0,COUNTIF(W14:W24,"X")=11),"",SUM(V14:V24))</f>
        <v/>
      </c>
      <c r="W25" s="22" t="str">
        <f>IF(AND(COUNTIF(W14:W24,"X")=11,SUM(V14:V24)=0,ISNUMBER(V25)),"",IF(COUNTIF(W14:W24,"M")&gt;0,"M",IF(AND(COUNTIF(W14:W24,W14)=11,OR(W14="X",W14="W",W14="Z")),UPPER(W14),"")))</f>
        <v/>
      </c>
      <c r="X25" s="180"/>
      <c r="Y25" s="21" t="str">
        <f>IF(OR(SUMPRODUCT(--(Y14:Y24=""),--(Z14:Z24=""))&gt;0,COUNTIF(Z14:Z24,"M")&gt;0,COUNTIF(Z14:Z24,"X")=11),"",SUM(Y14:Y24))</f>
        <v/>
      </c>
      <c r="Z25" s="22" t="str">
        <f>IF(AND(COUNTIF(Z14:Z24,"X")=11,SUM(Y14:Y24)=0,ISNUMBER(Y25)),"",IF(COUNTIF(Z14:Z24,"M")&gt;0,"M",IF(AND(COUNTIF(Z14:Z24,Z14)=11,OR(Z14="X",Z14="W",Z14="Z")),UPPER(Z14),"")))</f>
        <v/>
      </c>
      <c r="AA25" s="180"/>
      <c r="AB25" s="21" t="str">
        <f>IF(OR(SUMPRODUCT(--(AB14:AB24=""),--(AC14:AC24=""))&gt;0,COUNTIF(AC14:AC24,"M")&gt;0,COUNTIF(AC14:AC24,"X")=11),"",SUM(AB14:AB24))</f>
        <v/>
      </c>
      <c r="AC25" s="22" t="str">
        <f>IF(AND(COUNTIF(AC14:AC24,"X")=11,SUM(AB14:AB24)=0,ISNUMBER(AB25)),"",IF(COUNTIF(AC14:AC24,"M")&gt;0,"M",IF(AND(COUNTIF(AC14:AC24,AC14)=11,OR(AC14="X",AC14="W",AC14="Z")),UPPER(AC14),"")))</f>
        <v/>
      </c>
      <c r="AD25" s="180"/>
      <c r="AE25" s="21" t="str">
        <f>IF(OR(SUMPRODUCT(--(AE14:AE24=""),--(AF14:AF24=""))&gt;0,COUNTIF(AF14:AF24,"M")&gt;0,COUNTIF(AF14:AF24,"X")=11),"",SUM(AE14:AE24))</f>
        <v/>
      </c>
      <c r="AF25" s="22" t="str">
        <f>IF(AND(COUNTIF(AF14:AF24,"X")=11,SUM(AE14:AE24)=0,ISNUMBER(AE25)),"",IF(COUNTIF(AF14:AF24,"M")&gt;0,"M",IF(AND(COUNTIF(AF14:AF24,AF14)=11,OR(AF14="X",AF14="W",AF14="Z")),UPPER(AF14),"")))</f>
        <v/>
      </c>
      <c r="AG25" s="180"/>
      <c r="AH25" s="21" t="str">
        <f>IF(OR(SUMPRODUCT(--(AH14:AH24=""),--(AI14:AI24=""))&gt;0,COUNTIF(AI14:AI24,"M")&gt;0,COUNTIF(AI14:AI24,"X")=11),"",SUM(AH14:AH24))</f>
        <v/>
      </c>
      <c r="AI25" s="22" t="str">
        <f>IF(AND(COUNTIF(AI14:AI24,"X")=11,SUM(AH14:AH24)=0,ISNUMBER(AH25)),"",IF(COUNTIF(AI14:AI24,"M")&gt;0,"M",IF(AND(COUNTIF(AI14:AI24,AI14)=11,OR(AI14="X",AI14="W",AI14="Z")),UPPER(AI14),"")))</f>
        <v/>
      </c>
      <c r="AJ25" s="180"/>
      <c r="AK25" s="236"/>
      <c r="BI25" s="47"/>
      <c r="BJ25" s="47"/>
      <c r="BK25" s="47"/>
      <c r="BL25" s="47"/>
      <c r="BM25" s="47"/>
      <c r="BN25" s="47"/>
      <c r="BO25" s="47"/>
      <c r="BP25" s="47"/>
      <c r="BQ25" s="47"/>
      <c r="BR25" s="47"/>
      <c r="BS25" s="47"/>
      <c r="BT25" s="47"/>
      <c r="BU25" s="47"/>
      <c r="BV25" s="47"/>
      <c r="BW25" s="47"/>
    </row>
    <row r="26" spans="3:75" s="235" customFormat="1" ht="21" customHeight="1">
      <c r="C26" s="206"/>
      <c r="D26" s="412" t="s">
        <v>2283</v>
      </c>
      <c r="E26" s="191" t="s">
        <v>2537</v>
      </c>
      <c r="F26" s="234"/>
      <c r="G26" s="234"/>
      <c r="H26" s="234" t="s">
        <v>61</v>
      </c>
      <c r="I26" s="234" t="s">
        <v>64</v>
      </c>
      <c r="J26" s="234" t="s">
        <v>0</v>
      </c>
      <c r="K26" s="234" t="s">
        <v>65</v>
      </c>
      <c r="L26" s="234" t="s">
        <v>368</v>
      </c>
      <c r="M26" s="234" t="s">
        <v>333</v>
      </c>
      <c r="N26" s="46" t="s">
        <v>333</v>
      </c>
      <c r="O26" s="46" t="s">
        <v>0</v>
      </c>
      <c r="P26" s="46" t="s">
        <v>378</v>
      </c>
      <c r="Q26" s="46"/>
      <c r="R26" s="46"/>
      <c r="S26" s="46"/>
      <c r="T26" s="46"/>
      <c r="U26" s="48"/>
      <c r="V26" s="69"/>
      <c r="W26" s="70"/>
      <c r="X26" s="184"/>
      <c r="Y26" s="69"/>
      <c r="Z26" s="70"/>
      <c r="AA26" s="184"/>
      <c r="AB26" s="69"/>
      <c r="AC26" s="70"/>
      <c r="AD26" s="184"/>
      <c r="AE26" s="69"/>
      <c r="AF26" s="70"/>
      <c r="AG26" s="184"/>
      <c r="AH26" s="23" t="str">
        <f t="shared" ref="AH26:AH36" si="2">IF(OR(EXACT(V26,W26),EXACT(Y26,Z26), EXACT(AB26,AC26),EXACT(AE26,AF26), COUNTIF(W26:AF26,"M")&gt;0,COUNTIF(W26:AF26,"X")=4),"",SUM(V26,Y26, AB26,AE26))</f>
        <v/>
      </c>
      <c r="AI26" s="24" t="str">
        <f t="shared" ref="AI26:AI36" si="3">IF(AND(COUNTIF(W26:AF26,"X")=4,SUM(V26,Y26, AB26, AE26)=0,ISNUMBER(AH26)),"",IF(COUNTIF(W26:AF26,"M")&gt;0,"M", IF(AND(COUNTIF(W26:AF26,W26)=4,OR(W26="X",W26="W",W26="Z")),UPPER(W26),"")))</f>
        <v/>
      </c>
      <c r="AJ26" s="183"/>
      <c r="AK26" s="236"/>
      <c r="BI26" s="47"/>
      <c r="BJ26" s="47"/>
      <c r="BK26" s="47"/>
      <c r="BL26" s="47"/>
      <c r="BM26" s="47"/>
      <c r="BN26" s="47"/>
      <c r="BO26" s="47"/>
      <c r="BP26" s="47"/>
      <c r="BQ26" s="47"/>
      <c r="BR26" s="47"/>
      <c r="BS26" s="47"/>
      <c r="BT26" s="47"/>
      <c r="BU26" s="47"/>
      <c r="BV26" s="47"/>
      <c r="BW26" s="47"/>
    </row>
    <row r="27" spans="3:75" s="235" customFormat="1" ht="21" customHeight="1">
      <c r="C27" s="206"/>
      <c r="D27" s="413"/>
      <c r="E27" s="191" t="s">
        <v>2538</v>
      </c>
      <c r="F27" s="234"/>
      <c r="G27" s="234"/>
      <c r="H27" s="234" t="s">
        <v>61</v>
      </c>
      <c r="I27" s="234" t="s">
        <v>64</v>
      </c>
      <c r="J27" s="234" t="s">
        <v>0</v>
      </c>
      <c r="K27" s="234" t="s">
        <v>65</v>
      </c>
      <c r="L27" s="234" t="s">
        <v>369</v>
      </c>
      <c r="M27" s="234" t="s">
        <v>333</v>
      </c>
      <c r="N27" s="46" t="s">
        <v>333</v>
      </c>
      <c r="O27" s="46" t="s">
        <v>0</v>
      </c>
      <c r="P27" s="46" t="s">
        <v>378</v>
      </c>
      <c r="Q27" s="46"/>
      <c r="R27" s="46"/>
      <c r="S27" s="46"/>
      <c r="T27" s="46"/>
      <c r="U27" s="48"/>
      <c r="V27" s="69"/>
      <c r="W27" s="70"/>
      <c r="X27" s="184"/>
      <c r="Y27" s="69"/>
      <c r="Z27" s="70"/>
      <c r="AA27" s="184"/>
      <c r="AB27" s="69"/>
      <c r="AC27" s="70"/>
      <c r="AD27" s="184"/>
      <c r="AE27" s="69"/>
      <c r="AF27" s="70"/>
      <c r="AG27" s="184"/>
      <c r="AH27" s="23" t="str">
        <f t="shared" si="2"/>
        <v/>
      </c>
      <c r="AI27" s="24" t="str">
        <f t="shared" si="3"/>
        <v/>
      </c>
      <c r="AJ27" s="183"/>
      <c r="AK27" s="236"/>
      <c r="BI27" s="47"/>
      <c r="BJ27" s="47"/>
      <c r="BK27" s="47"/>
      <c r="BL27" s="47"/>
      <c r="BM27" s="47"/>
      <c r="BN27" s="47"/>
      <c r="BO27" s="47"/>
      <c r="BP27" s="47"/>
      <c r="BQ27" s="47"/>
      <c r="BR27" s="47"/>
      <c r="BS27" s="47"/>
      <c r="BT27" s="47"/>
      <c r="BU27" s="47"/>
      <c r="BV27" s="47"/>
      <c r="BW27" s="47"/>
    </row>
    <row r="28" spans="3:75" s="235" customFormat="1" ht="21" customHeight="1">
      <c r="C28" s="206"/>
      <c r="D28" s="413"/>
      <c r="E28" s="191" t="s">
        <v>2539</v>
      </c>
      <c r="F28" s="234"/>
      <c r="G28" s="234"/>
      <c r="H28" s="234" t="s">
        <v>61</v>
      </c>
      <c r="I28" s="234" t="s">
        <v>64</v>
      </c>
      <c r="J28" s="234" t="s">
        <v>0</v>
      </c>
      <c r="K28" s="234" t="s">
        <v>65</v>
      </c>
      <c r="L28" s="234" t="s">
        <v>370</v>
      </c>
      <c r="M28" s="234" t="s">
        <v>333</v>
      </c>
      <c r="N28" s="46" t="s">
        <v>333</v>
      </c>
      <c r="O28" s="46" t="s">
        <v>0</v>
      </c>
      <c r="P28" s="46" t="s">
        <v>378</v>
      </c>
      <c r="Q28" s="46"/>
      <c r="R28" s="46"/>
      <c r="S28" s="46"/>
      <c r="T28" s="46"/>
      <c r="U28" s="48"/>
      <c r="V28" s="69"/>
      <c r="W28" s="70"/>
      <c r="X28" s="184"/>
      <c r="Y28" s="69"/>
      <c r="Z28" s="70"/>
      <c r="AA28" s="184"/>
      <c r="AB28" s="69"/>
      <c r="AC28" s="70"/>
      <c r="AD28" s="184"/>
      <c r="AE28" s="69"/>
      <c r="AF28" s="70"/>
      <c r="AG28" s="184"/>
      <c r="AH28" s="23" t="str">
        <f t="shared" si="2"/>
        <v/>
      </c>
      <c r="AI28" s="24" t="str">
        <f t="shared" si="3"/>
        <v/>
      </c>
      <c r="AJ28" s="183"/>
      <c r="AK28" s="236"/>
      <c r="BI28" s="47"/>
      <c r="BJ28" s="47"/>
      <c r="BK28" s="47"/>
      <c r="BL28" s="47"/>
      <c r="BM28" s="47"/>
      <c r="BN28" s="47"/>
      <c r="BO28" s="47"/>
      <c r="BP28" s="47"/>
      <c r="BQ28" s="47"/>
      <c r="BR28" s="47"/>
      <c r="BS28" s="47"/>
      <c r="BT28" s="47"/>
      <c r="BU28" s="47"/>
      <c r="BV28" s="47"/>
      <c r="BW28" s="47"/>
    </row>
    <row r="29" spans="3:75" s="235" customFormat="1" ht="21" customHeight="1">
      <c r="C29" s="206"/>
      <c r="D29" s="413"/>
      <c r="E29" s="191" t="s">
        <v>2540</v>
      </c>
      <c r="F29" s="234"/>
      <c r="G29" s="234"/>
      <c r="H29" s="234" t="s">
        <v>61</v>
      </c>
      <c r="I29" s="234" t="s">
        <v>64</v>
      </c>
      <c r="J29" s="234" t="s">
        <v>0</v>
      </c>
      <c r="K29" s="234" t="s">
        <v>65</v>
      </c>
      <c r="L29" s="234" t="s">
        <v>371</v>
      </c>
      <c r="M29" s="234" t="s">
        <v>333</v>
      </c>
      <c r="N29" s="46" t="s">
        <v>333</v>
      </c>
      <c r="O29" s="46" t="s">
        <v>0</v>
      </c>
      <c r="P29" s="46" t="s">
        <v>378</v>
      </c>
      <c r="Q29" s="46"/>
      <c r="R29" s="46"/>
      <c r="S29" s="46"/>
      <c r="T29" s="46"/>
      <c r="U29" s="48"/>
      <c r="V29" s="69"/>
      <c r="W29" s="70"/>
      <c r="X29" s="184"/>
      <c r="Y29" s="69"/>
      <c r="Z29" s="70"/>
      <c r="AA29" s="184"/>
      <c r="AB29" s="69"/>
      <c r="AC29" s="70"/>
      <c r="AD29" s="184"/>
      <c r="AE29" s="69"/>
      <c r="AF29" s="70"/>
      <c r="AG29" s="184"/>
      <c r="AH29" s="23" t="str">
        <f t="shared" si="2"/>
        <v/>
      </c>
      <c r="AI29" s="24" t="str">
        <f t="shared" si="3"/>
        <v/>
      </c>
      <c r="AJ29" s="183"/>
      <c r="AK29" s="236"/>
      <c r="BI29" s="47"/>
      <c r="BJ29" s="47"/>
      <c r="BK29" s="47"/>
      <c r="BL29" s="47"/>
      <c r="BM29" s="47"/>
      <c r="BN29" s="47"/>
      <c r="BO29" s="47"/>
      <c r="BP29" s="47"/>
      <c r="BQ29" s="47"/>
      <c r="BR29" s="47"/>
      <c r="BS29" s="47"/>
      <c r="BT29" s="47"/>
      <c r="BU29" s="47"/>
      <c r="BV29" s="47"/>
      <c r="BW29" s="47"/>
    </row>
    <row r="30" spans="3:75" s="235" customFormat="1" ht="21" customHeight="1">
      <c r="C30" s="206"/>
      <c r="D30" s="413"/>
      <c r="E30" s="191" t="s">
        <v>2541</v>
      </c>
      <c r="F30" s="234"/>
      <c r="G30" s="234"/>
      <c r="H30" s="234" t="s">
        <v>61</v>
      </c>
      <c r="I30" s="234" t="s">
        <v>64</v>
      </c>
      <c r="J30" s="234" t="s">
        <v>0</v>
      </c>
      <c r="K30" s="234" t="s">
        <v>65</v>
      </c>
      <c r="L30" s="234" t="s">
        <v>372</v>
      </c>
      <c r="M30" s="234" t="s">
        <v>333</v>
      </c>
      <c r="N30" s="46" t="s">
        <v>333</v>
      </c>
      <c r="O30" s="46" t="s">
        <v>0</v>
      </c>
      <c r="P30" s="46" t="s">
        <v>378</v>
      </c>
      <c r="Q30" s="46"/>
      <c r="R30" s="46"/>
      <c r="S30" s="46"/>
      <c r="T30" s="46"/>
      <c r="U30" s="48"/>
      <c r="V30" s="69"/>
      <c r="W30" s="70"/>
      <c r="X30" s="184"/>
      <c r="Y30" s="69"/>
      <c r="Z30" s="70"/>
      <c r="AA30" s="184"/>
      <c r="AB30" s="69"/>
      <c r="AC30" s="70"/>
      <c r="AD30" s="184"/>
      <c r="AE30" s="69"/>
      <c r="AF30" s="70"/>
      <c r="AG30" s="184"/>
      <c r="AH30" s="23" t="str">
        <f t="shared" si="2"/>
        <v/>
      </c>
      <c r="AI30" s="24" t="str">
        <f t="shared" si="3"/>
        <v/>
      </c>
      <c r="AJ30" s="183"/>
      <c r="AK30" s="236"/>
      <c r="BI30" s="47"/>
      <c r="BJ30" s="47"/>
      <c r="BK30" s="47"/>
      <c r="BL30" s="47"/>
      <c r="BM30" s="47"/>
      <c r="BN30" s="47"/>
      <c r="BO30" s="47"/>
      <c r="BP30" s="47"/>
      <c r="BQ30" s="47"/>
      <c r="BR30" s="47"/>
      <c r="BS30" s="47"/>
      <c r="BT30" s="47"/>
      <c r="BU30" s="47"/>
      <c r="BV30" s="47"/>
      <c r="BW30" s="47"/>
    </row>
    <row r="31" spans="3:75" s="235" customFormat="1" ht="21" customHeight="1">
      <c r="C31" s="206"/>
      <c r="D31" s="413"/>
      <c r="E31" s="191" t="s">
        <v>2547</v>
      </c>
      <c r="F31" s="234"/>
      <c r="G31" s="234"/>
      <c r="H31" s="234" t="s">
        <v>61</v>
      </c>
      <c r="I31" s="234" t="s">
        <v>64</v>
      </c>
      <c r="J31" s="234" t="s">
        <v>0</v>
      </c>
      <c r="K31" s="234" t="s">
        <v>65</v>
      </c>
      <c r="L31" s="234" t="s">
        <v>373</v>
      </c>
      <c r="M31" s="234" t="s">
        <v>333</v>
      </c>
      <c r="N31" s="46" t="s">
        <v>333</v>
      </c>
      <c r="O31" s="46" t="s">
        <v>0</v>
      </c>
      <c r="P31" s="46" t="s">
        <v>378</v>
      </c>
      <c r="Q31" s="46"/>
      <c r="R31" s="46"/>
      <c r="S31" s="46"/>
      <c r="T31" s="46"/>
      <c r="U31" s="48"/>
      <c r="V31" s="69"/>
      <c r="W31" s="70"/>
      <c r="X31" s="184"/>
      <c r="Y31" s="69"/>
      <c r="Z31" s="70"/>
      <c r="AA31" s="184"/>
      <c r="AB31" s="69"/>
      <c r="AC31" s="70"/>
      <c r="AD31" s="184"/>
      <c r="AE31" s="69"/>
      <c r="AF31" s="70"/>
      <c r="AG31" s="184"/>
      <c r="AH31" s="23" t="str">
        <f t="shared" si="2"/>
        <v/>
      </c>
      <c r="AI31" s="24" t="str">
        <f t="shared" si="3"/>
        <v/>
      </c>
      <c r="AJ31" s="183"/>
      <c r="AK31" s="236"/>
      <c r="BI31" s="47"/>
      <c r="BJ31" s="47"/>
      <c r="BK31" s="47"/>
      <c r="BL31" s="47"/>
      <c r="BM31" s="47"/>
      <c r="BN31" s="47"/>
      <c r="BO31" s="47"/>
      <c r="BP31" s="47"/>
      <c r="BQ31" s="47"/>
      <c r="BR31" s="47"/>
      <c r="BS31" s="47"/>
      <c r="BT31" s="47"/>
      <c r="BU31" s="47"/>
      <c r="BV31" s="47"/>
      <c r="BW31" s="47"/>
    </row>
    <row r="32" spans="3:75" s="235" customFormat="1" ht="21" customHeight="1">
      <c r="C32" s="206"/>
      <c r="D32" s="413"/>
      <c r="E32" s="191" t="s">
        <v>2542</v>
      </c>
      <c r="F32" s="234"/>
      <c r="G32" s="234"/>
      <c r="H32" s="234" t="s">
        <v>61</v>
      </c>
      <c r="I32" s="234" t="s">
        <v>64</v>
      </c>
      <c r="J32" s="234" t="s">
        <v>0</v>
      </c>
      <c r="K32" s="234" t="s">
        <v>65</v>
      </c>
      <c r="L32" s="234" t="s">
        <v>374</v>
      </c>
      <c r="M32" s="234" t="s">
        <v>333</v>
      </c>
      <c r="N32" s="46" t="s">
        <v>333</v>
      </c>
      <c r="O32" s="46" t="s">
        <v>0</v>
      </c>
      <c r="P32" s="46" t="s">
        <v>378</v>
      </c>
      <c r="Q32" s="46"/>
      <c r="R32" s="46"/>
      <c r="S32" s="46"/>
      <c r="T32" s="46"/>
      <c r="U32" s="48"/>
      <c r="V32" s="69"/>
      <c r="W32" s="70"/>
      <c r="X32" s="184"/>
      <c r="Y32" s="69"/>
      <c r="Z32" s="70"/>
      <c r="AA32" s="184"/>
      <c r="AB32" s="69"/>
      <c r="AC32" s="70"/>
      <c r="AD32" s="184"/>
      <c r="AE32" s="69"/>
      <c r="AF32" s="70"/>
      <c r="AG32" s="184"/>
      <c r="AH32" s="23" t="str">
        <f t="shared" si="2"/>
        <v/>
      </c>
      <c r="AI32" s="24" t="str">
        <f t="shared" si="3"/>
        <v/>
      </c>
      <c r="AJ32" s="183"/>
      <c r="AK32" s="236"/>
      <c r="BI32" s="47"/>
      <c r="BJ32" s="47"/>
      <c r="BK32" s="47"/>
      <c r="BL32" s="47"/>
      <c r="BM32" s="47"/>
      <c r="BN32" s="47"/>
      <c r="BO32" s="47"/>
      <c r="BP32" s="47"/>
      <c r="BQ32" s="47"/>
      <c r="BR32" s="47"/>
      <c r="BS32" s="47"/>
      <c r="BT32" s="47"/>
      <c r="BU32" s="47"/>
      <c r="BV32" s="47"/>
      <c r="BW32" s="47"/>
    </row>
    <row r="33" spans="3:75" s="235" customFormat="1" ht="21" customHeight="1">
      <c r="C33" s="206"/>
      <c r="D33" s="413"/>
      <c r="E33" s="191" t="s">
        <v>2543</v>
      </c>
      <c r="F33" s="234"/>
      <c r="G33" s="234"/>
      <c r="H33" s="234" t="s">
        <v>61</v>
      </c>
      <c r="I33" s="234" t="s">
        <v>64</v>
      </c>
      <c r="J33" s="234" t="s">
        <v>0</v>
      </c>
      <c r="K33" s="234" t="s">
        <v>65</v>
      </c>
      <c r="L33" s="234" t="s">
        <v>375</v>
      </c>
      <c r="M33" s="234" t="s">
        <v>333</v>
      </c>
      <c r="N33" s="46" t="s">
        <v>333</v>
      </c>
      <c r="O33" s="46" t="s">
        <v>0</v>
      </c>
      <c r="P33" s="46" t="s">
        <v>378</v>
      </c>
      <c r="Q33" s="46"/>
      <c r="R33" s="46"/>
      <c r="S33" s="46"/>
      <c r="T33" s="46"/>
      <c r="U33" s="48"/>
      <c r="V33" s="69"/>
      <c r="W33" s="70"/>
      <c r="X33" s="184"/>
      <c r="Y33" s="69"/>
      <c r="Z33" s="70"/>
      <c r="AA33" s="184"/>
      <c r="AB33" s="69"/>
      <c r="AC33" s="70"/>
      <c r="AD33" s="184"/>
      <c r="AE33" s="69"/>
      <c r="AF33" s="70"/>
      <c r="AG33" s="184"/>
      <c r="AH33" s="23" t="str">
        <f t="shared" si="2"/>
        <v/>
      </c>
      <c r="AI33" s="24" t="str">
        <f t="shared" si="3"/>
        <v/>
      </c>
      <c r="AJ33" s="183"/>
      <c r="AK33" s="236"/>
      <c r="BI33" s="47"/>
      <c r="BJ33" s="47"/>
      <c r="BK33" s="47"/>
      <c r="BL33" s="47"/>
      <c r="BM33" s="47"/>
      <c r="BN33" s="47"/>
      <c r="BO33" s="47"/>
      <c r="BP33" s="47"/>
      <c r="BQ33" s="47"/>
      <c r="BR33" s="47"/>
      <c r="BS33" s="47"/>
      <c r="BT33" s="47"/>
      <c r="BU33" s="47"/>
      <c r="BV33" s="47"/>
      <c r="BW33" s="47"/>
    </row>
    <row r="34" spans="3:75" s="235" customFormat="1" ht="21" customHeight="1">
      <c r="C34" s="206"/>
      <c r="D34" s="413"/>
      <c r="E34" s="191" t="s">
        <v>2544</v>
      </c>
      <c r="F34" s="234"/>
      <c r="G34" s="234"/>
      <c r="H34" s="234" t="s">
        <v>61</v>
      </c>
      <c r="I34" s="234" t="s">
        <v>64</v>
      </c>
      <c r="J34" s="234" t="s">
        <v>0</v>
      </c>
      <c r="K34" s="234" t="s">
        <v>65</v>
      </c>
      <c r="L34" s="234" t="s">
        <v>376</v>
      </c>
      <c r="M34" s="234" t="s">
        <v>333</v>
      </c>
      <c r="N34" s="46" t="s">
        <v>333</v>
      </c>
      <c r="O34" s="46" t="s">
        <v>0</v>
      </c>
      <c r="P34" s="46" t="s">
        <v>378</v>
      </c>
      <c r="Q34" s="46"/>
      <c r="R34" s="46"/>
      <c r="S34" s="46"/>
      <c r="T34" s="46"/>
      <c r="U34" s="48"/>
      <c r="V34" s="69"/>
      <c r="W34" s="70"/>
      <c r="X34" s="184"/>
      <c r="Y34" s="69"/>
      <c r="Z34" s="70"/>
      <c r="AA34" s="184"/>
      <c r="AB34" s="69"/>
      <c r="AC34" s="70"/>
      <c r="AD34" s="184"/>
      <c r="AE34" s="69"/>
      <c r="AF34" s="70"/>
      <c r="AG34" s="184"/>
      <c r="AH34" s="23" t="str">
        <f t="shared" si="2"/>
        <v/>
      </c>
      <c r="AI34" s="24" t="str">
        <f t="shared" si="3"/>
        <v/>
      </c>
      <c r="AJ34" s="183"/>
      <c r="AK34" s="236"/>
      <c r="BI34" s="47"/>
      <c r="BJ34" s="47"/>
      <c r="BK34" s="47"/>
      <c r="BL34" s="47"/>
      <c r="BM34" s="47"/>
      <c r="BN34" s="47"/>
      <c r="BO34" s="47"/>
      <c r="BP34" s="47"/>
      <c r="BQ34" s="47"/>
      <c r="BR34" s="47"/>
      <c r="BS34" s="47"/>
      <c r="BT34" s="47"/>
      <c r="BU34" s="47"/>
      <c r="BV34" s="47"/>
      <c r="BW34" s="47"/>
    </row>
    <row r="35" spans="3:75" s="235" customFormat="1" ht="21" customHeight="1">
      <c r="C35" s="206"/>
      <c r="D35" s="413"/>
      <c r="E35" s="191" t="s">
        <v>2545</v>
      </c>
      <c r="F35" s="234"/>
      <c r="G35" s="234"/>
      <c r="H35" s="234" t="s">
        <v>61</v>
      </c>
      <c r="I35" s="234" t="s">
        <v>64</v>
      </c>
      <c r="J35" s="234" t="s">
        <v>0</v>
      </c>
      <c r="K35" s="234" t="s">
        <v>65</v>
      </c>
      <c r="L35" s="234" t="s">
        <v>377</v>
      </c>
      <c r="M35" s="234" t="s">
        <v>333</v>
      </c>
      <c r="N35" s="46" t="s">
        <v>333</v>
      </c>
      <c r="O35" s="46" t="s">
        <v>0</v>
      </c>
      <c r="P35" s="46" t="s">
        <v>378</v>
      </c>
      <c r="Q35" s="46"/>
      <c r="R35" s="46"/>
      <c r="S35" s="46"/>
      <c r="T35" s="46"/>
      <c r="U35" s="48"/>
      <c r="V35" s="69"/>
      <c r="W35" s="70"/>
      <c r="X35" s="184"/>
      <c r="Y35" s="69"/>
      <c r="Z35" s="70"/>
      <c r="AA35" s="184"/>
      <c r="AB35" s="69"/>
      <c r="AC35" s="70"/>
      <c r="AD35" s="184"/>
      <c r="AE35" s="69"/>
      <c r="AF35" s="70"/>
      <c r="AG35" s="184"/>
      <c r="AH35" s="23" t="str">
        <f t="shared" si="2"/>
        <v/>
      </c>
      <c r="AI35" s="24" t="str">
        <f t="shared" si="3"/>
        <v/>
      </c>
      <c r="AJ35" s="183"/>
      <c r="AK35" s="236"/>
      <c r="BI35" s="47"/>
      <c r="BJ35" s="47"/>
      <c r="BK35" s="47"/>
      <c r="BL35" s="47"/>
      <c r="BM35" s="47"/>
      <c r="BN35" s="47"/>
      <c r="BO35" s="47"/>
      <c r="BP35" s="47"/>
      <c r="BQ35" s="47"/>
      <c r="BR35" s="47"/>
      <c r="BS35" s="47"/>
      <c r="BT35" s="47"/>
      <c r="BU35" s="47"/>
      <c r="BV35" s="47"/>
      <c r="BW35" s="47"/>
    </row>
    <row r="36" spans="3:75" s="235" customFormat="1" ht="21" customHeight="1">
      <c r="C36" s="206"/>
      <c r="D36" s="413"/>
      <c r="E36" s="181" t="s">
        <v>2290</v>
      </c>
      <c r="F36" s="234"/>
      <c r="G36" s="234"/>
      <c r="H36" s="234" t="s">
        <v>61</v>
      </c>
      <c r="I36" s="234" t="s">
        <v>64</v>
      </c>
      <c r="J36" s="234" t="s">
        <v>0</v>
      </c>
      <c r="K36" s="234" t="s">
        <v>65</v>
      </c>
      <c r="L36" s="234" t="s">
        <v>67</v>
      </c>
      <c r="M36" s="234" t="s">
        <v>333</v>
      </c>
      <c r="N36" s="46" t="s">
        <v>333</v>
      </c>
      <c r="O36" s="46" t="s">
        <v>0</v>
      </c>
      <c r="P36" s="46" t="s">
        <v>378</v>
      </c>
      <c r="Q36" s="46"/>
      <c r="R36" s="46"/>
      <c r="S36" s="46"/>
      <c r="T36" s="46"/>
      <c r="U36" s="48"/>
      <c r="V36" s="69"/>
      <c r="W36" s="70"/>
      <c r="X36" s="184"/>
      <c r="Y36" s="69"/>
      <c r="Z36" s="70"/>
      <c r="AA36" s="184"/>
      <c r="AB36" s="69"/>
      <c r="AC36" s="70"/>
      <c r="AD36" s="184"/>
      <c r="AE36" s="69"/>
      <c r="AF36" s="70"/>
      <c r="AG36" s="184"/>
      <c r="AH36" s="23" t="str">
        <f t="shared" si="2"/>
        <v/>
      </c>
      <c r="AI36" s="24" t="str">
        <f t="shared" si="3"/>
        <v/>
      </c>
      <c r="AJ36" s="183"/>
      <c r="AK36" s="236"/>
      <c r="BI36" s="47"/>
      <c r="BJ36" s="47"/>
      <c r="BK36" s="47"/>
      <c r="BL36" s="47"/>
      <c r="BM36" s="47"/>
      <c r="BN36" s="47"/>
      <c r="BO36" s="47"/>
      <c r="BP36" s="47"/>
      <c r="BQ36" s="47"/>
      <c r="BR36" s="47"/>
      <c r="BS36" s="47"/>
      <c r="BT36" s="47"/>
      <c r="BU36" s="47"/>
      <c r="BV36" s="47"/>
      <c r="BW36" s="47"/>
    </row>
    <row r="37" spans="3:75" s="235" customFormat="1" ht="21" customHeight="1">
      <c r="C37" s="206"/>
      <c r="D37" s="414"/>
      <c r="E37" s="185" t="s">
        <v>2546</v>
      </c>
      <c r="F37" s="234"/>
      <c r="G37" s="234"/>
      <c r="H37" s="234" t="s">
        <v>61</v>
      </c>
      <c r="I37" s="234" t="s">
        <v>64</v>
      </c>
      <c r="J37" s="234" t="s">
        <v>0</v>
      </c>
      <c r="K37" s="234" t="s">
        <v>65</v>
      </c>
      <c r="L37" s="234" t="s">
        <v>0</v>
      </c>
      <c r="M37" s="234" t="s">
        <v>333</v>
      </c>
      <c r="N37" s="46" t="s">
        <v>333</v>
      </c>
      <c r="O37" s="46" t="s">
        <v>0</v>
      </c>
      <c r="P37" s="46" t="s">
        <v>378</v>
      </c>
      <c r="Q37" s="46"/>
      <c r="R37" s="46"/>
      <c r="S37" s="46"/>
      <c r="T37" s="46"/>
      <c r="U37" s="49"/>
      <c r="V37" s="21" t="str">
        <f>IF(OR(SUMPRODUCT(--(V26:V36=""),--(W26:W36=""))&gt;0,COUNTIF(W26:W36,"M")&gt;0,COUNTIF(W26:W36,"X")=11),"",SUM(V26:V36))</f>
        <v/>
      </c>
      <c r="W37" s="22" t="str">
        <f>IF(AND(COUNTIF(W26:W36,"X")=11,SUM(V26:V36)=0,ISNUMBER(V37)),"",IF(COUNTIF(W26:W36,"M")&gt;0,"M",IF(AND(COUNTIF(W26:W36,W26)=11,OR(W26="X",W26="W",W26="Z")),UPPER(W26),"")))</f>
        <v/>
      </c>
      <c r="X37" s="180"/>
      <c r="Y37" s="21" t="str">
        <f>IF(OR(SUMPRODUCT(--(Y26:Y36=""),--(Z26:Z36=""))&gt;0,COUNTIF(Z26:Z36,"M")&gt;0,COUNTIF(Z26:Z36,"X")=11),"",SUM(Y26:Y36))</f>
        <v/>
      </c>
      <c r="Z37" s="22" t="str">
        <f>IF(AND(COUNTIF(Z26:Z36,"X")=11,SUM(Y26:Y36)=0,ISNUMBER(Y37)),"",IF(COUNTIF(Z26:Z36,"M")&gt;0,"M",IF(AND(COUNTIF(Z26:Z36,Z26)=11,OR(Z26="X",Z26="W",Z26="Z")),UPPER(Z26),"")))</f>
        <v/>
      </c>
      <c r="AA37" s="180"/>
      <c r="AB37" s="21" t="str">
        <f>IF(OR(SUMPRODUCT(--(AB26:AB36=""),--(AC26:AC36=""))&gt;0,COUNTIF(AC26:AC36,"M")&gt;0,COUNTIF(AC26:AC36,"X")=11),"",SUM(AB26:AB36))</f>
        <v/>
      </c>
      <c r="AC37" s="22" t="str">
        <f>IF(AND(COUNTIF(AC26:AC36,"X")=11,SUM(AB26:AB36)=0,ISNUMBER(AB37)),"",IF(COUNTIF(AC26:AC36,"M")&gt;0,"M",IF(AND(COUNTIF(AC26:AC36,AC26)=11,OR(AC26="X",AC26="W",AC26="Z")),UPPER(AC26),"")))</f>
        <v/>
      </c>
      <c r="AD37" s="180"/>
      <c r="AE37" s="21" t="str">
        <f>IF(OR(SUMPRODUCT(--(AE26:AE36=""),--(AF26:AF36=""))&gt;0,COUNTIF(AF26:AF36,"M")&gt;0,COUNTIF(AF26:AF36,"X")=11),"",SUM(AE26:AE36))</f>
        <v/>
      </c>
      <c r="AF37" s="22" t="str">
        <f>IF(AND(COUNTIF(AF26:AF36,"X")=11,SUM(AE26:AE36)=0,ISNUMBER(AE37)),"",IF(COUNTIF(AF26:AF36,"M")&gt;0,"M",IF(AND(COUNTIF(AF26:AF36,AF26)=11,OR(AF26="X",AF26="W",AF26="Z")),UPPER(AF26),"")))</f>
        <v/>
      </c>
      <c r="AG37" s="180"/>
      <c r="AH37" s="21" t="str">
        <f>IF(OR(SUMPRODUCT(--(AH26:AH36=""),--(AI26:AI36=""))&gt;0,COUNTIF(AI26:AI36,"M")&gt;0,COUNTIF(AI26:AI36,"X")=11),"",SUM(AH26:AH36))</f>
        <v/>
      </c>
      <c r="AI37" s="22" t="str">
        <f>IF(AND(COUNTIF(AI26:AI36,"X")=11,SUM(AH26:AH36)=0,ISNUMBER(AH37)),"",IF(COUNTIF(AI26:AI36,"M")&gt;0,"M",IF(AND(COUNTIF(AI26:AI36,AI26)=11,OR(AI26="X",AI26="W",AI26="Z")),UPPER(AI26),"")))</f>
        <v/>
      </c>
      <c r="AJ37" s="180"/>
      <c r="AK37" s="236"/>
      <c r="BI37" s="47"/>
      <c r="BJ37" s="47"/>
      <c r="BK37" s="47"/>
      <c r="BL37" s="47"/>
      <c r="BM37" s="47"/>
      <c r="BN37" s="47"/>
      <c r="BO37" s="47"/>
      <c r="BP37" s="47"/>
      <c r="BQ37" s="47"/>
      <c r="BR37" s="47"/>
      <c r="BS37" s="47"/>
      <c r="BT37" s="47"/>
      <c r="BU37" s="47"/>
      <c r="BV37" s="47"/>
      <c r="BW37" s="47"/>
    </row>
    <row r="38" spans="3:75" s="235" customFormat="1" ht="21" customHeight="1">
      <c r="C38" s="206"/>
      <c r="D38" s="393" t="s">
        <v>2284</v>
      </c>
      <c r="E38" s="192" t="s">
        <v>2537</v>
      </c>
      <c r="F38" s="234"/>
      <c r="G38" s="234"/>
      <c r="H38" s="234" t="s">
        <v>0</v>
      </c>
      <c r="I38" s="234" t="s">
        <v>64</v>
      </c>
      <c r="J38" s="234" t="s">
        <v>0</v>
      </c>
      <c r="K38" s="234" t="s">
        <v>65</v>
      </c>
      <c r="L38" s="234" t="s">
        <v>368</v>
      </c>
      <c r="M38" s="234" t="s">
        <v>333</v>
      </c>
      <c r="N38" s="46" t="s">
        <v>333</v>
      </c>
      <c r="O38" s="46" t="s">
        <v>0</v>
      </c>
      <c r="P38" s="46" t="s">
        <v>378</v>
      </c>
      <c r="Q38" s="46"/>
      <c r="R38" s="46"/>
      <c r="S38" s="46"/>
      <c r="T38" s="46"/>
      <c r="U38" s="48"/>
      <c r="V38" s="21" t="str">
        <f t="shared" ref="V38:V49" si="4">IF(OR(AND(V14="",W14=""),AND(V26="",W26=""),AND(W14="X",W26="X"),OR(W14="M",W26="M")),"",SUM(V14,V26))</f>
        <v/>
      </c>
      <c r="W38" s="22" t="str">
        <f t="shared" ref="W38:W49" si="5">IF(AND(AND(W14="X",W26="X"),SUM(V14,V26)=0,ISNUMBER(V38)),"",IF(OR(W14="M",W26="M"),"M",IF(AND(W14=W26,OR(W14="X",W14="W",W14="Z")),UPPER(W14),"")))</f>
        <v/>
      </c>
      <c r="X38" s="180"/>
      <c r="Y38" s="21" t="str">
        <f t="shared" ref="Y38:Y49" si="6">IF(OR(AND(Y14="",Z14=""),AND(Y26="",Z26=""),AND(Z14="X",Z26="X"),OR(Z14="M",Z26="M")),"",SUM(Y14,Y26))</f>
        <v/>
      </c>
      <c r="Z38" s="22" t="str">
        <f t="shared" ref="Z38:Z49" si="7">IF(AND(AND(Z14="X",Z26="X"),SUM(Y14,Y26)=0,ISNUMBER(Y38)),"",IF(OR(Z14="M",Z26="M"),"M",IF(AND(Z14=Z26,OR(Z14="X",Z14="W",Z14="Z")),UPPER(Z14),"")))</f>
        <v/>
      </c>
      <c r="AA38" s="180"/>
      <c r="AB38" s="21" t="str">
        <f t="shared" ref="AB38:AB49" si="8">IF(OR(AND(AB14="",AC14=""),AND(AB26="",AC26=""),AND(AC14="X",AC26="X"),OR(AC14="M",AC26="M")),"",SUM(AB14,AB26))</f>
        <v/>
      </c>
      <c r="AC38" s="22" t="str">
        <f t="shared" ref="AC38:AC49" si="9">IF(AND(AND(AC14="X",AC26="X"),SUM(AB14,AB26)=0,ISNUMBER(AB38)),"",IF(OR(AC14="M",AC26="M"),"M",IF(AND(AC14=AC26,OR(AC14="X",AC14="W",AC14="Z")),UPPER(AC14),"")))</f>
        <v/>
      </c>
      <c r="AD38" s="180"/>
      <c r="AE38" s="21" t="str">
        <f t="shared" ref="AE38:AE49" si="10">IF(OR(AND(AE14="",AF14=""),AND(AE26="",AF26=""),AND(AF14="X",AF26="X"),OR(AF14="M",AF26="M")),"",SUM(AE14,AE26))</f>
        <v/>
      </c>
      <c r="AF38" s="22" t="str">
        <f t="shared" ref="AF38:AF49" si="11">IF(AND(AND(AF14="X",AF26="X"),SUM(AE14,AE26)=0,ISNUMBER(AE38)),"",IF(OR(AF14="M",AF26="M"),"M",IF(AND(AF14=AF26,OR(AF14="X",AF14="W",AF14="Z")),UPPER(AF14),"")))</f>
        <v/>
      </c>
      <c r="AG38" s="180"/>
      <c r="AH38" s="21" t="str">
        <f t="shared" ref="AH38:AH49" si="12">IF(OR(AND(AH14="",AI14=""),AND(AH26="",AI26=""),AND(AI14="X",AI26="X"),OR(AI14="M",AI26="M")),"",SUM(AH14,AH26))</f>
        <v/>
      </c>
      <c r="AI38" s="22" t="str">
        <f t="shared" ref="AI38:AI49" si="13">IF(AND(AND(AI14="X",AI26="X"),SUM(AH14,AH26)=0,ISNUMBER(AH38)),"",IF(OR(AI14="M",AI26="M"),"M",IF(AND(AI14=AI26,OR(AI14="X",AI14="W",AI14="Z")),UPPER(AI14),"")))</f>
        <v/>
      </c>
      <c r="AJ38" s="180"/>
      <c r="AK38" s="236"/>
      <c r="BI38" s="47"/>
      <c r="BJ38" s="47"/>
      <c r="BK38" s="47"/>
      <c r="BL38" s="47"/>
      <c r="BM38" s="47"/>
      <c r="BN38" s="47"/>
      <c r="BO38" s="47"/>
      <c r="BP38" s="47"/>
      <c r="BQ38" s="47"/>
      <c r="BR38" s="47"/>
      <c r="BS38" s="47"/>
      <c r="BT38" s="47"/>
      <c r="BU38" s="47"/>
      <c r="BV38" s="47"/>
      <c r="BW38" s="47"/>
    </row>
    <row r="39" spans="3:75" s="235" customFormat="1" ht="21" customHeight="1">
      <c r="C39" s="206"/>
      <c r="D39" s="394"/>
      <c r="E39" s="192" t="s">
        <v>2538</v>
      </c>
      <c r="F39" s="234"/>
      <c r="G39" s="234"/>
      <c r="H39" s="234" t="s">
        <v>0</v>
      </c>
      <c r="I39" s="234" t="s">
        <v>64</v>
      </c>
      <c r="J39" s="234" t="s">
        <v>0</v>
      </c>
      <c r="K39" s="234" t="s">
        <v>65</v>
      </c>
      <c r="L39" s="234" t="s">
        <v>369</v>
      </c>
      <c r="M39" s="234" t="s">
        <v>333</v>
      </c>
      <c r="N39" s="46" t="s">
        <v>333</v>
      </c>
      <c r="O39" s="46" t="s">
        <v>0</v>
      </c>
      <c r="P39" s="46" t="s">
        <v>378</v>
      </c>
      <c r="Q39" s="46"/>
      <c r="R39" s="46"/>
      <c r="S39" s="46"/>
      <c r="T39" s="46"/>
      <c r="U39" s="48"/>
      <c r="V39" s="21" t="str">
        <f t="shared" si="4"/>
        <v/>
      </c>
      <c r="W39" s="22" t="str">
        <f t="shared" si="5"/>
        <v/>
      </c>
      <c r="X39" s="180"/>
      <c r="Y39" s="21" t="str">
        <f t="shared" si="6"/>
        <v/>
      </c>
      <c r="Z39" s="22" t="str">
        <f t="shared" si="7"/>
        <v/>
      </c>
      <c r="AA39" s="180"/>
      <c r="AB39" s="21" t="str">
        <f t="shared" si="8"/>
        <v/>
      </c>
      <c r="AC39" s="22" t="str">
        <f t="shared" si="9"/>
        <v/>
      </c>
      <c r="AD39" s="180"/>
      <c r="AE39" s="21" t="str">
        <f t="shared" si="10"/>
        <v/>
      </c>
      <c r="AF39" s="22" t="str">
        <f t="shared" si="11"/>
        <v/>
      </c>
      <c r="AG39" s="180"/>
      <c r="AH39" s="21" t="str">
        <f t="shared" si="12"/>
        <v/>
      </c>
      <c r="AI39" s="22" t="str">
        <f t="shared" si="13"/>
        <v/>
      </c>
      <c r="AJ39" s="180"/>
      <c r="AK39" s="236"/>
      <c r="BI39" s="47"/>
      <c r="BJ39" s="47"/>
      <c r="BK39" s="47"/>
      <c r="BL39" s="47"/>
      <c r="BM39" s="47"/>
      <c r="BN39" s="47"/>
      <c r="BO39" s="47"/>
      <c r="BP39" s="47"/>
      <c r="BQ39" s="47"/>
      <c r="BR39" s="47"/>
      <c r="BS39" s="47"/>
      <c r="BT39" s="47"/>
      <c r="BU39" s="47"/>
      <c r="BV39" s="47"/>
      <c r="BW39" s="47"/>
    </row>
    <row r="40" spans="3:75" s="235" customFormat="1" ht="21" customHeight="1">
      <c r="C40" s="206"/>
      <c r="D40" s="394"/>
      <c r="E40" s="192" t="s">
        <v>2539</v>
      </c>
      <c r="F40" s="234"/>
      <c r="G40" s="234"/>
      <c r="H40" s="234" t="s">
        <v>0</v>
      </c>
      <c r="I40" s="234" t="s">
        <v>64</v>
      </c>
      <c r="J40" s="234" t="s">
        <v>0</v>
      </c>
      <c r="K40" s="234" t="s">
        <v>65</v>
      </c>
      <c r="L40" s="234" t="s">
        <v>370</v>
      </c>
      <c r="M40" s="234" t="s">
        <v>333</v>
      </c>
      <c r="N40" s="46" t="s">
        <v>333</v>
      </c>
      <c r="O40" s="46" t="s">
        <v>0</v>
      </c>
      <c r="P40" s="46" t="s">
        <v>378</v>
      </c>
      <c r="Q40" s="46"/>
      <c r="R40" s="46"/>
      <c r="S40" s="46"/>
      <c r="T40" s="46"/>
      <c r="U40" s="48"/>
      <c r="V40" s="21" t="str">
        <f t="shared" si="4"/>
        <v/>
      </c>
      <c r="W40" s="22" t="str">
        <f t="shared" si="5"/>
        <v/>
      </c>
      <c r="X40" s="180"/>
      <c r="Y40" s="21" t="str">
        <f t="shared" si="6"/>
        <v/>
      </c>
      <c r="Z40" s="22" t="str">
        <f t="shared" si="7"/>
        <v/>
      </c>
      <c r="AA40" s="180"/>
      <c r="AB40" s="21" t="str">
        <f t="shared" si="8"/>
        <v/>
      </c>
      <c r="AC40" s="22" t="str">
        <f t="shared" si="9"/>
        <v/>
      </c>
      <c r="AD40" s="180"/>
      <c r="AE40" s="21" t="str">
        <f t="shared" si="10"/>
        <v/>
      </c>
      <c r="AF40" s="22" t="str">
        <f t="shared" si="11"/>
        <v/>
      </c>
      <c r="AG40" s="180"/>
      <c r="AH40" s="21" t="str">
        <f t="shared" si="12"/>
        <v/>
      </c>
      <c r="AI40" s="22" t="str">
        <f t="shared" si="13"/>
        <v/>
      </c>
      <c r="AJ40" s="180"/>
      <c r="AK40" s="236"/>
      <c r="BI40" s="47"/>
      <c r="BJ40" s="47"/>
      <c r="BK40" s="47"/>
      <c r="BL40" s="47"/>
      <c r="BM40" s="47"/>
      <c r="BN40" s="47"/>
      <c r="BO40" s="47"/>
      <c r="BP40" s="47"/>
      <c r="BQ40" s="47"/>
      <c r="BR40" s="47"/>
      <c r="BS40" s="47"/>
      <c r="BT40" s="47"/>
      <c r="BU40" s="47"/>
      <c r="BV40" s="47"/>
      <c r="BW40" s="47"/>
    </row>
    <row r="41" spans="3:75" s="235" customFormat="1" ht="21" customHeight="1">
      <c r="C41" s="206"/>
      <c r="D41" s="394"/>
      <c r="E41" s="192" t="s">
        <v>2540</v>
      </c>
      <c r="F41" s="234"/>
      <c r="G41" s="234"/>
      <c r="H41" s="234" t="s">
        <v>0</v>
      </c>
      <c r="I41" s="234" t="s">
        <v>64</v>
      </c>
      <c r="J41" s="234" t="s">
        <v>0</v>
      </c>
      <c r="K41" s="234" t="s">
        <v>65</v>
      </c>
      <c r="L41" s="234" t="s">
        <v>371</v>
      </c>
      <c r="M41" s="234" t="s">
        <v>333</v>
      </c>
      <c r="N41" s="46" t="s">
        <v>333</v>
      </c>
      <c r="O41" s="46" t="s">
        <v>0</v>
      </c>
      <c r="P41" s="46" t="s">
        <v>378</v>
      </c>
      <c r="Q41" s="46"/>
      <c r="R41" s="46"/>
      <c r="S41" s="46"/>
      <c r="T41" s="46"/>
      <c r="U41" s="48"/>
      <c r="V41" s="21" t="str">
        <f t="shared" si="4"/>
        <v/>
      </c>
      <c r="W41" s="22" t="str">
        <f t="shared" si="5"/>
        <v/>
      </c>
      <c r="X41" s="180"/>
      <c r="Y41" s="21" t="str">
        <f t="shared" si="6"/>
        <v/>
      </c>
      <c r="Z41" s="22" t="str">
        <f t="shared" si="7"/>
        <v/>
      </c>
      <c r="AA41" s="180"/>
      <c r="AB41" s="21" t="str">
        <f t="shared" si="8"/>
        <v/>
      </c>
      <c r="AC41" s="22" t="str">
        <f t="shared" si="9"/>
        <v/>
      </c>
      <c r="AD41" s="180"/>
      <c r="AE41" s="21" t="str">
        <f t="shared" si="10"/>
        <v/>
      </c>
      <c r="AF41" s="22" t="str">
        <f t="shared" si="11"/>
        <v/>
      </c>
      <c r="AG41" s="180"/>
      <c r="AH41" s="21" t="str">
        <f t="shared" si="12"/>
        <v/>
      </c>
      <c r="AI41" s="22" t="str">
        <f t="shared" si="13"/>
        <v/>
      </c>
      <c r="AJ41" s="180"/>
      <c r="AK41" s="236"/>
      <c r="BI41" s="47"/>
      <c r="BJ41" s="47"/>
      <c r="BK41" s="47"/>
      <c r="BL41" s="47"/>
      <c r="BM41" s="47"/>
      <c r="BN41" s="47"/>
      <c r="BO41" s="47"/>
      <c r="BP41" s="47"/>
      <c r="BQ41" s="47"/>
      <c r="BR41" s="47"/>
      <c r="BS41" s="47"/>
      <c r="BT41" s="47"/>
      <c r="BU41" s="47"/>
      <c r="BV41" s="47"/>
      <c r="BW41" s="47"/>
    </row>
    <row r="42" spans="3:75" s="235" customFormat="1" ht="21" customHeight="1">
      <c r="C42" s="206"/>
      <c r="D42" s="394"/>
      <c r="E42" s="192" t="s">
        <v>2541</v>
      </c>
      <c r="F42" s="234"/>
      <c r="G42" s="234"/>
      <c r="H42" s="234" t="s">
        <v>0</v>
      </c>
      <c r="I42" s="234" t="s">
        <v>64</v>
      </c>
      <c r="J42" s="234" t="s">
        <v>0</v>
      </c>
      <c r="K42" s="234" t="s">
        <v>65</v>
      </c>
      <c r="L42" s="234" t="s">
        <v>372</v>
      </c>
      <c r="M42" s="234" t="s">
        <v>333</v>
      </c>
      <c r="N42" s="46" t="s">
        <v>333</v>
      </c>
      <c r="O42" s="46" t="s">
        <v>0</v>
      </c>
      <c r="P42" s="46" t="s">
        <v>378</v>
      </c>
      <c r="Q42" s="46"/>
      <c r="R42" s="46"/>
      <c r="S42" s="46"/>
      <c r="T42" s="46"/>
      <c r="U42" s="48"/>
      <c r="V42" s="21" t="str">
        <f t="shared" si="4"/>
        <v/>
      </c>
      <c r="W42" s="22" t="str">
        <f t="shared" si="5"/>
        <v/>
      </c>
      <c r="X42" s="180"/>
      <c r="Y42" s="21" t="str">
        <f t="shared" si="6"/>
        <v/>
      </c>
      <c r="Z42" s="22" t="str">
        <f t="shared" si="7"/>
        <v/>
      </c>
      <c r="AA42" s="180"/>
      <c r="AB42" s="21" t="str">
        <f t="shared" si="8"/>
        <v/>
      </c>
      <c r="AC42" s="22" t="str">
        <f t="shared" si="9"/>
        <v/>
      </c>
      <c r="AD42" s="180"/>
      <c r="AE42" s="21" t="str">
        <f t="shared" si="10"/>
        <v/>
      </c>
      <c r="AF42" s="22" t="str">
        <f t="shared" si="11"/>
        <v/>
      </c>
      <c r="AG42" s="180"/>
      <c r="AH42" s="21" t="str">
        <f t="shared" si="12"/>
        <v/>
      </c>
      <c r="AI42" s="22" t="str">
        <f t="shared" si="13"/>
        <v/>
      </c>
      <c r="AJ42" s="180"/>
      <c r="AK42" s="236"/>
      <c r="BI42" s="47"/>
      <c r="BJ42" s="47"/>
      <c r="BK42" s="47"/>
      <c r="BL42" s="47"/>
      <c r="BM42" s="47"/>
      <c r="BN42" s="47"/>
      <c r="BO42" s="47"/>
      <c r="BP42" s="47"/>
      <c r="BQ42" s="47"/>
      <c r="BR42" s="47"/>
      <c r="BS42" s="47"/>
      <c r="BT42" s="47"/>
      <c r="BU42" s="47"/>
      <c r="BV42" s="47"/>
      <c r="BW42" s="47"/>
    </row>
    <row r="43" spans="3:75" s="235" customFormat="1" ht="21" customHeight="1">
      <c r="C43" s="206"/>
      <c r="D43" s="394"/>
      <c r="E43" s="192" t="s">
        <v>2547</v>
      </c>
      <c r="F43" s="234"/>
      <c r="G43" s="234"/>
      <c r="H43" s="234" t="s">
        <v>0</v>
      </c>
      <c r="I43" s="234" t="s">
        <v>64</v>
      </c>
      <c r="J43" s="234" t="s">
        <v>0</v>
      </c>
      <c r="K43" s="234" t="s">
        <v>65</v>
      </c>
      <c r="L43" s="234" t="s">
        <v>373</v>
      </c>
      <c r="M43" s="234" t="s">
        <v>333</v>
      </c>
      <c r="N43" s="46" t="s">
        <v>333</v>
      </c>
      <c r="O43" s="46" t="s">
        <v>0</v>
      </c>
      <c r="P43" s="46" t="s">
        <v>378</v>
      </c>
      <c r="Q43" s="46"/>
      <c r="R43" s="46"/>
      <c r="S43" s="46"/>
      <c r="T43" s="46"/>
      <c r="U43" s="48"/>
      <c r="V43" s="21" t="str">
        <f t="shared" si="4"/>
        <v/>
      </c>
      <c r="W43" s="22" t="str">
        <f t="shared" si="5"/>
        <v/>
      </c>
      <c r="X43" s="180"/>
      <c r="Y43" s="21" t="str">
        <f t="shared" si="6"/>
        <v/>
      </c>
      <c r="Z43" s="22" t="str">
        <f t="shared" si="7"/>
        <v/>
      </c>
      <c r="AA43" s="180"/>
      <c r="AB43" s="21" t="str">
        <f t="shared" si="8"/>
        <v/>
      </c>
      <c r="AC43" s="22" t="str">
        <f t="shared" si="9"/>
        <v/>
      </c>
      <c r="AD43" s="180"/>
      <c r="AE43" s="21" t="str">
        <f t="shared" si="10"/>
        <v/>
      </c>
      <c r="AF43" s="22" t="str">
        <f t="shared" si="11"/>
        <v/>
      </c>
      <c r="AG43" s="180"/>
      <c r="AH43" s="21" t="str">
        <f t="shared" si="12"/>
        <v/>
      </c>
      <c r="AI43" s="22" t="str">
        <f t="shared" si="13"/>
        <v/>
      </c>
      <c r="AJ43" s="180"/>
      <c r="AK43" s="236"/>
      <c r="BI43" s="47"/>
      <c r="BJ43" s="47"/>
      <c r="BK43" s="47"/>
      <c r="BL43" s="47"/>
      <c r="BM43" s="47"/>
      <c r="BN43" s="47"/>
      <c r="BO43" s="47"/>
      <c r="BP43" s="47"/>
      <c r="BQ43" s="47"/>
      <c r="BR43" s="47"/>
      <c r="BS43" s="47"/>
      <c r="BT43" s="47"/>
      <c r="BU43" s="47"/>
      <c r="BV43" s="47"/>
      <c r="BW43" s="47"/>
    </row>
    <row r="44" spans="3:75" s="235" customFormat="1" ht="21" customHeight="1">
      <c r="C44" s="206"/>
      <c r="D44" s="394"/>
      <c r="E44" s="192" t="s">
        <v>2542</v>
      </c>
      <c r="F44" s="234"/>
      <c r="G44" s="234"/>
      <c r="H44" s="234" t="s">
        <v>0</v>
      </c>
      <c r="I44" s="234" t="s">
        <v>64</v>
      </c>
      <c r="J44" s="234" t="s">
        <v>0</v>
      </c>
      <c r="K44" s="234" t="s">
        <v>65</v>
      </c>
      <c r="L44" s="234" t="s">
        <v>374</v>
      </c>
      <c r="M44" s="234" t="s">
        <v>333</v>
      </c>
      <c r="N44" s="46" t="s">
        <v>333</v>
      </c>
      <c r="O44" s="46" t="s">
        <v>0</v>
      </c>
      <c r="P44" s="46" t="s">
        <v>378</v>
      </c>
      <c r="Q44" s="46"/>
      <c r="R44" s="46"/>
      <c r="S44" s="46"/>
      <c r="T44" s="46"/>
      <c r="U44" s="48"/>
      <c r="V44" s="21" t="str">
        <f t="shared" si="4"/>
        <v/>
      </c>
      <c r="W44" s="22" t="str">
        <f t="shared" si="5"/>
        <v/>
      </c>
      <c r="X44" s="180"/>
      <c r="Y44" s="21" t="str">
        <f t="shared" si="6"/>
        <v/>
      </c>
      <c r="Z44" s="22" t="str">
        <f t="shared" si="7"/>
        <v/>
      </c>
      <c r="AA44" s="180"/>
      <c r="AB44" s="21" t="str">
        <f t="shared" si="8"/>
        <v/>
      </c>
      <c r="AC44" s="22" t="str">
        <f t="shared" si="9"/>
        <v/>
      </c>
      <c r="AD44" s="180"/>
      <c r="AE44" s="21" t="str">
        <f t="shared" si="10"/>
        <v/>
      </c>
      <c r="AF44" s="22" t="str">
        <f t="shared" si="11"/>
        <v/>
      </c>
      <c r="AG44" s="180"/>
      <c r="AH44" s="21" t="str">
        <f t="shared" si="12"/>
        <v/>
      </c>
      <c r="AI44" s="22" t="str">
        <f t="shared" si="13"/>
        <v/>
      </c>
      <c r="AJ44" s="180"/>
      <c r="AK44" s="236"/>
      <c r="BI44" s="47"/>
      <c r="BJ44" s="47"/>
      <c r="BK44" s="47"/>
      <c r="BL44" s="47"/>
      <c r="BM44" s="47"/>
      <c r="BN44" s="47"/>
      <c r="BO44" s="47"/>
      <c r="BP44" s="47"/>
      <c r="BQ44" s="47"/>
      <c r="BR44" s="47"/>
      <c r="BS44" s="47"/>
      <c r="BT44" s="47"/>
      <c r="BU44" s="47"/>
      <c r="BV44" s="47"/>
      <c r="BW44" s="47"/>
    </row>
    <row r="45" spans="3:75" s="235" customFormat="1" ht="21" customHeight="1">
      <c r="C45" s="206"/>
      <c r="D45" s="394"/>
      <c r="E45" s="192" t="s">
        <v>2543</v>
      </c>
      <c r="F45" s="234"/>
      <c r="G45" s="234"/>
      <c r="H45" s="234" t="s">
        <v>0</v>
      </c>
      <c r="I45" s="234" t="s">
        <v>64</v>
      </c>
      <c r="J45" s="234" t="s">
        <v>0</v>
      </c>
      <c r="K45" s="234" t="s">
        <v>65</v>
      </c>
      <c r="L45" s="234" t="s">
        <v>375</v>
      </c>
      <c r="M45" s="234" t="s">
        <v>333</v>
      </c>
      <c r="N45" s="46" t="s">
        <v>333</v>
      </c>
      <c r="O45" s="46" t="s">
        <v>0</v>
      </c>
      <c r="P45" s="46" t="s">
        <v>378</v>
      </c>
      <c r="Q45" s="46"/>
      <c r="R45" s="46"/>
      <c r="S45" s="46"/>
      <c r="T45" s="46"/>
      <c r="U45" s="48"/>
      <c r="V45" s="21" t="str">
        <f t="shared" si="4"/>
        <v/>
      </c>
      <c r="W45" s="22" t="str">
        <f t="shared" si="5"/>
        <v/>
      </c>
      <c r="X45" s="180"/>
      <c r="Y45" s="21" t="str">
        <f t="shared" si="6"/>
        <v/>
      </c>
      <c r="Z45" s="22" t="str">
        <f t="shared" si="7"/>
        <v/>
      </c>
      <c r="AA45" s="180"/>
      <c r="AB45" s="21" t="str">
        <f t="shared" si="8"/>
        <v/>
      </c>
      <c r="AC45" s="22" t="str">
        <f t="shared" si="9"/>
        <v/>
      </c>
      <c r="AD45" s="180"/>
      <c r="AE45" s="21" t="str">
        <f t="shared" si="10"/>
        <v/>
      </c>
      <c r="AF45" s="22" t="str">
        <f t="shared" si="11"/>
        <v/>
      </c>
      <c r="AG45" s="180"/>
      <c r="AH45" s="21" t="str">
        <f t="shared" si="12"/>
        <v/>
      </c>
      <c r="AI45" s="22" t="str">
        <f t="shared" si="13"/>
        <v/>
      </c>
      <c r="AJ45" s="180"/>
      <c r="AK45" s="236"/>
      <c r="BI45" s="47"/>
      <c r="BJ45" s="47"/>
      <c r="BK45" s="47"/>
      <c r="BL45" s="47"/>
      <c r="BM45" s="47"/>
      <c r="BN45" s="47"/>
      <c r="BO45" s="47"/>
      <c r="BP45" s="47"/>
      <c r="BQ45" s="47"/>
      <c r="BR45" s="47"/>
      <c r="BS45" s="47"/>
      <c r="BT45" s="47"/>
      <c r="BU45" s="47"/>
      <c r="BV45" s="47"/>
      <c r="BW45" s="47"/>
    </row>
    <row r="46" spans="3:75" s="235" customFormat="1" ht="21" customHeight="1">
      <c r="C46" s="206"/>
      <c r="D46" s="394"/>
      <c r="E46" s="192" t="s">
        <v>2544</v>
      </c>
      <c r="F46" s="234"/>
      <c r="G46" s="234"/>
      <c r="H46" s="234" t="s">
        <v>0</v>
      </c>
      <c r="I46" s="234" t="s">
        <v>64</v>
      </c>
      <c r="J46" s="234" t="s">
        <v>0</v>
      </c>
      <c r="K46" s="234" t="s">
        <v>65</v>
      </c>
      <c r="L46" s="234" t="s">
        <v>376</v>
      </c>
      <c r="M46" s="234" t="s">
        <v>333</v>
      </c>
      <c r="N46" s="46" t="s">
        <v>333</v>
      </c>
      <c r="O46" s="46" t="s">
        <v>0</v>
      </c>
      <c r="P46" s="46" t="s">
        <v>378</v>
      </c>
      <c r="Q46" s="46"/>
      <c r="R46" s="46"/>
      <c r="S46" s="46"/>
      <c r="T46" s="46"/>
      <c r="U46" s="48"/>
      <c r="V46" s="21" t="str">
        <f t="shared" si="4"/>
        <v/>
      </c>
      <c r="W46" s="22" t="str">
        <f t="shared" si="5"/>
        <v/>
      </c>
      <c r="X46" s="180"/>
      <c r="Y46" s="21" t="str">
        <f t="shared" si="6"/>
        <v/>
      </c>
      <c r="Z46" s="22" t="str">
        <f t="shared" si="7"/>
        <v/>
      </c>
      <c r="AA46" s="180"/>
      <c r="AB46" s="21" t="str">
        <f t="shared" si="8"/>
        <v/>
      </c>
      <c r="AC46" s="22" t="str">
        <f t="shared" si="9"/>
        <v/>
      </c>
      <c r="AD46" s="180"/>
      <c r="AE46" s="21" t="str">
        <f t="shared" si="10"/>
        <v/>
      </c>
      <c r="AF46" s="22" t="str">
        <f t="shared" si="11"/>
        <v/>
      </c>
      <c r="AG46" s="180"/>
      <c r="AH46" s="21" t="str">
        <f t="shared" si="12"/>
        <v/>
      </c>
      <c r="AI46" s="22" t="str">
        <f t="shared" si="13"/>
        <v/>
      </c>
      <c r="AJ46" s="180"/>
      <c r="AK46" s="236"/>
      <c r="BI46" s="47"/>
      <c r="BJ46" s="47"/>
      <c r="BK46" s="47"/>
      <c r="BL46" s="47"/>
      <c r="BM46" s="47"/>
      <c r="BN46" s="47"/>
      <c r="BO46" s="47"/>
      <c r="BP46" s="47"/>
      <c r="BQ46" s="47"/>
      <c r="BR46" s="47"/>
      <c r="BS46" s="47"/>
      <c r="BT46" s="47"/>
      <c r="BU46" s="47"/>
      <c r="BV46" s="47"/>
      <c r="BW46" s="47"/>
    </row>
    <row r="47" spans="3:75" s="235" customFormat="1" ht="21" customHeight="1">
      <c r="C47" s="206"/>
      <c r="D47" s="394"/>
      <c r="E47" s="192" t="s">
        <v>2545</v>
      </c>
      <c r="F47" s="234"/>
      <c r="G47" s="234"/>
      <c r="H47" s="234" t="s">
        <v>0</v>
      </c>
      <c r="I47" s="234" t="s">
        <v>64</v>
      </c>
      <c r="J47" s="234" t="s">
        <v>0</v>
      </c>
      <c r="K47" s="234" t="s">
        <v>65</v>
      </c>
      <c r="L47" s="234" t="s">
        <v>377</v>
      </c>
      <c r="M47" s="234" t="s">
        <v>333</v>
      </c>
      <c r="N47" s="46" t="s">
        <v>333</v>
      </c>
      <c r="O47" s="46" t="s">
        <v>0</v>
      </c>
      <c r="P47" s="46" t="s">
        <v>378</v>
      </c>
      <c r="Q47" s="46"/>
      <c r="R47" s="46"/>
      <c r="S47" s="46"/>
      <c r="T47" s="46"/>
      <c r="U47" s="48"/>
      <c r="V47" s="21" t="str">
        <f t="shared" si="4"/>
        <v/>
      </c>
      <c r="W47" s="22" t="str">
        <f t="shared" si="5"/>
        <v/>
      </c>
      <c r="X47" s="180"/>
      <c r="Y47" s="21" t="str">
        <f t="shared" si="6"/>
        <v/>
      </c>
      <c r="Z47" s="22" t="str">
        <f t="shared" si="7"/>
        <v/>
      </c>
      <c r="AA47" s="180"/>
      <c r="AB47" s="21" t="str">
        <f t="shared" si="8"/>
        <v/>
      </c>
      <c r="AC47" s="22" t="str">
        <f t="shared" si="9"/>
        <v/>
      </c>
      <c r="AD47" s="180"/>
      <c r="AE47" s="21" t="str">
        <f t="shared" si="10"/>
        <v/>
      </c>
      <c r="AF47" s="22" t="str">
        <f t="shared" si="11"/>
        <v/>
      </c>
      <c r="AG47" s="180"/>
      <c r="AH47" s="21" t="str">
        <f t="shared" si="12"/>
        <v/>
      </c>
      <c r="AI47" s="22" t="str">
        <f t="shared" si="13"/>
        <v/>
      </c>
      <c r="AJ47" s="180"/>
      <c r="AK47" s="236"/>
      <c r="BI47" s="47"/>
      <c r="BJ47" s="47"/>
      <c r="BK47" s="47"/>
      <c r="BL47" s="47"/>
      <c r="BM47" s="47"/>
      <c r="BN47" s="47"/>
      <c r="BO47" s="47"/>
      <c r="BP47" s="47"/>
      <c r="BQ47" s="47"/>
      <c r="BR47" s="47"/>
      <c r="BS47" s="47"/>
      <c r="BT47" s="47"/>
      <c r="BU47" s="47"/>
      <c r="BV47" s="47"/>
      <c r="BW47" s="47"/>
    </row>
    <row r="48" spans="3:75" s="235" customFormat="1" ht="21" customHeight="1">
      <c r="C48" s="206"/>
      <c r="D48" s="394"/>
      <c r="E48" s="185" t="s">
        <v>2290</v>
      </c>
      <c r="F48" s="234"/>
      <c r="G48" s="234"/>
      <c r="H48" s="234" t="s">
        <v>0</v>
      </c>
      <c r="I48" s="234" t="s">
        <v>64</v>
      </c>
      <c r="J48" s="234" t="s">
        <v>0</v>
      </c>
      <c r="K48" s="234" t="s">
        <v>65</v>
      </c>
      <c r="L48" s="234" t="s">
        <v>67</v>
      </c>
      <c r="M48" s="234" t="s">
        <v>333</v>
      </c>
      <c r="N48" s="46" t="s">
        <v>333</v>
      </c>
      <c r="O48" s="46" t="s">
        <v>0</v>
      </c>
      <c r="P48" s="46" t="s">
        <v>378</v>
      </c>
      <c r="Q48" s="46"/>
      <c r="R48" s="46"/>
      <c r="S48" s="46"/>
      <c r="T48" s="46"/>
      <c r="U48" s="48"/>
      <c r="V48" s="21" t="str">
        <f t="shared" si="4"/>
        <v/>
      </c>
      <c r="W48" s="22" t="str">
        <f t="shared" si="5"/>
        <v/>
      </c>
      <c r="X48" s="180"/>
      <c r="Y48" s="21" t="str">
        <f t="shared" si="6"/>
        <v/>
      </c>
      <c r="Z48" s="22" t="str">
        <f t="shared" si="7"/>
        <v/>
      </c>
      <c r="AA48" s="180"/>
      <c r="AB48" s="21" t="str">
        <f t="shared" si="8"/>
        <v/>
      </c>
      <c r="AC48" s="22" t="str">
        <f t="shared" si="9"/>
        <v/>
      </c>
      <c r="AD48" s="180"/>
      <c r="AE48" s="21" t="str">
        <f t="shared" si="10"/>
        <v/>
      </c>
      <c r="AF48" s="22" t="str">
        <f t="shared" si="11"/>
        <v/>
      </c>
      <c r="AG48" s="180"/>
      <c r="AH48" s="21" t="str">
        <f t="shared" si="12"/>
        <v/>
      </c>
      <c r="AI48" s="22" t="str">
        <f t="shared" si="13"/>
        <v/>
      </c>
      <c r="AJ48" s="180"/>
      <c r="AK48" s="236"/>
      <c r="BI48" s="47"/>
      <c r="BJ48" s="47"/>
      <c r="BK48" s="47"/>
      <c r="BL48" s="47"/>
      <c r="BM48" s="47"/>
      <c r="BN48" s="47"/>
      <c r="BO48" s="47"/>
      <c r="BP48" s="47"/>
      <c r="BQ48" s="47"/>
      <c r="BR48" s="47"/>
      <c r="BS48" s="47"/>
      <c r="BT48" s="47"/>
      <c r="BU48" s="47"/>
      <c r="BV48" s="47"/>
      <c r="BW48" s="47"/>
    </row>
    <row r="49" spans="3:75" s="235" customFormat="1" ht="21" customHeight="1">
      <c r="C49" s="206"/>
      <c r="D49" s="395"/>
      <c r="E49" s="185" t="s">
        <v>2546</v>
      </c>
      <c r="F49" s="234"/>
      <c r="G49" s="234"/>
      <c r="H49" s="234" t="s">
        <v>0</v>
      </c>
      <c r="I49" s="234" t="s">
        <v>64</v>
      </c>
      <c r="J49" s="234" t="s">
        <v>0</v>
      </c>
      <c r="K49" s="234" t="s">
        <v>65</v>
      </c>
      <c r="L49" s="234" t="s">
        <v>0</v>
      </c>
      <c r="M49" s="234" t="s">
        <v>333</v>
      </c>
      <c r="N49" s="46" t="s">
        <v>333</v>
      </c>
      <c r="O49" s="46" t="s">
        <v>0</v>
      </c>
      <c r="P49" s="46" t="s">
        <v>378</v>
      </c>
      <c r="Q49" s="46"/>
      <c r="R49" s="46"/>
      <c r="S49" s="46"/>
      <c r="T49" s="46"/>
      <c r="U49" s="48"/>
      <c r="V49" s="21" t="str">
        <f t="shared" si="4"/>
        <v/>
      </c>
      <c r="W49" s="22" t="str">
        <f t="shared" si="5"/>
        <v/>
      </c>
      <c r="X49" s="180"/>
      <c r="Y49" s="21" t="str">
        <f t="shared" si="6"/>
        <v/>
      </c>
      <c r="Z49" s="22" t="str">
        <f t="shared" si="7"/>
        <v/>
      </c>
      <c r="AA49" s="180"/>
      <c r="AB49" s="21" t="str">
        <f t="shared" si="8"/>
        <v/>
      </c>
      <c r="AC49" s="22" t="str">
        <f t="shared" si="9"/>
        <v/>
      </c>
      <c r="AD49" s="180"/>
      <c r="AE49" s="21" t="str">
        <f t="shared" si="10"/>
        <v/>
      </c>
      <c r="AF49" s="22" t="str">
        <f t="shared" si="11"/>
        <v/>
      </c>
      <c r="AG49" s="180"/>
      <c r="AH49" s="21" t="str">
        <f t="shared" si="12"/>
        <v/>
      </c>
      <c r="AI49" s="22" t="str">
        <f t="shared" si="13"/>
        <v/>
      </c>
      <c r="AJ49" s="180"/>
      <c r="AK49" s="236"/>
      <c r="BI49" s="47"/>
      <c r="BJ49" s="47"/>
      <c r="BK49" s="47"/>
      <c r="BL49" s="47"/>
      <c r="BM49" s="47"/>
      <c r="BN49" s="47"/>
      <c r="BO49" s="47"/>
      <c r="BP49" s="47"/>
      <c r="BQ49" s="47"/>
      <c r="BR49" s="47"/>
      <c r="BS49" s="47"/>
      <c r="BT49" s="47"/>
      <c r="BU49" s="47"/>
      <c r="BV49" s="47"/>
      <c r="BW49" s="47"/>
    </row>
    <row r="50" spans="3:75">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row>
    <row r="51" spans="3:75" hidden="1">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row>
    <row r="52" spans="3:75" hidden="1"/>
    <row r="53" spans="3:75" hidden="1">
      <c r="V53" s="227">
        <f>SUMPRODUCT(--(V14:V49=0),--(V14:V49&lt;&gt;""),--(W14:W49="Z"))+SUMPRODUCT(--(V14:V49=0),--(V14:V49&lt;&gt;""),--(W14:W49=""))+SUMPRODUCT(--(V14:V49&gt;0),--(W14:W49="W"))+SUMPRODUCT(--(V14:V49&gt;0), --(V14:V49&lt;&gt;""),--(W14:W49=""))+SUMPRODUCT(--(V14:V49=""),--(W14:W49="Z"))</f>
        <v>0</v>
      </c>
      <c r="W53" s="228"/>
      <c r="X53" s="228"/>
      <c r="Y53" s="227">
        <f t="shared" ref="Y53" si="14">SUMPRODUCT(--(Y14:Y49=0),--(Y14:Y49&lt;&gt;""),--(Z14:Z49="Z"))+SUMPRODUCT(--(Y14:Y49=0),--(Y14:Y49&lt;&gt;""),--(Z14:Z49=""))+SUMPRODUCT(--(Y14:Y49&gt;0),--(Z14:Z49="W"))+SUMPRODUCT(--(Y14:Y49&gt;0), --(Y14:Y49&lt;&gt;""),--(Z14:Z49=""))+SUMPRODUCT(--(Y14:Y49=""),--(Z14:Z49="Z"))</f>
        <v>0</v>
      </c>
      <c r="Z53" s="228"/>
      <c r="AA53" s="228"/>
      <c r="AB53" s="227">
        <f t="shared" ref="AB53" si="15">SUMPRODUCT(--(AB14:AB49=0),--(AB14:AB49&lt;&gt;""),--(AC14:AC49="Z"))+SUMPRODUCT(--(AB14:AB49=0),--(AB14:AB49&lt;&gt;""),--(AC14:AC49=""))+SUMPRODUCT(--(AB14:AB49&gt;0),--(AC14:AC49="W"))+SUMPRODUCT(--(AB14:AB49&gt;0), --(AB14:AB49&lt;&gt;""),--(AC14:AC49=""))+SUMPRODUCT(--(AB14:AB49=""),--(AC14:AC49="Z"))</f>
        <v>0</v>
      </c>
      <c r="AC53" s="228"/>
      <c r="AD53" s="228"/>
      <c r="AE53" s="227">
        <f t="shared" ref="AE53" si="16">SUMPRODUCT(--(AE14:AE49=0),--(AE14:AE49&lt;&gt;""),--(AF14:AF49="Z"))+SUMPRODUCT(--(AE14:AE49=0),--(AE14:AE49&lt;&gt;""),--(AF14:AF49=""))+SUMPRODUCT(--(AE14:AE49&gt;0),--(AF14:AF49="W"))+SUMPRODUCT(--(AE14:AE49&gt;0), --(AE14:AE49&lt;&gt;""),--(AF14:AF49=""))+SUMPRODUCT(--(AE14:AE49=""),--(AF14:AF49="Z"))</f>
        <v>0</v>
      </c>
      <c r="AF53" s="228"/>
      <c r="AG53" s="228"/>
      <c r="AH53" s="227">
        <f t="shared" ref="AH53" si="17">SUMPRODUCT(--(AH14:AH49=0),--(AH14:AH49&lt;&gt;""),--(AI14:AI49="Z"))+SUMPRODUCT(--(AH14:AH49=0),--(AH14:AH49&lt;&gt;""),--(AI14:AI49=""))+SUMPRODUCT(--(AH14:AH49&gt;0),--(AI14:AI49="W"))+SUMPRODUCT(--(AH14:AH49&gt;0), --(AH14:AH49&lt;&gt;""),--(AI14:AI49=""))+SUMPRODUCT(--(AH14:AH49=""),--(AI14:AI49="Z"))</f>
        <v>0</v>
      </c>
      <c r="AI53" s="228"/>
      <c r="AJ53" s="228"/>
    </row>
    <row r="54" spans="3:75" hidden="1"/>
    <row r="55" spans="3:75" hidden="1"/>
    <row r="56" spans="3:75" hidden="1"/>
    <row r="57" spans="3:75" hidden="1"/>
    <row r="58" spans="3:75" hidden="1"/>
    <row r="59" spans="3:75" hidden="1"/>
    <row r="60" spans="3:75" hidden="1"/>
    <row r="61" spans="3:75" hidden="1"/>
    <row r="62" spans="3:75" hidden="1"/>
  </sheetData>
  <sheetProtection algorithmName="SHA-512" hashValue="Ts8meMKZNWq0gdlztrOMTjXIfyjNKvkJDY4MFFKb4SkN5u0SO9sY8/dnrwXtJA4TJkQ7t09r95nendFNz4hppA==" saltValue="RDkZF4skHVv2rGeYXdceOw==" spinCount="100000" sheet="1" objects="1" scenarios="1" formatCells="0" formatColumns="0" formatRows="0" sort="0" autoFilter="0"/>
  <mergeCells count="15">
    <mergeCell ref="D3:E3"/>
    <mergeCell ref="D1:AK1"/>
    <mergeCell ref="D14:D25"/>
    <mergeCell ref="D26:D37"/>
    <mergeCell ref="D38:D49"/>
    <mergeCell ref="V4:X4"/>
    <mergeCell ref="Y4:AA4"/>
    <mergeCell ref="AB4:AD4"/>
    <mergeCell ref="AE4:AG4"/>
    <mergeCell ref="AH4:AJ4"/>
    <mergeCell ref="V3:X3"/>
    <mergeCell ref="Y3:AA3"/>
    <mergeCell ref="AB3:AD3"/>
    <mergeCell ref="AE3:AG3"/>
    <mergeCell ref="AH3:AJ3"/>
  </mergeCells>
  <conditionalFormatting sqref="V14:V49 Y14:Y49 AB14:AB49 AE14:AE49 AH14:AH49">
    <cfRule type="expression" dxfId="115" priority="3">
      <formula xml:space="preserve"> OR(AND(V14=0,V14&lt;&gt;"",W14&lt;&gt;"Z",W14&lt;&gt;""),AND(V14&gt;0,V14&lt;&gt;"",W14&lt;&gt;"W",W14&lt;&gt;""),AND(V14="", W14="W"))</formula>
    </cfRule>
  </conditionalFormatting>
  <conditionalFormatting sqref="W14:W49 Z14:Z49 AC14:AC49 AF14:AF49 AI14:AI49">
    <cfRule type="expression" dxfId="114" priority="2">
      <formula xml:space="preserve"> OR(AND(V14=0,V14&lt;&gt;"",W14&lt;&gt;"Z",W14&lt;&gt;""),AND(V14&gt;0,V14&lt;&gt;"",W14&lt;&gt;"W",W14&lt;&gt;""),AND(V14="", W14="W"))</formula>
    </cfRule>
  </conditionalFormatting>
  <conditionalFormatting sqref="X14:X49 AA14:AA49 AD14:AD49 AG14:AG49 AJ14:AJ49">
    <cfRule type="expression" dxfId="113" priority="1">
      <formula xml:space="preserve"> AND(OR(W14="X",W14="W"),X14="")</formula>
    </cfRule>
  </conditionalFormatting>
  <conditionalFormatting sqref="AH25 AH37 V25 Y25 AB25 AE25 V37 Y37 AB37 AE37">
    <cfRule type="expression" dxfId="112" priority="4">
      <formula>OR(COUNTIF(W14:W24,"M")=11,COUNTIF(W14:W24,"X")=11)</formula>
    </cfRule>
    <cfRule type="expression" dxfId="111" priority="5">
      <formula>IF(OR(SUMPRODUCT(--(V14:V24=""),--(W14:W24=""))&gt;0,COUNTIF(W14:W24,"M")&gt;0,COUNTIF(W14:W24,"X")=11),"",SUM(V14:V24)) &lt;&gt; V25</formula>
    </cfRule>
  </conditionalFormatting>
  <conditionalFormatting sqref="AI25 AI37 W25 Z25 AC25 AF25 W37 Z37 AC37 AF37">
    <cfRule type="expression" dxfId="110" priority="6">
      <formula>OR(COUNTIF(W14:W24,"M")=11,COUNTIF(W14:W24,"X")=11)</formula>
    </cfRule>
    <cfRule type="expression" dxfId="109" priority="7">
      <formula>IF(AND(COUNTIF(W14:W24,"X")=11,SUM(V14:V24)=0,ISNUMBER(V25)),"",IF(COUNTIF(W14:W24,"M")&gt;0,"M",IF(AND(COUNTIF(W14:W24,W14)=11,OR(W14="X",W14="W",W14="Z")),UPPER(W14),""))) &lt;&gt; W25</formula>
    </cfRule>
  </conditionalFormatting>
  <conditionalFormatting sqref="AH38:AH49 V38:V49 Y38:Y49 AB38:AB49 AE38:AE49">
    <cfRule type="expression" dxfId="108" priority="8">
      <formula>OR(AND(W14="X",W26="X"),AND(W14="M",W26="M"))</formula>
    </cfRule>
    <cfRule type="expression" dxfId="107" priority="9">
      <formula>IF(OR(AND(V14="",W14=""),AND(V26="",W26=""),AND(W14="X",W26="X"),OR(W14="M",W26="M")),"",SUM(V14,V26)) &lt;&gt; V38</formula>
    </cfRule>
  </conditionalFormatting>
  <conditionalFormatting sqref="AI38:AI49 W38:W49 Z38:Z49 AC38:AC49 AF38:AF49">
    <cfRule type="expression" dxfId="106" priority="10">
      <formula>OR(AND(W14="X",W26="X"),AND(W14="M",W26="M"))</formula>
    </cfRule>
  </conditionalFormatting>
  <conditionalFormatting sqref="AI38:AI49 W38:W49 Z38:Z49 AC38:AC49 AF38:AF49">
    <cfRule type="expression" dxfId="105" priority="11">
      <formula>IF(AND(AND(W14="X",W26="X"),SUM(V14,V26)=0,ISNUMBER(V38)),"",IF(OR(W14="M",W26="M"),"M",IF(AND(W14=W26,OR(W14="X",W14="W",W14="Z")),UPPER(W14),""))) &lt;&gt; W38</formula>
    </cfRule>
  </conditionalFormatting>
  <conditionalFormatting sqref="AH14:AH24 AH26:AH36">
    <cfRule type="expression" dxfId="104" priority="12">
      <formula>OR(COUNTIF(W14:AF14,"M")=4,COUNTIF(W14:AF14,"X")=4)</formula>
    </cfRule>
  </conditionalFormatting>
  <conditionalFormatting sqref="AH14:AH24 AH26:AH36">
    <cfRule type="expression" dxfId="103" priority="13">
      <formula>IF(OR(EXACT(V14,W14),EXACT(Y14,Z14), EXACT(AB14,AC14),EXACT(AE14,AF14), COUNTIF(W14:AF14,"M")&gt;0,COUNTIF(W14:AF14,"X")=4),"",SUM(V14,Y14, AB14,AE14)) &lt;&gt; AH14</formula>
    </cfRule>
  </conditionalFormatting>
  <conditionalFormatting sqref="AI14:AI24 AI26:AI36">
    <cfRule type="expression" dxfId="102" priority="14">
      <formula>OR(COUNTIF(W14:AF14,"M")=4,COUNTIF(W14:AF14,"X")=4)</formula>
    </cfRule>
  </conditionalFormatting>
  <conditionalFormatting sqref="AI14:AI24 AI26:AI36">
    <cfRule type="expression" dxfId="101" priority="15">
      <formula>IF(AND(COUNTIF(W14:AF14,"X")=4,SUM(V14,Y14, AB14, AE14)=0,ISNUMBER(AH14)),"",IF(COUNTIF(W14:AF14,"M")&gt;0,"M", IF(AND(COUNTIF(W14:AF14,W14)=4,OR(W14="X",W14="W",W14="Z")),UPPER(W14),""))) &lt;&gt; AI14</formula>
    </cfRule>
  </conditionalFormatting>
  <dataValidations count="4">
    <dataValidation allowBlank="1" showInputMessage="1" showErrorMessage="1" sqref="AK1:XFD1048576 V1:AJ13 V50:AJ1048576 A1:U1048576"/>
    <dataValidation type="textLength" allowBlank="1" showInputMessage="1" showErrorMessage="1" errorTitle="إدخال غير صحيح" error="ينبغي أن يكون محتوى النص ما بين 2 و 500 حرف" sqref="X14:X49 AA14:AA49 AD14:AD49 AG14:AG49 AJ14:AJ49">
      <formula1>2</formula1>
      <formula2>500</formula2>
    </dataValidation>
    <dataValidation type="list" allowBlank="1" showDropDown="1" showInputMessage="1" showErrorMessage="1" errorTitle="إدخال غير صحيح" error="يرجى إدخال أحد رموز البيانات المفقودة التالية_x000a_Z  -لا تنطبق_x000a_M - مفقودة_x000a_X - بيانات مدرجة في فئة أخرى_x000a_W - تشمل بيانات من فئة أخرى" sqref="W14:W49 Z14:Z49 AC14:AC49 AF14:AF49 AI14:AI49">
      <formula1>"Z,M,X,W"</formula1>
    </dataValidation>
    <dataValidation type="decimal" operator="greaterThanOrEqual" allowBlank="1" showInputMessage="1" showErrorMessage="1" errorTitle="إدخال غير صحيح" error="يرجى إدخال قيمة عددية" sqref="V14:V49 Y14:Y49 AB14:AB49 AE14:AE49 AH14:AH49">
      <formula1>0</formula1>
    </dataValidation>
  </dataValidations>
  <pageMargins left="0.23622047244094491" right="0.23622047244094491" top="0.74803149606299213" bottom="0.74803149606299213" header="0.31496062992125984" footer="0.31496062992125984"/>
  <pageSetup scale="56" fitToHeight="0" orientation="portrait"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W30"/>
  <sheetViews>
    <sheetView showGridLines="0" rightToLeft="1" topLeftCell="C1" zoomScaleNormal="100" workbookViewId="0"/>
  </sheetViews>
  <sheetFormatPr defaultColWidth="9.140625" defaultRowHeight="15"/>
  <cols>
    <col min="1" max="1" width="18.28515625" style="220" hidden="1" customWidth="1"/>
    <col min="2" max="2" width="10.5703125" style="220" hidden="1" customWidth="1"/>
    <col min="3" max="3" width="5.7109375" style="220" customWidth="1"/>
    <col min="4" max="4" width="22.5703125" style="220" customWidth="1"/>
    <col min="5" max="7" width="8.7109375" style="220" hidden="1" customWidth="1"/>
    <col min="8" max="8" width="3" style="220" hidden="1" customWidth="1"/>
    <col min="9" max="9" width="5.85546875" style="220" hidden="1" customWidth="1"/>
    <col min="10" max="10" width="3" style="220" hidden="1" customWidth="1"/>
    <col min="11" max="11" width="5.28515625" style="220" hidden="1" customWidth="1"/>
    <col min="12" max="12" width="3.7109375" style="220" hidden="1" customWidth="1"/>
    <col min="13" max="13" width="3" style="220" hidden="1" customWidth="1"/>
    <col min="14" max="20" width="4.140625" style="220" hidden="1" customWidth="1"/>
    <col min="21" max="21" width="17.7109375" style="220" hidden="1" customWidth="1"/>
    <col min="22" max="22" width="12.7109375" style="220" customWidth="1"/>
    <col min="23" max="23" width="2.7109375" style="220" customWidth="1"/>
    <col min="24" max="24" width="5.7109375" style="220" customWidth="1"/>
    <col min="25" max="25" width="12.7109375" style="220" customWidth="1"/>
    <col min="26" max="26" width="2.7109375" style="220" customWidth="1"/>
    <col min="27" max="27" width="5.7109375" style="220" customWidth="1"/>
    <col min="28" max="28" width="12.7109375" style="220" customWidth="1"/>
    <col min="29" max="29" width="2.7109375" style="220" customWidth="1"/>
    <col min="30" max="30" width="5.7109375" style="220" customWidth="1"/>
    <col min="31" max="31" width="12.7109375" style="220" customWidth="1"/>
    <col min="32" max="32" width="2.7109375" style="220" customWidth="1"/>
    <col min="33" max="33" width="5.7109375" style="220" customWidth="1"/>
    <col min="34" max="34" width="12.7109375" style="220" customWidth="1"/>
    <col min="35" max="35" width="2.7109375" style="220" customWidth="1"/>
    <col min="36" max="36" width="5.7109375" style="220" customWidth="1"/>
    <col min="37" max="37" width="12.7109375" style="220" customWidth="1"/>
    <col min="38" max="38" width="2.7109375" style="220" customWidth="1"/>
    <col min="39" max="39" width="5.7109375" style="220" customWidth="1"/>
    <col min="40" max="40" width="12.7109375" style="220" customWidth="1"/>
    <col min="41" max="41" width="2.7109375" style="220" customWidth="1"/>
    <col min="42" max="43" width="5.7109375" style="220" customWidth="1"/>
    <col min="44" max="16384" width="9.140625" style="220"/>
  </cols>
  <sheetData>
    <row r="1" spans="1:75" s="229" customFormat="1" ht="45" customHeight="1">
      <c r="A1" s="27" t="s">
        <v>13</v>
      </c>
      <c r="B1" s="28" t="s">
        <v>80</v>
      </c>
      <c r="C1" s="138"/>
      <c r="D1" s="416" t="s">
        <v>2564</v>
      </c>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BI1" s="43"/>
      <c r="BJ1" s="43"/>
      <c r="BK1" s="43"/>
      <c r="BL1" s="43"/>
      <c r="BM1" s="43"/>
      <c r="BN1" s="43"/>
      <c r="BO1" s="43"/>
      <c r="BP1" s="43"/>
      <c r="BQ1" s="43"/>
      <c r="BR1" s="43"/>
      <c r="BS1" s="43"/>
      <c r="BT1" s="43"/>
      <c r="BU1" s="43"/>
      <c r="BV1" s="43"/>
      <c r="BW1" s="43"/>
    </row>
    <row r="2" spans="1:75" s="30" customFormat="1" ht="3.75" customHeight="1">
      <c r="A2" s="27" t="s">
        <v>19</v>
      </c>
      <c r="B2" s="205" t="str">
        <f>VLOOKUP(VAL_C1!$B$2,VAL_Drop_Down_Lists!$A$3:$B$214,2,FALSE)</f>
        <v>_X</v>
      </c>
      <c r="C2" s="238"/>
      <c r="D2" s="239"/>
      <c r="E2" s="239"/>
      <c r="F2" s="239"/>
      <c r="G2" s="239"/>
      <c r="H2" s="239"/>
      <c r="I2" s="239"/>
      <c r="J2" s="239"/>
      <c r="K2" s="239"/>
      <c r="L2" s="239"/>
      <c r="M2" s="239"/>
      <c r="N2" s="239"/>
      <c r="O2" s="239"/>
      <c r="P2" s="239"/>
      <c r="Q2" s="239"/>
      <c r="R2" s="239"/>
      <c r="S2" s="239"/>
      <c r="T2" s="239"/>
      <c r="U2" s="239"/>
      <c r="V2" s="240"/>
      <c r="W2" s="240"/>
      <c r="X2" s="240"/>
      <c r="Y2" s="240"/>
      <c r="Z2" s="240"/>
      <c r="AA2" s="240"/>
      <c r="AB2" s="240"/>
      <c r="AC2" s="240"/>
      <c r="AD2" s="240"/>
      <c r="AE2" s="240"/>
      <c r="AF2" s="240"/>
      <c r="AG2" s="240"/>
      <c r="AH2" s="240"/>
      <c r="AI2" s="240"/>
      <c r="AJ2" s="240"/>
      <c r="AK2" s="240"/>
      <c r="AL2" s="240"/>
      <c r="AM2" s="240"/>
      <c r="AN2" s="240"/>
      <c r="AO2" s="240"/>
      <c r="AP2" s="240"/>
      <c r="AQ2" s="32"/>
      <c r="BI2" s="3"/>
      <c r="BJ2" s="3"/>
      <c r="BK2" s="3"/>
      <c r="BL2" s="3"/>
      <c r="BM2" s="3"/>
      <c r="BN2" s="3"/>
      <c r="BO2" s="3"/>
      <c r="BP2" s="3"/>
      <c r="BQ2" s="3"/>
      <c r="BR2" s="3"/>
      <c r="BS2" s="3"/>
      <c r="BT2" s="3"/>
      <c r="BU2" s="3"/>
      <c r="BV2" s="3"/>
      <c r="BW2" s="3"/>
    </row>
    <row r="3" spans="1:75" s="245" customFormat="1" ht="25.5" customHeight="1">
      <c r="A3" s="27" t="s">
        <v>23</v>
      </c>
      <c r="B3" s="205" t="str">
        <f>IF(VAL_C1!$H$32&lt;&gt;"", YEAR(VAL_C1!$H$32),"")</f>
        <v/>
      </c>
      <c r="C3" s="238"/>
      <c r="D3" s="425" t="s">
        <v>2323</v>
      </c>
      <c r="E3" s="241"/>
      <c r="F3" s="242"/>
      <c r="G3" s="242"/>
      <c r="H3" s="242"/>
      <c r="I3" s="242"/>
      <c r="J3" s="242"/>
      <c r="K3" s="242"/>
      <c r="L3" s="242"/>
      <c r="M3" s="242"/>
      <c r="N3" s="242"/>
      <c r="O3" s="242"/>
      <c r="P3" s="242"/>
      <c r="Q3" s="242"/>
      <c r="R3" s="242"/>
      <c r="S3" s="242"/>
      <c r="T3" s="242"/>
      <c r="U3" s="243"/>
      <c r="V3" s="422" t="s">
        <v>2291</v>
      </c>
      <c r="W3" s="422"/>
      <c r="X3" s="422"/>
      <c r="Y3" s="422"/>
      <c r="Z3" s="422"/>
      <c r="AA3" s="422"/>
      <c r="AB3" s="422"/>
      <c r="AC3" s="422"/>
      <c r="AD3" s="422"/>
      <c r="AE3" s="422"/>
      <c r="AF3" s="422"/>
      <c r="AG3" s="422"/>
      <c r="AH3" s="423" t="s">
        <v>2292</v>
      </c>
      <c r="AI3" s="423"/>
      <c r="AJ3" s="423"/>
      <c r="AK3" s="423"/>
      <c r="AL3" s="423"/>
      <c r="AM3" s="423"/>
      <c r="AN3" s="423"/>
      <c r="AO3" s="423"/>
      <c r="AP3" s="423"/>
      <c r="AQ3" s="244"/>
      <c r="BI3" s="50"/>
      <c r="BJ3" s="50"/>
      <c r="BK3" s="50"/>
      <c r="BL3" s="50"/>
      <c r="BM3" s="50"/>
      <c r="BN3" s="50"/>
      <c r="BO3" s="50"/>
      <c r="BP3" s="50"/>
      <c r="BQ3" s="50"/>
      <c r="BR3" s="50"/>
      <c r="BS3" s="50"/>
      <c r="BT3" s="50"/>
      <c r="BU3" s="50"/>
      <c r="BV3" s="50"/>
      <c r="BW3" s="50"/>
    </row>
    <row r="4" spans="1:75" s="249" customFormat="1" ht="42.75" customHeight="1">
      <c r="A4" s="27" t="s">
        <v>26</v>
      </c>
      <c r="B4" s="205" t="str">
        <f>IF(VAL_C1!$H$33&lt;&gt;"", YEAR(VAL_C1!$H$33),"")</f>
        <v/>
      </c>
      <c r="C4" s="238"/>
      <c r="D4" s="425"/>
      <c r="E4" s="90"/>
      <c r="F4" s="246"/>
      <c r="G4" s="246"/>
      <c r="H4" s="246"/>
      <c r="I4" s="246"/>
      <c r="J4" s="246"/>
      <c r="K4" s="246"/>
      <c r="L4" s="246"/>
      <c r="M4" s="246"/>
      <c r="N4" s="246"/>
      <c r="O4" s="246"/>
      <c r="P4" s="246"/>
      <c r="Q4" s="246"/>
      <c r="R4" s="246"/>
      <c r="S4" s="246"/>
      <c r="T4" s="246"/>
      <c r="U4" s="247"/>
      <c r="V4" s="422" t="s">
        <v>2267</v>
      </c>
      <c r="W4" s="422"/>
      <c r="X4" s="422"/>
      <c r="Y4" s="422" t="s">
        <v>2268</v>
      </c>
      <c r="Z4" s="422"/>
      <c r="AA4" s="422"/>
      <c r="AB4" s="422" t="s">
        <v>2269</v>
      </c>
      <c r="AC4" s="422"/>
      <c r="AD4" s="422"/>
      <c r="AE4" s="422" t="s">
        <v>2270</v>
      </c>
      <c r="AF4" s="422"/>
      <c r="AG4" s="422"/>
      <c r="AH4" s="422" t="s">
        <v>2267</v>
      </c>
      <c r="AI4" s="422"/>
      <c r="AJ4" s="422"/>
      <c r="AK4" s="424" t="s">
        <v>2268</v>
      </c>
      <c r="AL4" s="424"/>
      <c r="AM4" s="424"/>
      <c r="AN4" s="424" t="s">
        <v>2269</v>
      </c>
      <c r="AO4" s="424"/>
      <c r="AP4" s="424"/>
      <c r="AQ4" s="248"/>
      <c r="BI4" s="51"/>
      <c r="BJ4" s="51"/>
      <c r="BK4" s="51"/>
      <c r="BL4" s="51"/>
      <c r="BM4" s="51"/>
      <c r="BN4" s="51"/>
      <c r="BO4" s="51"/>
      <c r="BP4" s="51"/>
      <c r="BQ4" s="51"/>
      <c r="BR4" s="51"/>
      <c r="BS4" s="51"/>
      <c r="BT4" s="51"/>
      <c r="BU4" s="51"/>
      <c r="BV4" s="51"/>
      <c r="BW4" s="51"/>
    </row>
    <row r="5" spans="1:75" s="249" customFormat="1" ht="33.75" customHeight="1">
      <c r="A5" s="27" t="s">
        <v>28</v>
      </c>
      <c r="B5" s="28" t="s">
        <v>0</v>
      </c>
      <c r="C5" s="238"/>
      <c r="D5" s="425"/>
      <c r="E5" s="250"/>
      <c r="F5" s="251"/>
      <c r="G5" s="251"/>
      <c r="H5" s="251"/>
      <c r="I5" s="251"/>
      <c r="J5" s="251"/>
      <c r="K5" s="251"/>
      <c r="L5" s="251"/>
      <c r="M5" s="251"/>
      <c r="N5" s="251"/>
      <c r="O5" s="234"/>
      <c r="P5" s="234"/>
      <c r="Q5" s="234"/>
      <c r="R5" s="234"/>
      <c r="S5" s="234"/>
      <c r="T5" s="234"/>
      <c r="U5" s="252"/>
      <c r="V5" s="422" t="s">
        <v>2274</v>
      </c>
      <c r="W5" s="422"/>
      <c r="X5" s="422"/>
      <c r="Y5" s="422" t="s">
        <v>2276</v>
      </c>
      <c r="Z5" s="422"/>
      <c r="AA5" s="422"/>
      <c r="AB5" s="420" t="s">
        <v>2565</v>
      </c>
      <c r="AC5" s="420"/>
      <c r="AD5" s="420"/>
      <c r="AE5" s="422" t="s">
        <v>2279</v>
      </c>
      <c r="AF5" s="422"/>
      <c r="AG5" s="422"/>
      <c r="AH5" s="422" t="s">
        <v>2274</v>
      </c>
      <c r="AI5" s="422"/>
      <c r="AJ5" s="422"/>
      <c r="AK5" s="422" t="s">
        <v>2276</v>
      </c>
      <c r="AL5" s="422"/>
      <c r="AM5" s="422"/>
      <c r="AN5" s="422" t="s">
        <v>2278</v>
      </c>
      <c r="AO5" s="422"/>
      <c r="AP5" s="422"/>
      <c r="AQ5" s="253"/>
      <c r="BI5" s="51"/>
      <c r="BJ5" s="51"/>
      <c r="BK5" s="51"/>
      <c r="BL5" s="51"/>
      <c r="BM5" s="51"/>
      <c r="BN5" s="51"/>
      <c r="BO5" s="51"/>
      <c r="BP5" s="51"/>
      <c r="BQ5" s="51"/>
      <c r="BR5" s="51"/>
      <c r="BS5" s="51"/>
      <c r="BT5" s="51"/>
      <c r="BU5" s="51"/>
      <c r="BV5" s="51"/>
      <c r="BW5" s="51"/>
    </row>
    <row r="6" spans="1:75" s="249" customFormat="1" ht="21" hidden="1">
      <c r="A6" s="27" t="s">
        <v>30</v>
      </c>
      <c r="B6" s="28"/>
      <c r="C6" s="238"/>
      <c r="D6" s="254"/>
      <c r="E6" s="251"/>
      <c r="F6" s="251"/>
      <c r="G6" s="251"/>
      <c r="H6" s="251"/>
      <c r="I6" s="251"/>
      <c r="J6" s="251"/>
      <c r="K6" s="251"/>
      <c r="L6" s="251"/>
      <c r="M6" s="251"/>
      <c r="N6" s="251"/>
      <c r="O6" s="234"/>
      <c r="P6" s="234"/>
      <c r="Q6" s="234"/>
      <c r="R6" s="234"/>
      <c r="S6" s="234"/>
      <c r="T6" s="234"/>
      <c r="U6" s="234" t="s">
        <v>1</v>
      </c>
      <c r="V6" s="255" t="s">
        <v>79</v>
      </c>
      <c r="W6" s="255"/>
      <c r="X6" s="255"/>
      <c r="Y6" s="255" t="s">
        <v>79</v>
      </c>
      <c r="Z6" s="255"/>
      <c r="AA6" s="255"/>
      <c r="AB6" s="255" t="s">
        <v>79</v>
      </c>
      <c r="AC6" s="255"/>
      <c r="AD6" s="255"/>
      <c r="AE6" s="255" t="s">
        <v>79</v>
      </c>
      <c r="AF6" s="255"/>
      <c r="AG6" s="255"/>
      <c r="AH6" s="255" t="s">
        <v>78</v>
      </c>
      <c r="AI6" s="255"/>
      <c r="AJ6" s="255"/>
      <c r="AK6" s="255" t="s">
        <v>78</v>
      </c>
      <c r="AL6" s="255"/>
      <c r="AM6" s="255"/>
      <c r="AN6" s="255" t="s">
        <v>78</v>
      </c>
      <c r="AO6" s="255"/>
      <c r="AP6" s="255"/>
      <c r="AQ6" s="253"/>
      <c r="BI6" s="51"/>
      <c r="BJ6" s="51"/>
      <c r="BK6" s="51"/>
      <c r="BL6" s="51"/>
      <c r="BM6" s="51"/>
      <c r="BN6" s="51"/>
      <c r="BO6" s="51"/>
      <c r="BP6" s="51"/>
      <c r="BQ6" s="51"/>
      <c r="BR6" s="51"/>
      <c r="BS6" s="51"/>
      <c r="BT6" s="51"/>
      <c r="BU6" s="51"/>
      <c r="BV6" s="51"/>
      <c r="BW6" s="51"/>
    </row>
    <row r="7" spans="1:75" s="249" customFormat="1" ht="27" hidden="1" customHeight="1">
      <c r="A7" s="27" t="s">
        <v>32</v>
      </c>
      <c r="B7" s="205" t="str">
        <f>IF(VAL_C1!$H$33&lt;&gt;"", YEAR(VAL_C1!$H$33),"")</f>
        <v/>
      </c>
      <c r="C7" s="238"/>
      <c r="D7" s="246"/>
      <c r="E7" s="251"/>
      <c r="F7" s="251"/>
      <c r="G7" s="251"/>
      <c r="H7" s="251"/>
      <c r="I7" s="251"/>
      <c r="J7" s="251"/>
      <c r="K7" s="251"/>
      <c r="L7" s="251"/>
      <c r="M7" s="251"/>
      <c r="N7" s="251"/>
      <c r="O7" s="234"/>
      <c r="P7" s="234"/>
      <c r="Q7" s="234"/>
      <c r="R7" s="234"/>
      <c r="S7" s="234"/>
      <c r="T7" s="234"/>
      <c r="U7" s="234" t="s">
        <v>54</v>
      </c>
      <c r="V7" s="234" t="s">
        <v>68</v>
      </c>
      <c r="W7" s="234"/>
      <c r="X7" s="234"/>
      <c r="Y7" s="234" t="s">
        <v>69</v>
      </c>
      <c r="Z7" s="234"/>
      <c r="AA7" s="234"/>
      <c r="AB7" s="234" t="s">
        <v>70</v>
      </c>
      <c r="AC7" s="234"/>
      <c r="AD7" s="234"/>
      <c r="AE7" s="234" t="s">
        <v>71</v>
      </c>
      <c r="AF7" s="234"/>
      <c r="AG7" s="234"/>
      <c r="AH7" s="234" t="s">
        <v>68</v>
      </c>
      <c r="AI7" s="234"/>
      <c r="AJ7" s="234"/>
      <c r="AK7" s="234" t="s">
        <v>69</v>
      </c>
      <c r="AL7" s="234"/>
      <c r="AM7" s="234"/>
      <c r="AN7" s="234" t="s">
        <v>70</v>
      </c>
      <c r="AO7" s="234"/>
      <c r="AP7" s="234"/>
      <c r="AQ7" s="253"/>
      <c r="BI7" s="51"/>
      <c r="BJ7" s="51"/>
      <c r="BK7" s="51"/>
      <c r="BL7" s="51"/>
      <c r="BM7" s="51"/>
      <c r="BN7" s="51"/>
      <c r="BO7" s="51"/>
      <c r="BP7" s="51"/>
      <c r="BQ7" s="51"/>
      <c r="BR7" s="51"/>
      <c r="BS7" s="51"/>
      <c r="BT7" s="51"/>
      <c r="BU7" s="51"/>
      <c r="BV7" s="51"/>
      <c r="BW7" s="51"/>
    </row>
    <row r="8" spans="1:75" s="249" customFormat="1" ht="21" hidden="1">
      <c r="A8" s="27" t="s">
        <v>34</v>
      </c>
      <c r="B8" s="205" t="str">
        <f>IF(VAL_C1!$H$34&lt;&gt;"", YEAR(VAL_C1!$H$34),"")</f>
        <v/>
      </c>
      <c r="C8" s="238"/>
      <c r="D8" s="246"/>
      <c r="E8" s="251"/>
      <c r="F8" s="251"/>
      <c r="G8" s="251"/>
      <c r="H8" s="251"/>
      <c r="I8" s="251"/>
      <c r="J8" s="251"/>
      <c r="K8" s="251"/>
      <c r="L8" s="251"/>
      <c r="M8" s="251"/>
      <c r="N8" s="86"/>
      <c r="O8" s="46"/>
      <c r="P8" s="46"/>
      <c r="Q8" s="46"/>
      <c r="R8" s="46"/>
      <c r="S8" s="46"/>
      <c r="T8" s="46"/>
      <c r="U8" s="46" t="s">
        <v>55</v>
      </c>
      <c r="V8" s="234" t="s">
        <v>0</v>
      </c>
      <c r="W8" s="234"/>
      <c r="X8" s="234"/>
      <c r="Y8" s="234" t="s">
        <v>0</v>
      </c>
      <c r="Z8" s="234"/>
      <c r="AA8" s="234"/>
      <c r="AB8" s="234" t="s">
        <v>0</v>
      </c>
      <c r="AC8" s="234"/>
      <c r="AD8" s="234"/>
      <c r="AE8" s="234" t="s">
        <v>0</v>
      </c>
      <c r="AF8" s="234"/>
      <c r="AG8" s="234"/>
      <c r="AH8" s="234" t="s">
        <v>0</v>
      </c>
      <c r="AI8" s="234"/>
      <c r="AJ8" s="234"/>
      <c r="AK8" s="234" t="s">
        <v>0</v>
      </c>
      <c r="AL8" s="234"/>
      <c r="AM8" s="234"/>
      <c r="AN8" s="234" t="s">
        <v>0</v>
      </c>
      <c r="AO8" s="234"/>
      <c r="AP8" s="234"/>
      <c r="AQ8" s="253"/>
      <c r="BI8" s="51"/>
      <c r="BJ8" s="51"/>
      <c r="BK8" s="51"/>
      <c r="BL8" s="51"/>
      <c r="BM8" s="51"/>
      <c r="BN8" s="51"/>
      <c r="BO8" s="51"/>
      <c r="BP8" s="51"/>
      <c r="BQ8" s="51"/>
      <c r="BR8" s="51"/>
      <c r="BS8" s="51"/>
      <c r="BT8" s="51"/>
      <c r="BU8" s="51"/>
      <c r="BV8" s="51"/>
      <c r="BW8" s="51"/>
    </row>
    <row r="9" spans="1:75" s="249" customFormat="1" ht="21" hidden="1">
      <c r="A9" s="27" t="s">
        <v>36</v>
      </c>
      <c r="B9" s="28" t="s">
        <v>378</v>
      </c>
      <c r="C9" s="238"/>
      <c r="D9" s="246"/>
      <c r="E9" s="251"/>
      <c r="F9" s="251"/>
      <c r="G9" s="251"/>
      <c r="H9" s="251"/>
      <c r="I9" s="251"/>
      <c r="J9" s="251"/>
      <c r="K9" s="251"/>
      <c r="L9" s="251"/>
      <c r="M9" s="251"/>
      <c r="N9" s="86"/>
      <c r="O9" s="46"/>
      <c r="P9" s="46"/>
      <c r="Q9" s="46"/>
      <c r="R9" s="46"/>
      <c r="S9" s="46"/>
      <c r="T9" s="46"/>
      <c r="U9" s="46" t="s">
        <v>56</v>
      </c>
      <c r="V9" s="234" t="s">
        <v>0</v>
      </c>
      <c r="W9" s="234"/>
      <c r="X9" s="234"/>
      <c r="Y9" s="234" t="s">
        <v>73</v>
      </c>
      <c r="Z9" s="234"/>
      <c r="AA9" s="234"/>
      <c r="AB9" s="234" t="s">
        <v>77</v>
      </c>
      <c r="AC9" s="234"/>
      <c r="AD9" s="234"/>
      <c r="AE9" s="234" t="s">
        <v>0</v>
      </c>
      <c r="AF9" s="234"/>
      <c r="AG9" s="234"/>
      <c r="AH9" s="234" t="s">
        <v>0</v>
      </c>
      <c r="AI9" s="234"/>
      <c r="AJ9" s="234"/>
      <c r="AK9" s="234" t="s">
        <v>109</v>
      </c>
      <c r="AL9" s="234"/>
      <c r="AM9" s="234"/>
      <c r="AN9" s="234" t="s">
        <v>109</v>
      </c>
      <c r="AO9" s="234"/>
      <c r="AP9" s="234"/>
      <c r="AQ9" s="253"/>
      <c r="BI9" s="51"/>
      <c r="BJ9" s="51"/>
      <c r="BK9" s="51"/>
      <c r="BL9" s="51"/>
      <c r="BM9" s="51"/>
      <c r="BN9" s="51"/>
      <c r="BO9" s="51"/>
      <c r="BP9" s="51"/>
      <c r="BQ9" s="51"/>
      <c r="BR9" s="51"/>
      <c r="BS9" s="51"/>
      <c r="BT9" s="51"/>
      <c r="BU9" s="51"/>
      <c r="BV9" s="51"/>
      <c r="BW9" s="51"/>
    </row>
    <row r="10" spans="1:75" s="249" customFormat="1" ht="21" hidden="1">
      <c r="A10" s="27" t="s">
        <v>38</v>
      </c>
      <c r="B10" s="28">
        <v>0</v>
      </c>
      <c r="C10" s="238"/>
      <c r="D10" s="246"/>
      <c r="E10" s="251"/>
      <c r="F10" s="251"/>
      <c r="G10" s="251"/>
      <c r="H10" s="251"/>
      <c r="I10" s="251"/>
      <c r="J10" s="251"/>
      <c r="K10" s="251"/>
      <c r="L10" s="251"/>
      <c r="M10" s="251"/>
      <c r="N10" s="86"/>
      <c r="O10" s="46"/>
      <c r="P10" s="46"/>
      <c r="Q10" s="46"/>
      <c r="R10" s="46"/>
      <c r="S10" s="46"/>
      <c r="T10" s="46"/>
      <c r="U10" s="46" t="s">
        <v>2</v>
      </c>
      <c r="V10" s="234" t="s">
        <v>0</v>
      </c>
      <c r="W10" s="234"/>
      <c r="X10" s="234"/>
      <c r="Y10" s="234" t="s">
        <v>0</v>
      </c>
      <c r="Z10" s="234"/>
      <c r="AA10" s="234"/>
      <c r="AB10" s="234" t="s">
        <v>0</v>
      </c>
      <c r="AC10" s="234"/>
      <c r="AD10" s="234"/>
      <c r="AE10" s="234" t="s">
        <v>0</v>
      </c>
      <c r="AF10" s="234"/>
      <c r="AG10" s="234"/>
      <c r="AH10" s="234" t="s">
        <v>0</v>
      </c>
      <c r="AI10" s="234"/>
      <c r="AJ10" s="234"/>
      <c r="AK10" s="234" t="s">
        <v>0</v>
      </c>
      <c r="AL10" s="234"/>
      <c r="AM10" s="234"/>
      <c r="AN10" s="234" t="s">
        <v>0</v>
      </c>
      <c r="AO10" s="234"/>
      <c r="AP10" s="234"/>
      <c r="AQ10" s="253"/>
      <c r="BI10" s="51"/>
      <c r="BJ10" s="51"/>
      <c r="BK10" s="51"/>
      <c r="BL10" s="51"/>
      <c r="BM10" s="51"/>
      <c r="BN10" s="51"/>
      <c r="BO10" s="51"/>
      <c r="BP10" s="51"/>
      <c r="BQ10" s="51"/>
      <c r="BR10" s="51"/>
      <c r="BS10" s="51"/>
      <c r="BT10" s="51"/>
      <c r="BU10" s="51"/>
      <c r="BV10" s="51"/>
      <c r="BW10" s="51"/>
    </row>
    <row r="11" spans="1:75" s="249" customFormat="1" ht="21" hidden="1">
      <c r="A11" s="27" t="s">
        <v>40</v>
      </c>
      <c r="B11" s="28">
        <v>0</v>
      </c>
      <c r="C11" s="238"/>
      <c r="D11" s="246"/>
      <c r="E11" s="251"/>
      <c r="F11" s="251"/>
      <c r="G11" s="251"/>
      <c r="H11" s="251"/>
      <c r="I11" s="251"/>
      <c r="J11" s="251"/>
      <c r="K11" s="251"/>
      <c r="L11" s="251"/>
      <c r="M11" s="251"/>
      <c r="N11" s="86"/>
      <c r="O11" s="88"/>
      <c r="P11" s="88"/>
      <c r="Q11" s="88"/>
      <c r="R11" s="88"/>
      <c r="S11" s="88"/>
      <c r="T11" s="88"/>
      <c r="U11" s="46"/>
      <c r="V11" s="234"/>
      <c r="W11" s="234"/>
      <c r="X11" s="234"/>
      <c r="Y11" s="234"/>
      <c r="Z11" s="234"/>
      <c r="AA11" s="234"/>
      <c r="AB11" s="234"/>
      <c r="AC11" s="234"/>
      <c r="AD11" s="234"/>
      <c r="AE11" s="234"/>
      <c r="AF11" s="234"/>
      <c r="AG11" s="234"/>
      <c r="AH11" s="234"/>
      <c r="AI11" s="234"/>
      <c r="AJ11" s="234"/>
      <c r="AK11" s="234"/>
      <c r="AL11" s="234"/>
      <c r="AM11" s="234"/>
      <c r="AN11" s="234"/>
      <c r="AO11" s="234"/>
      <c r="AP11" s="234"/>
      <c r="AQ11" s="253"/>
      <c r="BI11" s="51"/>
      <c r="BJ11" s="51"/>
      <c r="BK11" s="51"/>
      <c r="BL11" s="51"/>
      <c r="BM11" s="51"/>
      <c r="BN11" s="51"/>
      <c r="BO11" s="51"/>
      <c r="BP11" s="51"/>
      <c r="BQ11" s="51"/>
      <c r="BR11" s="51"/>
      <c r="BS11" s="51"/>
      <c r="BT11" s="51"/>
      <c r="BU11" s="51"/>
      <c r="BV11" s="51"/>
      <c r="BW11" s="51"/>
    </row>
    <row r="12" spans="1:75" s="249" customFormat="1" ht="11.25" hidden="1">
      <c r="C12" s="238"/>
      <c r="D12" s="246"/>
      <c r="E12" s="234"/>
      <c r="F12" s="234"/>
      <c r="G12" s="234"/>
      <c r="H12" s="234"/>
      <c r="I12" s="234"/>
      <c r="J12" s="234"/>
      <c r="K12" s="234"/>
      <c r="L12" s="234"/>
      <c r="M12" s="234"/>
      <c r="N12" s="46"/>
      <c r="O12" s="88"/>
      <c r="P12" s="88"/>
      <c r="Q12" s="88"/>
      <c r="R12" s="88"/>
      <c r="S12" s="88"/>
      <c r="T12" s="88"/>
      <c r="U12" s="46"/>
      <c r="V12" s="234"/>
      <c r="W12" s="234"/>
      <c r="X12" s="234"/>
      <c r="Y12" s="234"/>
      <c r="Z12" s="234"/>
      <c r="AA12" s="234"/>
      <c r="AB12" s="234"/>
      <c r="AC12" s="234"/>
      <c r="AD12" s="234"/>
      <c r="AE12" s="234"/>
      <c r="AF12" s="234"/>
      <c r="AG12" s="234"/>
      <c r="AH12" s="234"/>
      <c r="AI12" s="234"/>
      <c r="AJ12" s="234"/>
      <c r="AK12" s="234"/>
      <c r="AL12" s="234"/>
      <c r="AM12" s="234"/>
      <c r="AN12" s="234"/>
      <c r="AO12" s="234"/>
      <c r="AP12" s="234"/>
      <c r="AQ12" s="253"/>
      <c r="BI12" s="51"/>
      <c r="BJ12" s="51"/>
      <c r="BK12" s="51"/>
      <c r="BL12" s="51"/>
      <c r="BM12" s="51"/>
      <c r="BN12" s="51"/>
      <c r="BO12" s="51"/>
      <c r="BP12" s="51"/>
      <c r="BQ12" s="51"/>
      <c r="BR12" s="51"/>
      <c r="BS12" s="51"/>
      <c r="BT12" s="51"/>
      <c r="BU12" s="51"/>
      <c r="BV12" s="51"/>
      <c r="BW12" s="51"/>
    </row>
    <row r="13" spans="1:75" s="249" customFormat="1" ht="3.75" customHeight="1">
      <c r="C13" s="238"/>
      <c r="D13" s="253"/>
      <c r="E13" s="234"/>
      <c r="F13" s="234"/>
      <c r="G13" s="234"/>
      <c r="H13" s="256" t="s">
        <v>41</v>
      </c>
      <c r="I13" s="256" t="s">
        <v>44</v>
      </c>
      <c r="J13" s="256" t="s">
        <v>46</v>
      </c>
      <c r="K13" s="256" t="s">
        <v>48</v>
      </c>
      <c r="L13" s="256" t="s">
        <v>49</v>
      </c>
      <c r="M13" s="256" t="s">
        <v>50</v>
      </c>
      <c r="N13" s="89" t="s">
        <v>51</v>
      </c>
      <c r="O13" s="96" t="s">
        <v>386</v>
      </c>
      <c r="P13" s="96" t="s">
        <v>388</v>
      </c>
      <c r="Q13" s="89"/>
      <c r="R13" s="89"/>
      <c r="S13" s="89"/>
      <c r="T13" s="89"/>
      <c r="U13" s="46"/>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3"/>
      <c r="BI13" s="51"/>
      <c r="BJ13" s="51"/>
      <c r="BK13" s="51"/>
      <c r="BL13" s="51"/>
      <c r="BM13" s="51"/>
      <c r="BN13" s="51"/>
      <c r="BO13" s="51"/>
      <c r="BP13" s="51"/>
      <c r="BQ13" s="51"/>
      <c r="BR13" s="51"/>
      <c r="BS13" s="51"/>
      <c r="BT13" s="51"/>
      <c r="BU13" s="51"/>
      <c r="BV13" s="51"/>
      <c r="BW13" s="51"/>
    </row>
    <row r="14" spans="1:75" ht="21" customHeight="1">
      <c r="C14" s="238"/>
      <c r="D14" s="258" t="s">
        <v>2282</v>
      </c>
      <c r="E14" s="259"/>
      <c r="F14" s="234"/>
      <c r="G14" s="234"/>
      <c r="H14" s="234" t="s">
        <v>60</v>
      </c>
      <c r="I14" s="234" t="s">
        <v>64</v>
      </c>
      <c r="J14" s="234" t="s">
        <v>0</v>
      </c>
      <c r="K14" s="234" t="s">
        <v>65</v>
      </c>
      <c r="L14" s="234" t="s">
        <v>0</v>
      </c>
      <c r="M14" s="234" t="s">
        <v>333</v>
      </c>
      <c r="N14" s="46" t="s">
        <v>333</v>
      </c>
      <c r="O14" s="46" t="s">
        <v>0</v>
      </c>
      <c r="P14" s="46" t="s">
        <v>378</v>
      </c>
      <c r="Q14" s="46"/>
      <c r="R14" s="46"/>
      <c r="S14" s="46"/>
      <c r="T14" s="46"/>
      <c r="U14" s="98"/>
      <c r="V14" s="69"/>
      <c r="W14" s="70"/>
      <c r="X14" s="184"/>
      <c r="Y14" s="69"/>
      <c r="Z14" s="70"/>
      <c r="AA14" s="184"/>
      <c r="AB14" s="69"/>
      <c r="AC14" s="70"/>
      <c r="AD14" s="184"/>
      <c r="AE14" s="69"/>
      <c r="AF14" s="70"/>
      <c r="AG14" s="184"/>
      <c r="AH14" s="69"/>
      <c r="AI14" s="70"/>
      <c r="AJ14" s="184"/>
      <c r="AK14" s="69"/>
      <c r="AL14" s="70"/>
      <c r="AM14" s="184"/>
      <c r="AN14" s="69"/>
      <c r="AO14" s="70"/>
      <c r="AP14" s="184"/>
      <c r="AQ14" s="248"/>
      <c r="BI14" s="39"/>
      <c r="BJ14" s="39"/>
      <c r="BK14" s="39"/>
      <c r="BL14" s="39"/>
      <c r="BM14" s="39"/>
      <c r="BN14" s="39"/>
      <c r="BO14" s="39"/>
      <c r="BP14" s="39"/>
      <c r="BQ14" s="39"/>
      <c r="BR14" s="39"/>
      <c r="BS14" s="39"/>
      <c r="BT14" s="39"/>
      <c r="BU14" s="39"/>
      <c r="BV14" s="39"/>
      <c r="BW14" s="39"/>
    </row>
    <row r="15" spans="1:75" ht="21" customHeight="1">
      <c r="C15" s="238"/>
      <c r="D15" s="258" t="s">
        <v>2283</v>
      </c>
      <c r="E15" s="259"/>
      <c r="F15" s="234"/>
      <c r="G15" s="234"/>
      <c r="H15" s="234" t="s">
        <v>61</v>
      </c>
      <c r="I15" s="234" t="s">
        <v>64</v>
      </c>
      <c r="J15" s="234" t="s">
        <v>0</v>
      </c>
      <c r="K15" s="234" t="s">
        <v>65</v>
      </c>
      <c r="L15" s="234" t="s">
        <v>0</v>
      </c>
      <c r="M15" s="234" t="s">
        <v>333</v>
      </c>
      <c r="N15" s="46" t="s">
        <v>333</v>
      </c>
      <c r="O15" s="46" t="s">
        <v>0</v>
      </c>
      <c r="P15" s="46" t="s">
        <v>378</v>
      </c>
      <c r="Q15" s="46"/>
      <c r="R15" s="46"/>
      <c r="S15" s="46"/>
      <c r="T15" s="46"/>
      <c r="U15" s="98"/>
      <c r="V15" s="69"/>
      <c r="W15" s="70"/>
      <c r="X15" s="184"/>
      <c r="Y15" s="69"/>
      <c r="Z15" s="70"/>
      <c r="AA15" s="184"/>
      <c r="AB15" s="69"/>
      <c r="AC15" s="70"/>
      <c r="AD15" s="184"/>
      <c r="AE15" s="69"/>
      <c r="AF15" s="70"/>
      <c r="AG15" s="184"/>
      <c r="AH15" s="69"/>
      <c r="AI15" s="70"/>
      <c r="AJ15" s="184"/>
      <c r="AK15" s="69"/>
      <c r="AL15" s="70"/>
      <c r="AM15" s="184"/>
      <c r="AN15" s="69"/>
      <c r="AO15" s="70"/>
      <c r="AP15" s="184"/>
      <c r="AQ15" s="248"/>
      <c r="BI15" s="39"/>
      <c r="BJ15" s="39"/>
      <c r="BK15" s="39"/>
      <c r="BL15" s="39"/>
      <c r="BM15" s="39"/>
      <c r="BN15" s="39"/>
      <c r="BO15" s="39"/>
      <c r="BP15" s="39"/>
      <c r="BQ15" s="39"/>
      <c r="BR15" s="39"/>
      <c r="BS15" s="39"/>
      <c r="BT15" s="39"/>
      <c r="BU15" s="39"/>
      <c r="BV15" s="39"/>
      <c r="BW15" s="39"/>
    </row>
    <row r="16" spans="1:75" ht="21" customHeight="1">
      <c r="C16" s="238"/>
      <c r="D16" s="260" t="s">
        <v>2284</v>
      </c>
      <c r="E16" s="259"/>
      <c r="F16" s="234"/>
      <c r="G16" s="234"/>
      <c r="H16" s="234" t="s">
        <v>0</v>
      </c>
      <c r="I16" s="234" t="s">
        <v>64</v>
      </c>
      <c r="J16" s="234" t="s">
        <v>0</v>
      </c>
      <c r="K16" s="234" t="s">
        <v>65</v>
      </c>
      <c r="L16" s="234" t="s">
        <v>0</v>
      </c>
      <c r="M16" s="234" t="s">
        <v>333</v>
      </c>
      <c r="N16" s="46" t="s">
        <v>333</v>
      </c>
      <c r="O16" s="46" t="s">
        <v>0</v>
      </c>
      <c r="P16" s="46" t="s">
        <v>378</v>
      </c>
      <c r="Q16" s="46"/>
      <c r="R16" s="46"/>
      <c r="S16" s="46"/>
      <c r="T16" s="46"/>
      <c r="U16" s="98"/>
      <c r="V16" s="21" t="str">
        <f>IF(OR(AND(V14="",W14=""),AND(V15="",W15=""),AND(W14="X",W15="X"),OR(W14="M",W15="M")),"",SUM(V14,V15))</f>
        <v/>
      </c>
      <c r="W16" s="22" t="str">
        <f>IF(AND(AND(W14="X",W15="X"),SUM(V14,V15)=0,ISNUMBER(V16)),"",IF(OR(W14="M",W15="M"),"M",IF(AND(W14=W15,OR(W14="X",W14="W",W14="Z")),UPPER(W14),"")))</f>
        <v/>
      </c>
      <c r="X16" s="180"/>
      <c r="Y16" s="21" t="str">
        <f>IF(OR(AND(Y14="",Z14=""),AND(Y15="",Z15=""),AND(Z14="X",Z15="X"),OR(Z14="M",Z15="M")),"",SUM(Y14,Y15))</f>
        <v/>
      </c>
      <c r="Z16" s="22" t="str">
        <f>IF(AND(AND(Z14="X",Z15="X"),SUM(Y14,Y15)=0,ISNUMBER(Y16)),"",IF(OR(Z14="M",Z15="M"),"M",IF(AND(Z14=Z15,OR(Z14="X",Z14="W",Z14="Z")),UPPER(Z14),"")))</f>
        <v/>
      </c>
      <c r="AA16" s="180"/>
      <c r="AB16" s="21" t="str">
        <f>IF(OR(AND(AB14="",AC14=""),AND(AB15="",AC15=""),AND(AC14="X",AC15="X"),OR(AC14="M",AC15="M")),"",SUM(AB14,AB15))</f>
        <v/>
      </c>
      <c r="AC16" s="22" t="str">
        <f>IF(AND(AND(AC14="X",AC15="X"),SUM(AB14,AB15)=0,ISNUMBER(AB16)),"",IF(OR(AC14="M",AC15="M"),"M",IF(AND(AC14=AC15,OR(AC14="X",AC14="W",AC14="Z")),UPPER(AC14),"")))</f>
        <v/>
      </c>
      <c r="AD16" s="180"/>
      <c r="AE16" s="21" t="str">
        <f>IF(OR(AND(AE14="",AF14=""),AND(AE15="",AF15=""),AND(AF14="X",AF15="X"),OR(AF14="M",AF15="M")),"",SUM(AE14,AE15))</f>
        <v/>
      </c>
      <c r="AF16" s="22" t="str">
        <f>IF(AND(AND(AF14="X",AF15="X"),SUM(AE14,AE15)=0,ISNUMBER(AE16)),"",IF(OR(AF14="M",AF15="M"),"M",IF(AND(AF14=AF15,OR(AF14="X",AF14="W",AF14="Z")),UPPER(AF14),"")))</f>
        <v/>
      </c>
      <c r="AG16" s="180"/>
      <c r="AH16" s="21" t="str">
        <f>IF(OR(AND(AH14="",AI14=""),AND(AH15="",AI15=""),AND(AI14="X",AI15="X"),OR(AI14="M",AI15="M")),"",SUM(AH14,AH15))</f>
        <v/>
      </c>
      <c r="AI16" s="22" t="str">
        <f>IF(AND(AND(AI14="X",AI15="X"),SUM(AH14,AH15)=0,ISNUMBER(AH16)),"",IF(OR(AI14="M",AI15="M"),"M",IF(AND(AI14=AI15,OR(AI14="X",AI14="W",AI14="Z")),UPPER(AI14),"")))</f>
        <v/>
      </c>
      <c r="AJ16" s="180"/>
      <c r="AK16" s="21" t="str">
        <f>IF(OR(AND(AK14="",AL14=""),AND(AK15="",AL15=""),AND(AL14="X",AL15="X"),OR(AL14="M",AL15="M")),"",SUM(AK14,AK15))</f>
        <v/>
      </c>
      <c r="AL16" s="22" t="str">
        <f>IF(AND(AND(AL14="X",AL15="X"),SUM(AK14,AK15)=0,ISNUMBER(AK16)),"",IF(OR(AL14="M",AL15="M"),"M",IF(AND(AL14=AL15,OR(AL14="X",AL14="W",AL14="Z")),UPPER(AL14),"")))</f>
        <v/>
      </c>
      <c r="AM16" s="180"/>
      <c r="AN16" s="21" t="str">
        <f>IF(OR(AND(AN14="",AO14=""),AND(AN15="",AO15=""),AND(AO14="X",AO15="X"),OR(AO14="M",AO15="M")),"",SUM(AN14,AN15))</f>
        <v/>
      </c>
      <c r="AO16" s="22" t="str">
        <f>IF(AND(AND(AO14="X",AO15="X"),SUM(AN14,AN15)=0,ISNUMBER(AN16)),"",IF(OR(AO14="M",AO15="M"),"M",IF(AND(AO14=AO15,OR(AO14="X",AO14="W",AO14="Z")),UPPER(AO14),"")))</f>
        <v/>
      </c>
      <c r="AP16" s="180"/>
      <c r="AQ16" s="248"/>
      <c r="BI16" s="39"/>
      <c r="BJ16" s="39"/>
      <c r="BK16" s="39"/>
      <c r="BL16" s="39"/>
      <c r="BM16" s="39"/>
      <c r="BN16" s="39"/>
      <c r="BO16" s="39"/>
      <c r="BP16" s="39"/>
      <c r="BQ16" s="39"/>
      <c r="BR16" s="39"/>
      <c r="BS16" s="39"/>
      <c r="BT16" s="39"/>
      <c r="BU16" s="39"/>
      <c r="BV16" s="39"/>
      <c r="BW16" s="39"/>
    </row>
    <row r="17" spans="3:43">
      <c r="C17" s="238"/>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48"/>
    </row>
    <row r="18" spans="3:43" hidden="1">
      <c r="C18" s="238"/>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48"/>
    </row>
    <row r="19" spans="3:43" hidden="1"/>
    <row r="20" spans="3:43" hidden="1">
      <c r="V20" s="227">
        <f>SUMPRODUCT(--(V14:V16=0),--(V14:V16&lt;&gt;""),--(W14:W16="Z"))+SUMPRODUCT(--(V14:V16=0),--(V14:V16&lt;&gt;""),--(W14:W16=""))+SUMPRODUCT(--(V14:V16&gt;0),--(W14:W16="W"))+SUMPRODUCT(--(V14:V16&gt;0), --(V14:V16&lt;&gt;""),--(W14:W16=""))+SUMPRODUCT(--(V14:V16=""),--(W14:W16="Z"))</f>
        <v>0</v>
      </c>
      <c r="W20" s="228"/>
      <c r="X20" s="228"/>
      <c r="Y20" s="227">
        <f t="shared" ref="Y20" si="0">SUMPRODUCT(--(Y14:Y16=0),--(Y14:Y16&lt;&gt;""),--(Z14:Z16="Z"))+SUMPRODUCT(--(Y14:Y16=0),--(Y14:Y16&lt;&gt;""),--(Z14:Z16=""))+SUMPRODUCT(--(Y14:Y16&gt;0),--(Z14:Z16="W"))+SUMPRODUCT(--(Y14:Y16&gt;0), --(Y14:Y16&lt;&gt;""),--(Z14:Z16=""))+SUMPRODUCT(--(Y14:Y16=""),--(Z14:Z16="Z"))</f>
        <v>0</v>
      </c>
      <c r="Z20" s="228"/>
      <c r="AA20" s="228"/>
      <c r="AB20" s="227">
        <f t="shared" ref="AB20" si="1">SUMPRODUCT(--(AB14:AB16=0),--(AB14:AB16&lt;&gt;""),--(AC14:AC16="Z"))+SUMPRODUCT(--(AB14:AB16=0),--(AB14:AB16&lt;&gt;""),--(AC14:AC16=""))+SUMPRODUCT(--(AB14:AB16&gt;0),--(AC14:AC16="W"))+SUMPRODUCT(--(AB14:AB16&gt;0), --(AB14:AB16&lt;&gt;""),--(AC14:AC16=""))+SUMPRODUCT(--(AB14:AB16=""),--(AC14:AC16="Z"))</f>
        <v>0</v>
      </c>
      <c r="AC20" s="228"/>
      <c r="AD20" s="228"/>
      <c r="AE20" s="227">
        <f t="shared" ref="AE20" si="2">SUMPRODUCT(--(AE14:AE16=0),--(AE14:AE16&lt;&gt;""),--(AF14:AF16="Z"))+SUMPRODUCT(--(AE14:AE16=0),--(AE14:AE16&lt;&gt;""),--(AF14:AF16=""))+SUMPRODUCT(--(AE14:AE16&gt;0),--(AF14:AF16="W"))+SUMPRODUCT(--(AE14:AE16&gt;0), --(AE14:AE16&lt;&gt;""),--(AF14:AF16=""))+SUMPRODUCT(--(AE14:AE16=""),--(AF14:AF16="Z"))</f>
        <v>0</v>
      </c>
      <c r="AF20" s="228"/>
      <c r="AG20" s="228"/>
      <c r="AH20" s="227">
        <f t="shared" ref="AH20" si="3">SUMPRODUCT(--(AH14:AH16=0),--(AH14:AH16&lt;&gt;""),--(AI14:AI16="Z"))+SUMPRODUCT(--(AH14:AH16=0),--(AH14:AH16&lt;&gt;""),--(AI14:AI16=""))+SUMPRODUCT(--(AH14:AH16&gt;0),--(AI14:AI16="W"))+SUMPRODUCT(--(AH14:AH16&gt;0), --(AH14:AH16&lt;&gt;""),--(AI14:AI16=""))+SUMPRODUCT(--(AH14:AH16=""),--(AI14:AI16="Z"))</f>
        <v>0</v>
      </c>
      <c r="AI20" s="228"/>
      <c r="AJ20" s="228"/>
      <c r="AK20" s="227">
        <f t="shared" ref="AK20" si="4">SUMPRODUCT(--(AK14:AK16=0),--(AK14:AK16&lt;&gt;""),--(AL14:AL16="Z"))+SUMPRODUCT(--(AK14:AK16=0),--(AK14:AK16&lt;&gt;""),--(AL14:AL16=""))+SUMPRODUCT(--(AK14:AK16&gt;0),--(AL14:AL16="W"))+SUMPRODUCT(--(AK14:AK16&gt;0), --(AK14:AK16&lt;&gt;""),--(AL14:AL16=""))+SUMPRODUCT(--(AK14:AK16=""),--(AL14:AL16="Z"))</f>
        <v>0</v>
      </c>
      <c r="AL20" s="228"/>
      <c r="AM20" s="228"/>
      <c r="AN20" s="227">
        <f t="shared" ref="AN20" si="5">SUMPRODUCT(--(AN14:AN16=0),--(AN14:AN16&lt;&gt;""),--(AO14:AO16="Z"))+SUMPRODUCT(--(AN14:AN16=0),--(AN14:AN16&lt;&gt;""),--(AO14:AO16=""))+SUMPRODUCT(--(AN14:AN16&gt;0),--(AO14:AO16="W"))+SUMPRODUCT(--(AN14:AN16&gt;0), --(AN14:AN16&lt;&gt;""),--(AO14:AO16=""))+SUMPRODUCT(--(AN14:AN16=""),--(AO14:AO16="Z"))</f>
        <v>0</v>
      </c>
      <c r="AO20" s="228"/>
      <c r="AP20" s="228"/>
    </row>
    <row r="21" spans="3:43" hidden="1"/>
    <row r="22" spans="3:43" hidden="1"/>
    <row r="23" spans="3:43" hidden="1"/>
    <row r="24" spans="3:43" hidden="1"/>
    <row r="25" spans="3:43" hidden="1"/>
    <row r="26" spans="3:43" hidden="1"/>
    <row r="27" spans="3:43" hidden="1"/>
    <row r="28" spans="3:43" hidden="1"/>
    <row r="29" spans="3:43" hidden="1"/>
    <row r="30" spans="3:43" hidden="1"/>
  </sheetData>
  <sheetProtection algorithmName="SHA-512" hashValue="3KjSdAXXz7xcNs/D8YX5rzuWOUQqgnBE0gwDw9YFYXO7vimATDHj6ChX68ylEo2dC/fKzkkT+CvN2MnVQgehYA==" saltValue="ymPsebqIZrF7zRDmwl8HCA==" spinCount="100000" sheet="1" objects="1" scenarios="1" formatCells="0" formatColumns="0" formatRows="0" sort="0" autoFilter="0"/>
  <mergeCells count="18">
    <mergeCell ref="AN5:AP5"/>
    <mergeCell ref="V5:X5"/>
    <mergeCell ref="Y5:AA5"/>
    <mergeCell ref="AB5:AD5"/>
    <mergeCell ref="AE5:AG5"/>
    <mergeCell ref="AH5:AJ5"/>
    <mergeCell ref="D1:AQ1"/>
    <mergeCell ref="V3:AG3"/>
    <mergeCell ref="AH3:AP3"/>
    <mergeCell ref="V4:X4"/>
    <mergeCell ref="Y4:AA4"/>
    <mergeCell ref="AB4:AD4"/>
    <mergeCell ref="AE4:AG4"/>
    <mergeCell ref="AH4:AJ4"/>
    <mergeCell ref="AK4:AM4"/>
    <mergeCell ref="AN4:AP4"/>
    <mergeCell ref="D3:D5"/>
    <mergeCell ref="AK5:AM5"/>
  </mergeCells>
  <conditionalFormatting sqref="V14:V16 Y14:Y16 AB14:AB16 AE14:AE16 AH14:AH16 AK14:AK16 AN14:AN16">
    <cfRule type="expression" dxfId="100" priority="3">
      <formula xml:space="preserve"> OR(AND(V14=0,V14&lt;&gt;"",W14&lt;&gt;"Z",W14&lt;&gt;""),AND(V14&gt;0,V14&lt;&gt;"",W14&lt;&gt;"W",W14&lt;&gt;""),AND(V14="", W14="W"))</formula>
    </cfRule>
  </conditionalFormatting>
  <conditionalFormatting sqref="W14:W16 Z14:Z16 AC14:AC16 AF14:AF16 AI14:AI16 AL14:AL16 AO14:AO16">
    <cfRule type="expression" dxfId="99" priority="2">
      <formula xml:space="preserve"> OR(AND(V14=0,V14&lt;&gt;"",W14&lt;&gt;"Z",W14&lt;&gt;""),AND(V14&gt;0,V14&lt;&gt;"",W14&lt;&gt;"W",W14&lt;&gt;""),AND(V14="", W14="W"))</formula>
    </cfRule>
  </conditionalFormatting>
  <conditionalFormatting sqref="X14:X16 AA14:AA16 AD14:AD16 AG14:AG16 AJ14:AJ16 AM14:AM16 AP14:AP16">
    <cfRule type="expression" dxfId="98" priority="1">
      <formula xml:space="preserve"> AND(OR(W14="X",W14="W"),X14="")</formula>
    </cfRule>
  </conditionalFormatting>
  <conditionalFormatting sqref="V16 Y16 AB16 AE16 AH16 AK16 AN16">
    <cfRule type="expression" dxfId="97" priority="4">
      <formula>OR(AND(W14="X",W15="X"),AND(W14="M",W15="M"))</formula>
    </cfRule>
    <cfRule type="expression" dxfId="96" priority="5">
      <formula>IF(OR(AND(V14="",W14=""),AND(V15="",W15=""),AND(W14="X",W15="X"),OR(W14="M",W15="M")),"",SUM(V14,V15)) &lt;&gt; V16</formula>
    </cfRule>
  </conditionalFormatting>
  <conditionalFormatting sqref="W16 Z16 AC16 AF16 AI16 AL16 AO16">
    <cfRule type="expression" dxfId="95" priority="6">
      <formula>OR(AND(W14="X",W15="X"),AND(W14="M",W15="M"))</formula>
    </cfRule>
    <cfRule type="expression" dxfId="94" priority="7">
      <formula>IF(AND(AND(W14="X",W15="X"),SUM(V14,V15)=0,ISNUMBER(V16)),"",IF(OR(W14="M",W15="M"),"M",IF(AND(W14=W15,OR(W14="X",W14="W",W14="Z")),UPPER(W14),""))) &lt;&gt; W16</formula>
    </cfRule>
  </conditionalFormatting>
  <dataValidations count="4">
    <dataValidation allowBlank="1" showInputMessage="1" showErrorMessage="1" sqref="Y21:AP1048576 V21:X26 AQ1:XFD1048576 A1:U1048576 V28:X1048576 V17:AP20 V1:AP13"/>
    <dataValidation type="textLength" allowBlank="1" showInputMessage="1" showErrorMessage="1" errorTitle="إدخال غير صحيح" error="ينبغي أن يكون محتوى النص ما بين 2 و 500 حرف" sqref="X14:X16 AA14:AA16 AD14:AD16 AG14:AG16 AJ14:AJ16 AM14:AM16 AP14:AP16">
      <formula1>2</formula1>
      <formula2>500</formula2>
    </dataValidation>
    <dataValidation type="list" allowBlank="1" showDropDown="1" showInputMessage="1" showErrorMessage="1" errorTitle="إدخال غير صحيح" error="يرجى إدخال أحد رموز البيانات المفقودة التالية_x000a_Z  -لا تنطبق_x000a_M - مفقودة_x000a_X - بيانات مدرجة في فئة أخرى_x000a_W - تشمل بيانات من فئة أخرى" sqref="W14:W16 Z14:Z16 AC14:AC16 AF14:AF16 AI14:AI16 AL14:AL16 AO14:AO16">
      <formula1>"Z,M,X,W"</formula1>
    </dataValidation>
    <dataValidation type="decimal" operator="greaterThanOrEqual" allowBlank="1" showInputMessage="1" showErrorMessage="1" errorTitle="إدخال غير صحيح" error="يرجى إدخال قيمة عددية" sqref="V14:V16 Y14:Y16 AB14:AB16 AE14:AE16 AH14:AH16 AK14:AK16 AN14:AN16">
      <formula1>0</formula1>
    </dataValidation>
  </dataValidations>
  <pageMargins left="0.23622047244094491" right="0.23622047244094491" top="0.74803149606299213" bottom="0.74803149606299213" header="0.31496062992125984" footer="0.31496062992125984"/>
  <pageSetup scale="74" fitToHeight="0"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W110"/>
  <sheetViews>
    <sheetView showGridLines="0" rightToLeft="1" topLeftCell="C1" zoomScaleNormal="100" workbookViewId="0">
      <pane xSplit="19" ySplit="13" topLeftCell="V14" activePane="bottomRight" state="frozen"/>
      <selection activeCell="A17" sqref="A17"/>
      <selection pane="topRight" activeCell="A17" sqref="A17"/>
      <selection pane="bottomLeft" activeCell="A17" sqref="A17"/>
      <selection pane="bottomRight"/>
    </sheetView>
  </sheetViews>
  <sheetFormatPr defaultColWidth="9.140625" defaultRowHeight="15"/>
  <cols>
    <col min="1" max="1" width="18.28515625" style="30" hidden="1" customWidth="1"/>
    <col min="2" max="2" width="5" style="30" hidden="1" customWidth="1"/>
    <col min="3" max="3" width="5.7109375" style="30" customWidth="1"/>
    <col min="4" max="4" width="20.7109375" style="30" customWidth="1"/>
    <col min="5" max="5" width="20.7109375" style="216" customWidth="1"/>
    <col min="6" max="7" width="8.7109375" style="216" hidden="1" customWidth="1"/>
    <col min="8" max="8" width="3" style="216" hidden="1" customWidth="1"/>
    <col min="9" max="9" width="5.85546875" style="216" hidden="1" customWidth="1"/>
    <col min="10" max="10" width="6.7109375" style="216" hidden="1" customWidth="1"/>
    <col min="11" max="11" width="5.28515625" style="216" hidden="1" customWidth="1"/>
    <col min="12" max="12" width="3.7109375" style="216" hidden="1" customWidth="1"/>
    <col min="13" max="13" width="3" style="216" hidden="1" customWidth="1"/>
    <col min="14" max="20" width="4.140625" style="216" hidden="1" customWidth="1"/>
    <col min="21" max="21" width="10.85546875" style="216" hidden="1" customWidth="1"/>
    <col min="22" max="22" width="12.7109375" style="30" customWidth="1"/>
    <col min="23" max="23" width="2.7109375" style="30" customWidth="1"/>
    <col min="24" max="24" width="5.7109375" style="30" customWidth="1"/>
    <col min="25" max="25" width="12.7109375" style="30" customWidth="1"/>
    <col min="26" max="26" width="2.7109375" style="30" customWidth="1"/>
    <col min="27" max="27" width="5.7109375" style="30" customWidth="1"/>
    <col min="28" max="28" width="12.7109375" style="30" customWidth="1"/>
    <col min="29" max="29" width="2.7109375" style="30" customWidth="1"/>
    <col min="30" max="31" width="5.7109375" style="30" customWidth="1"/>
    <col min="32" max="16384" width="9.140625" style="30"/>
  </cols>
  <sheetData>
    <row r="1" spans="1:75" s="229" customFormat="1" ht="45" customHeight="1">
      <c r="A1" s="27" t="s">
        <v>13</v>
      </c>
      <c r="B1" s="28" t="s">
        <v>110</v>
      </c>
      <c r="C1" s="29"/>
      <c r="D1" s="416" t="s">
        <v>2566</v>
      </c>
      <c r="E1" s="416"/>
      <c r="F1" s="416"/>
      <c r="G1" s="416"/>
      <c r="H1" s="416"/>
      <c r="I1" s="416"/>
      <c r="J1" s="416"/>
      <c r="K1" s="416"/>
      <c r="L1" s="416"/>
      <c r="M1" s="416"/>
      <c r="N1" s="416"/>
      <c r="O1" s="416"/>
      <c r="P1" s="416"/>
      <c r="Q1" s="416"/>
      <c r="R1" s="416"/>
      <c r="S1" s="416"/>
      <c r="T1" s="416"/>
      <c r="U1" s="416"/>
      <c r="V1" s="416"/>
      <c r="W1" s="416"/>
      <c r="X1" s="416"/>
      <c r="Y1" s="416"/>
      <c r="Z1" s="416"/>
      <c r="AA1" s="416"/>
      <c r="AB1" s="416"/>
      <c r="AC1" s="334"/>
      <c r="AD1" s="334"/>
      <c r="AE1" s="334"/>
      <c r="BI1" s="43"/>
      <c r="BJ1" s="43"/>
      <c r="BK1" s="43"/>
      <c r="BL1" s="43"/>
      <c r="BM1" s="43"/>
      <c r="BN1" s="43"/>
      <c r="BO1" s="43"/>
      <c r="BP1" s="43"/>
      <c r="BQ1" s="43"/>
      <c r="BR1" s="43"/>
      <c r="BS1" s="43"/>
      <c r="BT1" s="43"/>
      <c r="BU1" s="43"/>
      <c r="BV1" s="43"/>
      <c r="BW1" s="43"/>
    </row>
    <row r="2" spans="1:75" ht="3.75" customHeight="1">
      <c r="A2" s="27" t="s">
        <v>19</v>
      </c>
      <c r="B2" s="205" t="str">
        <f>VLOOKUP(VAL_C1!$B$2,VAL_Drop_Down_Lists!$A$3:$B$214,2,FALSE)</f>
        <v>_X</v>
      </c>
      <c r="C2" s="206"/>
      <c r="D2" s="206"/>
      <c r="E2" s="261"/>
      <c r="F2" s="261"/>
      <c r="G2" s="261"/>
      <c r="H2" s="261"/>
      <c r="I2" s="261"/>
      <c r="J2" s="261"/>
      <c r="K2" s="261"/>
      <c r="L2" s="261"/>
      <c r="M2" s="261"/>
      <c r="N2" s="261"/>
      <c r="O2" s="261"/>
      <c r="P2" s="261"/>
      <c r="Q2" s="261"/>
      <c r="R2" s="261"/>
      <c r="S2" s="261"/>
      <c r="T2" s="261"/>
      <c r="U2" s="261"/>
      <c r="V2" s="206"/>
      <c r="W2" s="206"/>
      <c r="X2" s="206"/>
      <c r="Y2" s="206"/>
      <c r="Z2" s="206"/>
      <c r="AA2" s="206"/>
      <c r="AB2" s="206"/>
      <c r="AC2" s="32"/>
      <c r="AD2" s="32"/>
      <c r="AE2" s="32"/>
      <c r="BI2" s="3"/>
      <c r="BJ2" s="3"/>
      <c r="BK2" s="3"/>
      <c r="BL2" s="3"/>
      <c r="BM2" s="3"/>
      <c r="BN2" s="3"/>
      <c r="BO2" s="3"/>
      <c r="BP2" s="3"/>
      <c r="BQ2" s="3"/>
      <c r="BR2" s="3"/>
      <c r="BS2" s="3"/>
      <c r="BT2" s="3"/>
      <c r="BU2" s="3"/>
      <c r="BV2" s="3"/>
      <c r="BW2" s="3"/>
    </row>
    <row r="3" spans="1:75" ht="24.75" customHeight="1">
      <c r="A3" s="27" t="s">
        <v>23</v>
      </c>
      <c r="B3" s="205" t="str">
        <f>IF(VAL_C1!$H$32&lt;&gt;"", YEAR(VAL_C1!$H$32),"")</f>
        <v/>
      </c>
      <c r="C3" s="206"/>
      <c r="D3" s="424" t="s">
        <v>2323</v>
      </c>
      <c r="E3" s="423"/>
      <c r="F3" s="262"/>
      <c r="G3" s="262"/>
      <c r="H3" s="262"/>
      <c r="I3" s="262"/>
      <c r="J3" s="262"/>
      <c r="K3" s="262"/>
      <c r="L3" s="262"/>
      <c r="M3" s="262"/>
      <c r="N3" s="262"/>
      <c r="O3" s="262"/>
      <c r="P3" s="262"/>
      <c r="Q3" s="262"/>
      <c r="R3" s="262"/>
      <c r="S3" s="262"/>
      <c r="T3" s="262"/>
      <c r="U3" s="262"/>
      <c r="V3" s="428" t="s">
        <v>2271</v>
      </c>
      <c r="W3" s="429"/>
      <c r="X3" s="429"/>
      <c r="Y3" s="429"/>
      <c r="Z3" s="429"/>
      <c r="AA3" s="430"/>
      <c r="AB3" s="428" t="s">
        <v>2267</v>
      </c>
      <c r="AC3" s="429"/>
      <c r="AD3" s="430"/>
      <c r="AE3" s="32"/>
      <c r="BI3" s="3"/>
      <c r="BJ3" s="3"/>
      <c r="BK3" s="3"/>
      <c r="BL3" s="3"/>
      <c r="BM3" s="3"/>
      <c r="BN3" s="3"/>
      <c r="BO3" s="3"/>
      <c r="BP3" s="3"/>
      <c r="BQ3" s="3"/>
      <c r="BR3" s="3"/>
      <c r="BS3" s="3"/>
      <c r="BT3" s="3"/>
      <c r="BU3" s="3"/>
      <c r="BV3" s="3"/>
      <c r="BW3" s="3"/>
    </row>
    <row r="4" spans="1:75" ht="45" customHeight="1">
      <c r="A4" s="27" t="s">
        <v>26</v>
      </c>
      <c r="B4" s="205" t="str">
        <f>IF(VAL_C1!$H$33&lt;&gt;"", YEAR(VAL_C1!$H$33),"")</f>
        <v/>
      </c>
      <c r="C4" s="206"/>
      <c r="D4" s="423"/>
      <c r="E4" s="423"/>
      <c r="F4" s="262"/>
      <c r="G4" s="262"/>
      <c r="H4" s="262"/>
      <c r="I4" s="262"/>
      <c r="J4" s="262"/>
      <c r="K4" s="262"/>
      <c r="L4" s="262"/>
      <c r="M4" s="262"/>
      <c r="N4" s="262"/>
      <c r="O4" s="262"/>
      <c r="P4" s="262"/>
      <c r="Q4" s="262"/>
      <c r="R4" s="262"/>
      <c r="S4" s="262"/>
      <c r="T4" s="262"/>
      <c r="U4" s="262"/>
      <c r="V4" s="420" t="s">
        <v>2272</v>
      </c>
      <c r="W4" s="420"/>
      <c r="X4" s="420"/>
      <c r="Y4" s="420" t="s">
        <v>2293</v>
      </c>
      <c r="Z4" s="420"/>
      <c r="AA4" s="420"/>
      <c r="AB4" s="420" t="s">
        <v>2609</v>
      </c>
      <c r="AC4" s="420"/>
      <c r="AD4" s="420"/>
      <c r="AE4" s="32"/>
      <c r="BI4" s="3"/>
      <c r="BJ4" s="3"/>
      <c r="BK4" s="3"/>
      <c r="BL4" s="3"/>
      <c r="BM4" s="3"/>
      <c r="BN4" s="3"/>
      <c r="BO4" s="3"/>
      <c r="BP4" s="3"/>
      <c r="BQ4" s="3"/>
      <c r="BR4" s="3"/>
      <c r="BS4" s="3"/>
      <c r="BT4" s="3"/>
      <c r="BU4" s="3"/>
      <c r="BV4" s="3"/>
      <c r="BW4" s="3"/>
    </row>
    <row r="5" spans="1:75" ht="30" customHeight="1">
      <c r="A5" s="27" t="s">
        <v>28</v>
      </c>
      <c r="B5" s="28" t="s">
        <v>0</v>
      </c>
      <c r="C5" s="261"/>
      <c r="D5" s="230" t="s">
        <v>2288</v>
      </c>
      <c r="E5" s="230" t="s">
        <v>2294</v>
      </c>
      <c r="F5" s="262"/>
      <c r="G5" s="262"/>
      <c r="H5" s="262"/>
      <c r="I5" s="262"/>
      <c r="J5" s="262"/>
      <c r="K5" s="262"/>
      <c r="L5" s="262"/>
      <c r="M5" s="262"/>
      <c r="N5" s="262"/>
      <c r="O5" s="262"/>
      <c r="P5" s="262"/>
      <c r="Q5" s="262"/>
      <c r="R5" s="262"/>
      <c r="S5" s="262"/>
      <c r="T5" s="262"/>
      <c r="U5" s="262"/>
      <c r="V5" s="420" t="s">
        <v>2295</v>
      </c>
      <c r="W5" s="420"/>
      <c r="X5" s="420"/>
      <c r="Y5" s="420" t="s">
        <v>2296</v>
      </c>
      <c r="Z5" s="420"/>
      <c r="AA5" s="420"/>
      <c r="AB5" s="420" t="s">
        <v>2608</v>
      </c>
      <c r="AC5" s="420"/>
      <c r="AD5" s="420"/>
      <c r="AE5" s="32"/>
      <c r="BI5" s="3"/>
      <c r="BJ5" s="3"/>
      <c r="BK5" s="3"/>
      <c r="BL5" s="3"/>
      <c r="BM5" s="3"/>
      <c r="BN5" s="3"/>
      <c r="BO5" s="3"/>
      <c r="BP5" s="3"/>
      <c r="BQ5" s="3"/>
      <c r="BR5" s="3"/>
      <c r="BS5" s="3"/>
      <c r="BT5" s="3"/>
      <c r="BU5" s="3"/>
      <c r="BV5" s="3"/>
      <c r="BW5" s="3"/>
    </row>
    <row r="6" spans="1:75" hidden="1">
      <c r="A6" s="27" t="s">
        <v>30</v>
      </c>
      <c r="B6" s="28"/>
      <c r="C6" s="261"/>
      <c r="D6" s="262"/>
      <c r="E6" s="262"/>
      <c r="F6" s="262"/>
      <c r="G6" s="262"/>
      <c r="H6" s="262"/>
      <c r="I6" s="262"/>
      <c r="J6" s="262"/>
      <c r="K6" s="262"/>
      <c r="L6" s="262"/>
      <c r="M6" s="262"/>
      <c r="N6" s="262"/>
      <c r="O6" s="262"/>
      <c r="P6" s="262"/>
      <c r="Q6" s="262"/>
      <c r="R6" s="262"/>
      <c r="S6" s="262"/>
      <c r="T6" s="262"/>
      <c r="U6" s="234" t="s">
        <v>1</v>
      </c>
      <c r="V6" s="234" t="s">
        <v>107</v>
      </c>
      <c r="W6" s="234"/>
      <c r="X6" s="234"/>
      <c r="Y6" s="234" t="s">
        <v>78</v>
      </c>
      <c r="Z6" s="262"/>
      <c r="AA6" s="262"/>
      <c r="AB6" s="234" t="s">
        <v>107</v>
      </c>
      <c r="AC6" s="262"/>
      <c r="AD6" s="262"/>
      <c r="AE6" s="32"/>
      <c r="BI6" s="3"/>
      <c r="BJ6" s="3"/>
      <c r="BK6" s="3"/>
      <c r="BL6" s="3"/>
      <c r="BM6" s="3"/>
      <c r="BN6" s="3"/>
      <c r="BO6" s="3"/>
      <c r="BP6" s="3"/>
      <c r="BQ6" s="3"/>
      <c r="BR6" s="3"/>
      <c r="BS6" s="3"/>
      <c r="BT6" s="3"/>
      <c r="BU6" s="3"/>
      <c r="BV6" s="3"/>
      <c r="BW6" s="3"/>
    </row>
    <row r="7" spans="1:75" hidden="1">
      <c r="A7" s="27" t="s">
        <v>32</v>
      </c>
      <c r="B7" s="205" t="str">
        <f>IF(VAL_C1!$H$33&lt;&gt;"", YEAR(VAL_C1!$H$33),"")</f>
        <v/>
      </c>
      <c r="C7" s="261"/>
      <c r="D7" s="262"/>
      <c r="E7" s="262"/>
      <c r="F7" s="262"/>
      <c r="G7" s="262"/>
      <c r="H7" s="262"/>
      <c r="I7" s="262"/>
      <c r="J7" s="262"/>
      <c r="K7" s="262"/>
      <c r="L7" s="262"/>
      <c r="M7" s="262"/>
      <c r="N7" s="262"/>
      <c r="O7" s="262"/>
      <c r="P7" s="262"/>
      <c r="Q7" s="262"/>
      <c r="R7" s="262"/>
      <c r="S7" s="262"/>
      <c r="T7" s="262"/>
      <c r="U7" s="234" t="s">
        <v>54</v>
      </c>
      <c r="V7" s="234" t="s">
        <v>72</v>
      </c>
      <c r="W7" s="234"/>
      <c r="X7" s="234"/>
      <c r="Y7" s="234" t="s">
        <v>108</v>
      </c>
      <c r="Z7" s="262"/>
      <c r="AA7" s="262"/>
      <c r="AB7" s="337" t="s">
        <v>68</v>
      </c>
      <c r="AC7" s="262"/>
      <c r="AD7" s="262"/>
      <c r="AE7" s="32"/>
      <c r="BI7" s="3"/>
      <c r="BJ7" s="3"/>
      <c r="BK7" s="3"/>
      <c r="BL7" s="3"/>
      <c r="BM7" s="3"/>
      <c r="BN7" s="3"/>
      <c r="BO7" s="3"/>
      <c r="BP7" s="3"/>
      <c r="BQ7" s="3"/>
      <c r="BR7" s="3"/>
      <c r="BS7" s="3"/>
      <c r="BT7" s="3"/>
      <c r="BU7" s="3"/>
      <c r="BV7" s="3"/>
      <c r="BW7" s="3"/>
    </row>
    <row r="8" spans="1:75" hidden="1">
      <c r="A8" s="27" t="s">
        <v>34</v>
      </c>
      <c r="B8" s="205" t="str">
        <f>IF(VAL_C1!$H$34&lt;&gt;"", YEAR(VAL_C1!$H$34),"")</f>
        <v/>
      </c>
      <c r="C8" s="261"/>
      <c r="D8" s="262"/>
      <c r="E8" s="262"/>
      <c r="F8" s="262"/>
      <c r="G8" s="262"/>
      <c r="H8" s="262"/>
      <c r="I8" s="262"/>
      <c r="J8" s="262"/>
      <c r="K8" s="262"/>
      <c r="L8" s="262"/>
      <c r="M8" s="262"/>
      <c r="N8" s="93"/>
      <c r="O8" s="93"/>
      <c r="P8" s="93"/>
      <c r="Q8" s="93"/>
      <c r="R8" s="93"/>
      <c r="S8" s="93"/>
      <c r="T8" s="93"/>
      <c r="U8" s="46" t="s">
        <v>55</v>
      </c>
      <c r="V8" s="234" t="s">
        <v>0</v>
      </c>
      <c r="W8" s="234"/>
      <c r="X8" s="234"/>
      <c r="Y8" s="234" t="s">
        <v>0</v>
      </c>
      <c r="Z8" s="262"/>
      <c r="AA8" s="262"/>
      <c r="AB8" s="337" t="s">
        <v>2785</v>
      </c>
      <c r="AC8" s="262"/>
      <c r="AD8" s="262"/>
      <c r="AE8" s="32"/>
      <c r="BI8" s="3"/>
      <c r="BJ8" s="3"/>
      <c r="BK8" s="3"/>
      <c r="BL8" s="3"/>
      <c r="BM8" s="3"/>
      <c r="BN8" s="3"/>
      <c r="BO8" s="3"/>
      <c r="BP8" s="3"/>
      <c r="BQ8" s="3"/>
      <c r="BR8" s="3"/>
      <c r="BS8" s="3"/>
      <c r="BT8" s="3"/>
      <c r="BU8" s="3"/>
      <c r="BV8" s="3"/>
      <c r="BW8" s="3"/>
    </row>
    <row r="9" spans="1:75" hidden="1">
      <c r="A9" s="27" t="s">
        <v>36</v>
      </c>
      <c r="B9" s="28" t="s">
        <v>378</v>
      </c>
      <c r="C9" s="261"/>
      <c r="D9" s="262"/>
      <c r="E9" s="262"/>
      <c r="F9" s="262"/>
      <c r="G9" s="262"/>
      <c r="H9" s="262"/>
      <c r="I9" s="262"/>
      <c r="J9" s="262"/>
      <c r="K9" s="262"/>
      <c r="L9" s="262"/>
      <c r="M9" s="262"/>
      <c r="N9" s="93"/>
      <c r="O9" s="93"/>
      <c r="P9" s="93"/>
      <c r="Q9" s="93"/>
      <c r="R9" s="93"/>
      <c r="S9" s="93"/>
      <c r="T9" s="93"/>
      <c r="U9" s="46" t="s">
        <v>56</v>
      </c>
      <c r="V9" s="234" t="s">
        <v>0</v>
      </c>
      <c r="W9" s="234"/>
      <c r="X9" s="234"/>
      <c r="Y9" s="234" t="s">
        <v>109</v>
      </c>
      <c r="Z9" s="262"/>
      <c r="AA9" s="262"/>
      <c r="AB9" s="337" t="s">
        <v>0</v>
      </c>
      <c r="AC9" s="262"/>
      <c r="AD9" s="262"/>
      <c r="AE9" s="32"/>
      <c r="BI9" s="3"/>
      <c r="BJ9" s="3"/>
      <c r="BK9" s="3"/>
      <c r="BL9" s="3"/>
      <c r="BM9" s="3"/>
      <c r="BN9" s="3"/>
      <c r="BO9" s="3"/>
      <c r="BP9" s="3"/>
      <c r="BQ9" s="3"/>
      <c r="BR9" s="3"/>
      <c r="BS9" s="3"/>
      <c r="BT9" s="3"/>
      <c r="BU9" s="3"/>
      <c r="BV9" s="3"/>
      <c r="BW9" s="3"/>
    </row>
    <row r="10" spans="1:75" ht="21" hidden="1">
      <c r="A10" s="27" t="s">
        <v>38</v>
      </c>
      <c r="B10" s="28">
        <v>0</v>
      </c>
      <c r="C10" s="261"/>
      <c r="D10" s="262"/>
      <c r="E10" s="262"/>
      <c r="F10" s="251"/>
      <c r="G10" s="251"/>
      <c r="H10" s="251"/>
      <c r="I10" s="251"/>
      <c r="J10" s="251"/>
      <c r="K10" s="251"/>
      <c r="L10" s="251"/>
      <c r="M10" s="251"/>
      <c r="N10" s="86"/>
      <c r="O10" s="46"/>
      <c r="P10" s="46"/>
      <c r="Q10" s="46"/>
      <c r="R10" s="46"/>
      <c r="S10" s="46"/>
      <c r="T10" s="46"/>
      <c r="U10" s="46" t="s">
        <v>2</v>
      </c>
      <c r="V10" s="234" t="s">
        <v>0</v>
      </c>
      <c r="W10" s="234"/>
      <c r="X10" s="234"/>
      <c r="Y10" s="234" t="s">
        <v>0</v>
      </c>
      <c r="Z10" s="234"/>
      <c r="AA10" s="234"/>
      <c r="AB10" s="337" t="s">
        <v>0</v>
      </c>
      <c r="AC10" s="234"/>
      <c r="AD10" s="234"/>
      <c r="AE10" s="32"/>
      <c r="BI10" s="3"/>
      <c r="BJ10" s="3"/>
      <c r="BK10" s="3"/>
      <c r="BL10" s="3"/>
      <c r="BM10" s="3"/>
      <c r="BN10" s="3"/>
      <c r="BO10" s="3"/>
      <c r="BP10" s="3"/>
      <c r="BQ10" s="3"/>
      <c r="BR10" s="3"/>
      <c r="BS10" s="3"/>
      <c r="BT10" s="3"/>
      <c r="BU10" s="3"/>
      <c r="BV10" s="3"/>
      <c r="BW10" s="3"/>
    </row>
    <row r="11" spans="1:75" ht="21" hidden="1">
      <c r="A11" s="27" t="s">
        <v>40</v>
      </c>
      <c r="B11" s="28">
        <v>0</v>
      </c>
      <c r="C11" s="261"/>
      <c r="D11" s="262"/>
      <c r="E11" s="262"/>
      <c r="F11" s="251"/>
      <c r="G11" s="251"/>
      <c r="H11" s="251"/>
      <c r="I11" s="251"/>
      <c r="J11" s="251"/>
      <c r="K11" s="251"/>
      <c r="L11" s="251"/>
      <c r="M11" s="251"/>
      <c r="N11" s="86"/>
      <c r="O11" s="46"/>
      <c r="P11" s="46"/>
      <c r="Q11" s="46"/>
      <c r="R11" s="46"/>
      <c r="S11" s="46"/>
      <c r="T11" s="46"/>
      <c r="U11" s="46"/>
      <c r="V11" s="234"/>
      <c r="W11" s="234"/>
      <c r="X11" s="234"/>
      <c r="Y11" s="234"/>
      <c r="Z11" s="234"/>
      <c r="AA11" s="234"/>
      <c r="AB11" s="234"/>
      <c r="AC11" s="234"/>
      <c r="AD11" s="234"/>
      <c r="AE11" s="32"/>
      <c r="BI11" s="3"/>
      <c r="BJ11" s="3"/>
      <c r="BK11" s="3"/>
      <c r="BL11" s="3"/>
      <c r="BM11" s="3"/>
      <c r="BN11" s="3"/>
      <c r="BO11" s="3"/>
      <c r="BP11" s="3"/>
      <c r="BQ11" s="3"/>
      <c r="BR11" s="3"/>
      <c r="BS11" s="3"/>
      <c r="BT11" s="3"/>
      <c r="BU11" s="3"/>
      <c r="BV11" s="3"/>
      <c r="BW11" s="3"/>
    </row>
    <row r="12" spans="1:75" ht="21" hidden="1">
      <c r="C12" s="261"/>
      <c r="D12" s="262"/>
      <c r="E12" s="262"/>
      <c r="F12" s="251"/>
      <c r="G12" s="251"/>
      <c r="H12" s="251"/>
      <c r="I12" s="251"/>
      <c r="J12" s="251"/>
      <c r="K12" s="251"/>
      <c r="L12" s="251"/>
      <c r="M12" s="251"/>
      <c r="N12" s="86"/>
      <c r="O12" s="46"/>
      <c r="P12" s="46"/>
      <c r="Q12" s="46"/>
      <c r="R12" s="46"/>
      <c r="S12" s="46"/>
      <c r="T12" s="46"/>
      <c r="U12" s="46"/>
      <c r="V12" s="234"/>
      <c r="W12" s="234"/>
      <c r="X12" s="234"/>
      <c r="Y12" s="234"/>
      <c r="Z12" s="234"/>
      <c r="AA12" s="234"/>
      <c r="AB12" s="234"/>
      <c r="AC12" s="234"/>
      <c r="AD12" s="234"/>
      <c r="AE12" s="32"/>
      <c r="BI12" s="3"/>
      <c r="BJ12" s="3"/>
      <c r="BK12" s="3"/>
      <c r="BL12" s="3"/>
      <c r="BM12" s="3"/>
      <c r="BN12" s="3"/>
      <c r="BO12" s="3"/>
      <c r="BP12" s="3"/>
      <c r="BQ12" s="3"/>
      <c r="BR12" s="3"/>
      <c r="BS12" s="3"/>
      <c r="BT12" s="3"/>
      <c r="BU12" s="3"/>
      <c r="BV12" s="3"/>
      <c r="BW12" s="3"/>
    </row>
    <row r="13" spans="1:75" ht="3.75" customHeight="1">
      <c r="C13" s="261"/>
      <c r="D13" s="206"/>
      <c r="E13" s="206"/>
      <c r="F13" s="234"/>
      <c r="G13" s="234"/>
      <c r="H13" s="256" t="s">
        <v>41</v>
      </c>
      <c r="I13" s="256" t="s">
        <v>44</v>
      </c>
      <c r="J13" s="256" t="s">
        <v>46</v>
      </c>
      <c r="K13" s="256" t="s">
        <v>48</v>
      </c>
      <c r="L13" s="256" t="s">
        <v>49</v>
      </c>
      <c r="M13" s="256" t="s">
        <v>50</v>
      </c>
      <c r="N13" s="89" t="s">
        <v>51</v>
      </c>
      <c r="O13" s="96" t="s">
        <v>386</v>
      </c>
      <c r="P13" s="96" t="s">
        <v>388</v>
      </c>
      <c r="Q13" s="89"/>
      <c r="R13" s="89"/>
      <c r="S13" s="89"/>
      <c r="T13" s="89"/>
      <c r="U13" s="46"/>
      <c r="V13" s="206"/>
      <c r="W13" s="206"/>
      <c r="X13" s="206"/>
      <c r="Y13" s="206"/>
      <c r="Z13" s="206"/>
      <c r="AA13" s="206"/>
      <c r="AB13" s="206"/>
      <c r="AC13" s="206"/>
      <c r="AD13" s="206"/>
      <c r="AE13" s="32"/>
      <c r="BI13" s="3"/>
      <c r="BJ13" s="3"/>
      <c r="BK13" s="3"/>
      <c r="BL13" s="3"/>
      <c r="BM13" s="3"/>
      <c r="BN13" s="3"/>
      <c r="BO13" s="3"/>
      <c r="BP13" s="3"/>
      <c r="BQ13" s="3"/>
      <c r="BR13" s="3"/>
      <c r="BS13" s="3"/>
      <c r="BT13" s="3"/>
      <c r="BU13" s="3"/>
      <c r="BV13" s="3"/>
      <c r="BW13" s="3"/>
    </row>
    <row r="14" spans="1:75" s="263" customFormat="1" ht="21" customHeight="1">
      <c r="C14" s="206"/>
      <c r="D14" s="426" t="s">
        <v>2282</v>
      </c>
      <c r="E14" s="264" t="s">
        <v>350</v>
      </c>
      <c r="F14" s="234"/>
      <c r="G14" s="234"/>
      <c r="H14" s="234" t="s">
        <v>60</v>
      </c>
      <c r="I14" s="234" t="s">
        <v>64</v>
      </c>
      <c r="J14" s="234" t="s">
        <v>351</v>
      </c>
      <c r="K14" s="234" t="s">
        <v>65</v>
      </c>
      <c r="L14" s="234" t="s">
        <v>0</v>
      </c>
      <c r="M14" s="234" t="s">
        <v>333</v>
      </c>
      <c r="N14" s="46" t="s">
        <v>333</v>
      </c>
      <c r="O14" s="46" t="s">
        <v>0</v>
      </c>
      <c r="P14" s="46" t="s">
        <v>378</v>
      </c>
      <c r="Q14" s="46"/>
      <c r="R14" s="46"/>
      <c r="S14" s="46"/>
      <c r="T14" s="46"/>
      <c r="U14" s="46"/>
      <c r="V14" s="91"/>
      <c r="W14" s="70"/>
      <c r="X14" s="184"/>
      <c r="Y14" s="69"/>
      <c r="Z14" s="70"/>
      <c r="AA14" s="184"/>
      <c r="AB14" s="69"/>
      <c r="AC14" s="70"/>
      <c r="AD14" s="184"/>
      <c r="AE14" s="335"/>
      <c r="BI14" s="52"/>
      <c r="BJ14" s="52"/>
      <c r="BK14" s="52"/>
      <c r="BL14" s="52"/>
      <c r="BM14" s="52"/>
      <c r="BN14" s="52"/>
      <c r="BO14" s="52"/>
      <c r="BP14" s="52"/>
      <c r="BQ14" s="52"/>
      <c r="BR14" s="52"/>
      <c r="BS14" s="52"/>
      <c r="BT14" s="52"/>
      <c r="BU14" s="52"/>
      <c r="BV14" s="52"/>
      <c r="BW14" s="52"/>
    </row>
    <row r="15" spans="1:75" s="263" customFormat="1" ht="21" customHeight="1">
      <c r="C15" s="206"/>
      <c r="D15" s="426"/>
      <c r="E15" s="264">
        <v>15</v>
      </c>
      <c r="F15" s="234"/>
      <c r="G15" s="234"/>
      <c r="H15" s="234" t="s">
        <v>60</v>
      </c>
      <c r="I15" s="234" t="s">
        <v>64</v>
      </c>
      <c r="J15" s="234" t="s">
        <v>352</v>
      </c>
      <c r="K15" s="234" t="s">
        <v>65</v>
      </c>
      <c r="L15" s="234" t="s">
        <v>0</v>
      </c>
      <c r="M15" s="234" t="s">
        <v>333</v>
      </c>
      <c r="N15" s="46" t="s">
        <v>333</v>
      </c>
      <c r="O15" s="46" t="s">
        <v>0</v>
      </c>
      <c r="P15" s="46" t="s">
        <v>378</v>
      </c>
      <c r="Q15" s="46"/>
      <c r="R15" s="46"/>
      <c r="S15" s="46"/>
      <c r="T15" s="46"/>
      <c r="U15" s="46"/>
      <c r="V15" s="91"/>
      <c r="W15" s="70"/>
      <c r="X15" s="184"/>
      <c r="Y15" s="69"/>
      <c r="Z15" s="70"/>
      <c r="AA15" s="184"/>
      <c r="AB15" s="69"/>
      <c r="AC15" s="70"/>
      <c r="AD15" s="184"/>
      <c r="AE15" s="335"/>
      <c r="BI15" s="52"/>
      <c r="BJ15" s="52"/>
      <c r="BK15" s="52"/>
      <c r="BL15" s="52"/>
      <c r="BM15" s="52"/>
      <c r="BN15" s="52"/>
      <c r="BO15" s="52"/>
      <c r="BP15" s="52"/>
      <c r="BQ15" s="52"/>
      <c r="BR15" s="52"/>
      <c r="BS15" s="52"/>
      <c r="BT15" s="52"/>
      <c r="BU15" s="52"/>
      <c r="BV15" s="52"/>
      <c r="BW15" s="52"/>
    </row>
    <row r="16" spans="1:75" s="263" customFormat="1" ht="21" customHeight="1">
      <c r="C16" s="206"/>
      <c r="D16" s="426"/>
      <c r="E16" s="264">
        <v>16</v>
      </c>
      <c r="F16" s="234"/>
      <c r="G16" s="234"/>
      <c r="H16" s="234" t="s">
        <v>60</v>
      </c>
      <c r="I16" s="234" t="s">
        <v>64</v>
      </c>
      <c r="J16" s="234" t="s">
        <v>81</v>
      </c>
      <c r="K16" s="234" t="s">
        <v>65</v>
      </c>
      <c r="L16" s="234" t="s">
        <v>0</v>
      </c>
      <c r="M16" s="234" t="s">
        <v>333</v>
      </c>
      <c r="N16" s="46" t="s">
        <v>333</v>
      </c>
      <c r="O16" s="46" t="s">
        <v>0</v>
      </c>
      <c r="P16" s="46" t="s">
        <v>378</v>
      </c>
      <c r="Q16" s="46"/>
      <c r="R16" s="46"/>
      <c r="S16" s="46"/>
      <c r="T16" s="46"/>
      <c r="U16" s="46"/>
      <c r="V16" s="91"/>
      <c r="W16" s="70"/>
      <c r="X16" s="184"/>
      <c r="Y16" s="69"/>
      <c r="Z16" s="70"/>
      <c r="AA16" s="184"/>
      <c r="AB16" s="69"/>
      <c r="AC16" s="70"/>
      <c r="AD16" s="184"/>
      <c r="AE16" s="335"/>
      <c r="BI16" s="52"/>
      <c r="BJ16" s="52"/>
      <c r="BK16" s="52"/>
      <c r="BL16" s="52"/>
      <c r="BM16" s="52"/>
      <c r="BN16" s="52"/>
      <c r="BO16" s="52"/>
      <c r="BP16" s="52"/>
      <c r="BQ16" s="52"/>
      <c r="BR16" s="52"/>
      <c r="BS16" s="52"/>
      <c r="BT16" s="52"/>
      <c r="BU16" s="52"/>
      <c r="BV16" s="52"/>
      <c r="BW16" s="52"/>
    </row>
    <row r="17" spans="3:75" s="263" customFormat="1" ht="21" customHeight="1">
      <c r="C17" s="206"/>
      <c r="D17" s="426"/>
      <c r="E17" s="264">
        <v>17</v>
      </c>
      <c r="F17" s="234"/>
      <c r="G17" s="234"/>
      <c r="H17" s="234" t="s">
        <v>60</v>
      </c>
      <c r="I17" s="234" t="s">
        <v>64</v>
      </c>
      <c r="J17" s="234" t="s">
        <v>82</v>
      </c>
      <c r="K17" s="234" t="s">
        <v>65</v>
      </c>
      <c r="L17" s="234" t="s">
        <v>0</v>
      </c>
      <c r="M17" s="234" t="s">
        <v>333</v>
      </c>
      <c r="N17" s="46" t="s">
        <v>333</v>
      </c>
      <c r="O17" s="46" t="s">
        <v>0</v>
      </c>
      <c r="P17" s="46" t="s">
        <v>378</v>
      </c>
      <c r="Q17" s="46"/>
      <c r="R17" s="46"/>
      <c r="S17" s="46"/>
      <c r="T17" s="46"/>
      <c r="U17" s="46"/>
      <c r="V17" s="91"/>
      <c r="W17" s="70"/>
      <c r="X17" s="184"/>
      <c r="Y17" s="69"/>
      <c r="Z17" s="70"/>
      <c r="AA17" s="184"/>
      <c r="AB17" s="69"/>
      <c r="AC17" s="70"/>
      <c r="AD17" s="184"/>
      <c r="AE17" s="335"/>
      <c r="BI17" s="52"/>
      <c r="BJ17" s="52"/>
      <c r="BK17" s="52"/>
      <c r="BL17" s="52"/>
      <c r="BM17" s="52"/>
      <c r="BN17" s="52"/>
      <c r="BO17" s="52"/>
      <c r="BP17" s="52"/>
      <c r="BQ17" s="52"/>
      <c r="BR17" s="52"/>
      <c r="BS17" s="52"/>
      <c r="BT17" s="52"/>
      <c r="BU17" s="52"/>
      <c r="BV17" s="52"/>
      <c r="BW17" s="52"/>
    </row>
    <row r="18" spans="3:75" s="263" customFormat="1" ht="21" customHeight="1">
      <c r="C18" s="206"/>
      <c r="D18" s="426"/>
      <c r="E18" s="264">
        <v>18</v>
      </c>
      <c r="F18" s="234"/>
      <c r="G18" s="234"/>
      <c r="H18" s="234" t="s">
        <v>60</v>
      </c>
      <c r="I18" s="234" t="s">
        <v>64</v>
      </c>
      <c r="J18" s="234" t="s">
        <v>83</v>
      </c>
      <c r="K18" s="234" t="s">
        <v>65</v>
      </c>
      <c r="L18" s="234" t="s">
        <v>0</v>
      </c>
      <c r="M18" s="234" t="s">
        <v>333</v>
      </c>
      <c r="N18" s="46" t="s">
        <v>333</v>
      </c>
      <c r="O18" s="46" t="s">
        <v>0</v>
      </c>
      <c r="P18" s="46" t="s">
        <v>378</v>
      </c>
      <c r="Q18" s="46"/>
      <c r="R18" s="46"/>
      <c r="S18" s="46"/>
      <c r="T18" s="46"/>
      <c r="U18" s="46"/>
      <c r="V18" s="91"/>
      <c r="W18" s="70"/>
      <c r="X18" s="184"/>
      <c r="Y18" s="69"/>
      <c r="Z18" s="70"/>
      <c r="AA18" s="184"/>
      <c r="AB18" s="69"/>
      <c r="AC18" s="70"/>
      <c r="AD18" s="184"/>
      <c r="AE18" s="335"/>
      <c r="BI18" s="52"/>
      <c r="BJ18" s="52"/>
      <c r="BK18" s="52"/>
      <c r="BL18" s="52"/>
      <c r="BM18" s="52"/>
      <c r="BN18" s="52"/>
      <c r="BO18" s="52"/>
      <c r="BP18" s="52"/>
      <c r="BQ18" s="52"/>
      <c r="BR18" s="52"/>
      <c r="BS18" s="52"/>
      <c r="BT18" s="52"/>
      <c r="BU18" s="52"/>
      <c r="BV18" s="52"/>
      <c r="BW18" s="52"/>
    </row>
    <row r="19" spans="3:75" s="263" customFormat="1" ht="21" customHeight="1">
      <c r="C19" s="206"/>
      <c r="D19" s="426"/>
      <c r="E19" s="264">
        <v>19</v>
      </c>
      <c r="F19" s="234"/>
      <c r="G19" s="234"/>
      <c r="H19" s="234" t="s">
        <v>60</v>
      </c>
      <c r="I19" s="234" t="s">
        <v>64</v>
      </c>
      <c r="J19" s="234" t="s">
        <v>84</v>
      </c>
      <c r="K19" s="234" t="s">
        <v>65</v>
      </c>
      <c r="L19" s="234" t="s">
        <v>0</v>
      </c>
      <c r="M19" s="234" t="s">
        <v>333</v>
      </c>
      <c r="N19" s="46" t="s">
        <v>333</v>
      </c>
      <c r="O19" s="46" t="s">
        <v>0</v>
      </c>
      <c r="P19" s="46" t="s">
        <v>378</v>
      </c>
      <c r="Q19" s="46"/>
      <c r="R19" s="46"/>
      <c r="S19" s="46"/>
      <c r="T19" s="46"/>
      <c r="U19" s="46"/>
      <c r="V19" s="91"/>
      <c r="W19" s="70"/>
      <c r="X19" s="184"/>
      <c r="Y19" s="69"/>
      <c r="Z19" s="70"/>
      <c r="AA19" s="184"/>
      <c r="AB19" s="69"/>
      <c r="AC19" s="70"/>
      <c r="AD19" s="184"/>
      <c r="AE19" s="335"/>
      <c r="BI19" s="52"/>
      <c r="BJ19" s="52"/>
      <c r="BK19" s="52"/>
      <c r="BL19" s="52"/>
      <c r="BM19" s="52"/>
      <c r="BN19" s="52"/>
      <c r="BO19" s="52"/>
      <c r="BP19" s="52"/>
      <c r="BQ19" s="52"/>
      <c r="BR19" s="52"/>
      <c r="BS19" s="52"/>
      <c r="BT19" s="52"/>
      <c r="BU19" s="52"/>
      <c r="BV19" s="52"/>
      <c r="BW19" s="52"/>
    </row>
    <row r="20" spans="3:75" s="263" customFormat="1" ht="21" customHeight="1">
      <c r="C20" s="206"/>
      <c r="D20" s="426"/>
      <c r="E20" s="264">
        <v>20</v>
      </c>
      <c r="F20" s="234"/>
      <c r="G20" s="234"/>
      <c r="H20" s="234" t="s">
        <v>60</v>
      </c>
      <c r="I20" s="234" t="s">
        <v>64</v>
      </c>
      <c r="J20" s="234" t="s">
        <v>85</v>
      </c>
      <c r="K20" s="234" t="s">
        <v>65</v>
      </c>
      <c r="L20" s="234" t="s">
        <v>0</v>
      </c>
      <c r="M20" s="234" t="s">
        <v>333</v>
      </c>
      <c r="N20" s="46" t="s">
        <v>333</v>
      </c>
      <c r="O20" s="46" t="s">
        <v>0</v>
      </c>
      <c r="P20" s="46" t="s">
        <v>378</v>
      </c>
      <c r="Q20" s="46"/>
      <c r="R20" s="46"/>
      <c r="S20" s="46"/>
      <c r="T20" s="46"/>
      <c r="U20" s="46"/>
      <c r="V20" s="91"/>
      <c r="W20" s="70"/>
      <c r="X20" s="184"/>
      <c r="Y20" s="69"/>
      <c r="Z20" s="70"/>
      <c r="AA20" s="184"/>
      <c r="AB20" s="69"/>
      <c r="AC20" s="70"/>
      <c r="AD20" s="184"/>
      <c r="AE20" s="335"/>
      <c r="BI20" s="52"/>
      <c r="BJ20" s="52"/>
      <c r="BK20" s="52"/>
      <c r="BL20" s="52"/>
      <c r="BM20" s="52"/>
      <c r="BN20" s="52"/>
      <c r="BO20" s="52"/>
      <c r="BP20" s="52"/>
      <c r="BQ20" s="52"/>
      <c r="BR20" s="52"/>
      <c r="BS20" s="52"/>
      <c r="BT20" s="52"/>
      <c r="BU20" s="52"/>
      <c r="BV20" s="52"/>
      <c r="BW20" s="52"/>
    </row>
    <row r="21" spans="3:75" s="263" customFormat="1" ht="21" customHeight="1">
      <c r="C21" s="206"/>
      <c r="D21" s="426"/>
      <c r="E21" s="264">
        <v>21</v>
      </c>
      <c r="F21" s="234"/>
      <c r="G21" s="234"/>
      <c r="H21" s="234" t="s">
        <v>60</v>
      </c>
      <c r="I21" s="234" t="s">
        <v>64</v>
      </c>
      <c r="J21" s="234" t="s">
        <v>86</v>
      </c>
      <c r="K21" s="234" t="s">
        <v>65</v>
      </c>
      <c r="L21" s="234" t="s">
        <v>0</v>
      </c>
      <c r="M21" s="234" t="s">
        <v>333</v>
      </c>
      <c r="N21" s="46" t="s">
        <v>333</v>
      </c>
      <c r="O21" s="46" t="s">
        <v>0</v>
      </c>
      <c r="P21" s="46" t="s">
        <v>378</v>
      </c>
      <c r="Q21" s="46"/>
      <c r="R21" s="46"/>
      <c r="S21" s="46"/>
      <c r="T21" s="46"/>
      <c r="U21" s="46"/>
      <c r="V21" s="91"/>
      <c r="W21" s="70"/>
      <c r="X21" s="184"/>
      <c r="Y21" s="69"/>
      <c r="Z21" s="70"/>
      <c r="AA21" s="184"/>
      <c r="AB21" s="69"/>
      <c r="AC21" s="70"/>
      <c r="AD21" s="184"/>
      <c r="AE21" s="335"/>
      <c r="BI21" s="52"/>
      <c r="BJ21" s="52"/>
      <c r="BK21" s="52"/>
      <c r="BL21" s="52"/>
      <c r="BM21" s="52"/>
      <c r="BN21" s="52"/>
      <c r="BO21" s="52"/>
      <c r="BP21" s="52"/>
      <c r="BQ21" s="52"/>
      <c r="BR21" s="52"/>
      <c r="BS21" s="52"/>
      <c r="BT21" s="52"/>
      <c r="BU21" s="52"/>
      <c r="BV21" s="52"/>
      <c r="BW21" s="52"/>
    </row>
    <row r="22" spans="3:75" s="263" customFormat="1" ht="21" customHeight="1">
      <c r="C22" s="206"/>
      <c r="D22" s="426"/>
      <c r="E22" s="264">
        <v>22</v>
      </c>
      <c r="F22" s="234"/>
      <c r="G22" s="234"/>
      <c r="H22" s="234" t="s">
        <v>60</v>
      </c>
      <c r="I22" s="234" t="s">
        <v>64</v>
      </c>
      <c r="J22" s="234" t="s">
        <v>87</v>
      </c>
      <c r="K22" s="234" t="s">
        <v>65</v>
      </c>
      <c r="L22" s="234" t="s">
        <v>0</v>
      </c>
      <c r="M22" s="234" t="s">
        <v>333</v>
      </c>
      <c r="N22" s="46" t="s">
        <v>333</v>
      </c>
      <c r="O22" s="46" t="s">
        <v>0</v>
      </c>
      <c r="P22" s="46" t="s">
        <v>378</v>
      </c>
      <c r="Q22" s="46"/>
      <c r="R22" s="46"/>
      <c r="S22" s="46"/>
      <c r="T22" s="46"/>
      <c r="U22" s="46"/>
      <c r="V22" s="91"/>
      <c r="W22" s="70"/>
      <c r="X22" s="184"/>
      <c r="Y22" s="69"/>
      <c r="Z22" s="70"/>
      <c r="AA22" s="184"/>
      <c r="AB22" s="69"/>
      <c r="AC22" s="70"/>
      <c r="AD22" s="184"/>
      <c r="AE22" s="335"/>
      <c r="BI22" s="52"/>
      <c r="BJ22" s="52"/>
      <c r="BK22" s="52"/>
      <c r="BL22" s="52"/>
      <c r="BM22" s="52"/>
      <c r="BN22" s="52"/>
      <c r="BO22" s="52"/>
      <c r="BP22" s="52"/>
      <c r="BQ22" s="52"/>
      <c r="BR22" s="52"/>
      <c r="BS22" s="52"/>
      <c r="BT22" s="52"/>
      <c r="BU22" s="52"/>
      <c r="BV22" s="52"/>
      <c r="BW22" s="52"/>
    </row>
    <row r="23" spans="3:75" s="263" customFormat="1" ht="21" customHeight="1">
      <c r="C23" s="206"/>
      <c r="D23" s="426"/>
      <c r="E23" s="264">
        <v>23</v>
      </c>
      <c r="F23" s="234"/>
      <c r="G23" s="234"/>
      <c r="H23" s="234" t="s">
        <v>60</v>
      </c>
      <c r="I23" s="234" t="s">
        <v>64</v>
      </c>
      <c r="J23" s="234" t="s">
        <v>88</v>
      </c>
      <c r="K23" s="234" t="s">
        <v>65</v>
      </c>
      <c r="L23" s="234" t="s">
        <v>0</v>
      </c>
      <c r="M23" s="234" t="s">
        <v>333</v>
      </c>
      <c r="N23" s="46" t="s">
        <v>333</v>
      </c>
      <c r="O23" s="46" t="s">
        <v>0</v>
      </c>
      <c r="P23" s="46" t="s">
        <v>378</v>
      </c>
      <c r="Q23" s="46"/>
      <c r="R23" s="46"/>
      <c r="S23" s="46"/>
      <c r="T23" s="46"/>
      <c r="U23" s="46"/>
      <c r="V23" s="91"/>
      <c r="W23" s="70"/>
      <c r="X23" s="184"/>
      <c r="Y23" s="69"/>
      <c r="Z23" s="70"/>
      <c r="AA23" s="184"/>
      <c r="AB23" s="69"/>
      <c r="AC23" s="70"/>
      <c r="AD23" s="184"/>
      <c r="AE23" s="335"/>
      <c r="BI23" s="52"/>
      <c r="BJ23" s="52"/>
      <c r="BK23" s="52"/>
      <c r="BL23" s="52"/>
      <c r="BM23" s="52"/>
      <c r="BN23" s="52"/>
      <c r="BO23" s="52"/>
      <c r="BP23" s="52"/>
      <c r="BQ23" s="52"/>
      <c r="BR23" s="52"/>
      <c r="BS23" s="52"/>
      <c r="BT23" s="52"/>
      <c r="BU23" s="52"/>
      <c r="BV23" s="52"/>
      <c r="BW23" s="52"/>
    </row>
    <row r="24" spans="3:75" s="263" customFormat="1" ht="21" customHeight="1">
      <c r="C24" s="206"/>
      <c r="D24" s="426"/>
      <c r="E24" s="264">
        <v>24</v>
      </c>
      <c r="F24" s="234"/>
      <c r="G24" s="234"/>
      <c r="H24" s="234" t="s">
        <v>60</v>
      </c>
      <c r="I24" s="234" t="s">
        <v>64</v>
      </c>
      <c r="J24" s="234" t="s">
        <v>89</v>
      </c>
      <c r="K24" s="234" t="s">
        <v>65</v>
      </c>
      <c r="L24" s="234" t="s">
        <v>0</v>
      </c>
      <c r="M24" s="234" t="s">
        <v>333</v>
      </c>
      <c r="N24" s="46" t="s">
        <v>333</v>
      </c>
      <c r="O24" s="46" t="s">
        <v>0</v>
      </c>
      <c r="P24" s="46" t="s">
        <v>378</v>
      </c>
      <c r="Q24" s="46"/>
      <c r="R24" s="46"/>
      <c r="S24" s="46"/>
      <c r="T24" s="46"/>
      <c r="U24" s="46"/>
      <c r="V24" s="91"/>
      <c r="W24" s="70"/>
      <c r="X24" s="184"/>
      <c r="Y24" s="69"/>
      <c r="Z24" s="70"/>
      <c r="AA24" s="184"/>
      <c r="AB24" s="69"/>
      <c r="AC24" s="70"/>
      <c r="AD24" s="184"/>
      <c r="AE24" s="335"/>
      <c r="BI24" s="52"/>
      <c r="BJ24" s="52"/>
      <c r="BK24" s="52"/>
      <c r="BL24" s="52"/>
      <c r="BM24" s="52"/>
      <c r="BN24" s="52"/>
      <c r="BO24" s="52"/>
      <c r="BP24" s="52"/>
      <c r="BQ24" s="52"/>
      <c r="BR24" s="52"/>
      <c r="BS24" s="52"/>
      <c r="BT24" s="52"/>
      <c r="BU24" s="52"/>
      <c r="BV24" s="52"/>
      <c r="BW24" s="52"/>
    </row>
    <row r="25" spans="3:75" s="263" customFormat="1" ht="21" customHeight="1">
      <c r="C25" s="206"/>
      <c r="D25" s="426"/>
      <c r="E25" s="264">
        <v>25</v>
      </c>
      <c r="F25" s="234"/>
      <c r="G25" s="234"/>
      <c r="H25" s="234" t="s">
        <v>60</v>
      </c>
      <c r="I25" s="234" t="s">
        <v>64</v>
      </c>
      <c r="J25" s="234" t="s">
        <v>90</v>
      </c>
      <c r="K25" s="234" t="s">
        <v>65</v>
      </c>
      <c r="L25" s="234" t="s">
        <v>0</v>
      </c>
      <c r="M25" s="234" t="s">
        <v>333</v>
      </c>
      <c r="N25" s="46" t="s">
        <v>333</v>
      </c>
      <c r="O25" s="46" t="s">
        <v>0</v>
      </c>
      <c r="P25" s="46" t="s">
        <v>378</v>
      </c>
      <c r="Q25" s="46"/>
      <c r="R25" s="46"/>
      <c r="S25" s="46"/>
      <c r="T25" s="46"/>
      <c r="U25" s="46"/>
      <c r="V25" s="91"/>
      <c r="W25" s="70"/>
      <c r="X25" s="184"/>
      <c r="Y25" s="69"/>
      <c r="Z25" s="70"/>
      <c r="AA25" s="184"/>
      <c r="AB25" s="69"/>
      <c r="AC25" s="70"/>
      <c r="AD25" s="184"/>
      <c r="AE25" s="335"/>
      <c r="BI25" s="52"/>
      <c r="BJ25" s="52"/>
      <c r="BK25" s="52"/>
      <c r="BL25" s="52"/>
      <c r="BM25" s="52"/>
      <c r="BN25" s="52"/>
      <c r="BO25" s="52"/>
      <c r="BP25" s="52"/>
      <c r="BQ25" s="52"/>
      <c r="BR25" s="52"/>
      <c r="BS25" s="52"/>
      <c r="BT25" s="52"/>
      <c r="BU25" s="52"/>
      <c r="BV25" s="52"/>
      <c r="BW25" s="52"/>
    </row>
    <row r="26" spans="3:75" s="263" customFormat="1" ht="21" customHeight="1">
      <c r="C26" s="206"/>
      <c r="D26" s="426"/>
      <c r="E26" s="264">
        <v>26</v>
      </c>
      <c r="F26" s="234"/>
      <c r="G26" s="234"/>
      <c r="H26" s="234" t="s">
        <v>60</v>
      </c>
      <c r="I26" s="234" t="s">
        <v>64</v>
      </c>
      <c r="J26" s="234" t="s">
        <v>91</v>
      </c>
      <c r="K26" s="234" t="s">
        <v>65</v>
      </c>
      <c r="L26" s="234" t="s">
        <v>0</v>
      </c>
      <c r="M26" s="234" t="s">
        <v>333</v>
      </c>
      <c r="N26" s="46" t="s">
        <v>333</v>
      </c>
      <c r="O26" s="46" t="s">
        <v>0</v>
      </c>
      <c r="P26" s="46" t="s">
        <v>378</v>
      </c>
      <c r="Q26" s="46"/>
      <c r="R26" s="46"/>
      <c r="S26" s="46"/>
      <c r="T26" s="46"/>
      <c r="U26" s="46"/>
      <c r="V26" s="91"/>
      <c r="W26" s="70"/>
      <c r="X26" s="184"/>
      <c r="Y26" s="69"/>
      <c r="Z26" s="70"/>
      <c r="AA26" s="184"/>
      <c r="AB26" s="69"/>
      <c r="AC26" s="70"/>
      <c r="AD26" s="184"/>
      <c r="AE26" s="335"/>
      <c r="BI26" s="52"/>
      <c r="BJ26" s="52"/>
      <c r="BK26" s="52"/>
      <c r="BL26" s="52"/>
      <c r="BM26" s="52"/>
      <c r="BN26" s="52"/>
      <c r="BO26" s="52"/>
      <c r="BP26" s="52"/>
      <c r="BQ26" s="52"/>
      <c r="BR26" s="52"/>
      <c r="BS26" s="52"/>
      <c r="BT26" s="52"/>
      <c r="BU26" s="52"/>
      <c r="BV26" s="52"/>
      <c r="BW26" s="52"/>
    </row>
    <row r="27" spans="3:75" s="263" customFormat="1" ht="21" customHeight="1">
      <c r="C27" s="206"/>
      <c r="D27" s="426"/>
      <c r="E27" s="264">
        <v>27</v>
      </c>
      <c r="F27" s="234"/>
      <c r="G27" s="234"/>
      <c r="H27" s="234" t="s">
        <v>60</v>
      </c>
      <c r="I27" s="234" t="s">
        <v>64</v>
      </c>
      <c r="J27" s="234" t="s">
        <v>92</v>
      </c>
      <c r="K27" s="234" t="s">
        <v>65</v>
      </c>
      <c r="L27" s="234" t="s">
        <v>0</v>
      </c>
      <c r="M27" s="234" t="s">
        <v>333</v>
      </c>
      <c r="N27" s="46" t="s">
        <v>333</v>
      </c>
      <c r="O27" s="46" t="s">
        <v>0</v>
      </c>
      <c r="P27" s="46" t="s">
        <v>378</v>
      </c>
      <c r="Q27" s="46"/>
      <c r="R27" s="46"/>
      <c r="S27" s="46"/>
      <c r="T27" s="46"/>
      <c r="U27" s="46"/>
      <c r="V27" s="91"/>
      <c r="W27" s="70"/>
      <c r="X27" s="184"/>
      <c r="Y27" s="69"/>
      <c r="Z27" s="70"/>
      <c r="AA27" s="184"/>
      <c r="AB27" s="69"/>
      <c r="AC27" s="70"/>
      <c r="AD27" s="184"/>
      <c r="AE27" s="335"/>
      <c r="BI27" s="52"/>
      <c r="BJ27" s="52"/>
      <c r="BK27" s="52"/>
      <c r="BL27" s="52"/>
      <c r="BM27" s="52"/>
      <c r="BN27" s="52"/>
      <c r="BO27" s="52"/>
      <c r="BP27" s="52"/>
      <c r="BQ27" s="52"/>
      <c r="BR27" s="52"/>
      <c r="BS27" s="52"/>
      <c r="BT27" s="52"/>
      <c r="BU27" s="52"/>
      <c r="BV27" s="52"/>
      <c r="BW27" s="52"/>
    </row>
    <row r="28" spans="3:75" s="263" customFormat="1" ht="21" customHeight="1">
      <c r="C28" s="206"/>
      <c r="D28" s="426"/>
      <c r="E28" s="264">
        <v>28</v>
      </c>
      <c r="F28" s="234"/>
      <c r="G28" s="234"/>
      <c r="H28" s="234" t="s">
        <v>60</v>
      </c>
      <c r="I28" s="234" t="s">
        <v>64</v>
      </c>
      <c r="J28" s="234" t="s">
        <v>93</v>
      </c>
      <c r="K28" s="234" t="s">
        <v>65</v>
      </c>
      <c r="L28" s="234" t="s">
        <v>0</v>
      </c>
      <c r="M28" s="234" t="s">
        <v>333</v>
      </c>
      <c r="N28" s="46" t="s">
        <v>333</v>
      </c>
      <c r="O28" s="46" t="s">
        <v>0</v>
      </c>
      <c r="P28" s="46" t="s">
        <v>378</v>
      </c>
      <c r="Q28" s="46"/>
      <c r="R28" s="46"/>
      <c r="S28" s="46"/>
      <c r="T28" s="46"/>
      <c r="U28" s="46"/>
      <c r="V28" s="91"/>
      <c r="W28" s="70"/>
      <c r="X28" s="184"/>
      <c r="Y28" s="69"/>
      <c r="Z28" s="70"/>
      <c r="AA28" s="184"/>
      <c r="AB28" s="69"/>
      <c r="AC28" s="70"/>
      <c r="AD28" s="184"/>
      <c r="AE28" s="335"/>
      <c r="BI28" s="52"/>
      <c r="BJ28" s="52"/>
      <c r="BK28" s="52"/>
      <c r="BL28" s="52"/>
      <c r="BM28" s="52"/>
      <c r="BN28" s="52"/>
      <c r="BO28" s="52"/>
      <c r="BP28" s="52"/>
      <c r="BQ28" s="52"/>
      <c r="BR28" s="52"/>
      <c r="BS28" s="52"/>
      <c r="BT28" s="52"/>
      <c r="BU28" s="52"/>
      <c r="BV28" s="52"/>
      <c r="BW28" s="52"/>
    </row>
    <row r="29" spans="3:75" s="263" customFormat="1" ht="21" customHeight="1">
      <c r="C29" s="206"/>
      <c r="D29" s="426"/>
      <c r="E29" s="264">
        <v>29</v>
      </c>
      <c r="F29" s="234"/>
      <c r="G29" s="234"/>
      <c r="H29" s="234" t="s">
        <v>60</v>
      </c>
      <c r="I29" s="234" t="s">
        <v>64</v>
      </c>
      <c r="J29" s="234" t="s">
        <v>94</v>
      </c>
      <c r="K29" s="234" t="s">
        <v>65</v>
      </c>
      <c r="L29" s="234" t="s">
        <v>0</v>
      </c>
      <c r="M29" s="234" t="s">
        <v>333</v>
      </c>
      <c r="N29" s="46" t="s">
        <v>333</v>
      </c>
      <c r="O29" s="46" t="s">
        <v>0</v>
      </c>
      <c r="P29" s="46" t="s">
        <v>378</v>
      </c>
      <c r="Q29" s="46"/>
      <c r="R29" s="46"/>
      <c r="S29" s="46"/>
      <c r="T29" s="46"/>
      <c r="U29" s="46"/>
      <c r="V29" s="91"/>
      <c r="W29" s="70"/>
      <c r="X29" s="184"/>
      <c r="Y29" s="69"/>
      <c r="Z29" s="70"/>
      <c r="AA29" s="184"/>
      <c r="AB29" s="69"/>
      <c r="AC29" s="70"/>
      <c r="AD29" s="184"/>
      <c r="AE29" s="335"/>
      <c r="BI29" s="52"/>
      <c r="BJ29" s="52"/>
      <c r="BK29" s="52"/>
      <c r="BL29" s="52"/>
      <c r="BM29" s="52"/>
      <c r="BN29" s="52"/>
      <c r="BO29" s="52"/>
      <c r="BP29" s="52"/>
      <c r="BQ29" s="52"/>
      <c r="BR29" s="52"/>
      <c r="BS29" s="52"/>
      <c r="BT29" s="52"/>
      <c r="BU29" s="52"/>
      <c r="BV29" s="52"/>
      <c r="BW29" s="52"/>
    </row>
    <row r="30" spans="3:75" s="263" customFormat="1" ht="21" customHeight="1">
      <c r="C30" s="206"/>
      <c r="D30" s="426"/>
      <c r="E30" s="264">
        <v>30</v>
      </c>
      <c r="F30" s="234"/>
      <c r="G30" s="234"/>
      <c r="H30" s="234" t="s">
        <v>60</v>
      </c>
      <c r="I30" s="234" t="s">
        <v>64</v>
      </c>
      <c r="J30" s="234" t="s">
        <v>95</v>
      </c>
      <c r="K30" s="234" t="s">
        <v>65</v>
      </c>
      <c r="L30" s="234" t="s">
        <v>0</v>
      </c>
      <c r="M30" s="234" t="s">
        <v>333</v>
      </c>
      <c r="N30" s="46" t="s">
        <v>333</v>
      </c>
      <c r="O30" s="46" t="s">
        <v>0</v>
      </c>
      <c r="P30" s="46" t="s">
        <v>378</v>
      </c>
      <c r="Q30" s="46"/>
      <c r="R30" s="46"/>
      <c r="S30" s="46"/>
      <c r="T30" s="46"/>
      <c r="U30" s="46"/>
      <c r="V30" s="91"/>
      <c r="W30" s="70"/>
      <c r="X30" s="184"/>
      <c r="Y30" s="69"/>
      <c r="Z30" s="70"/>
      <c r="AA30" s="184"/>
      <c r="AB30" s="69"/>
      <c r="AC30" s="70"/>
      <c r="AD30" s="184"/>
      <c r="AE30" s="335"/>
      <c r="BI30" s="52"/>
      <c r="BJ30" s="52"/>
      <c r="BK30" s="52"/>
      <c r="BL30" s="52"/>
      <c r="BM30" s="52"/>
      <c r="BN30" s="52"/>
      <c r="BO30" s="52"/>
      <c r="BP30" s="52"/>
      <c r="BQ30" s="52"/>
      <c r="BR30" s="52"/>
      <c r="BS30" s="52"/>
      <c r="BT30" s="52"/>
      <c r="BU30" s="52"/>
      <c r="BV30" s="52"/>
      <c r="BW30" s="52"/>
    </row>
    <row r="31" spans="3:75" s="263" customFormat="1" ht="21" customHeight="1">
      <c r="C31" s="206"/>
      <c r="D31" s="426"/>
      <c r="E31" s="264">
        <v>31</v>
      </c>
      <c r="F31" s="234"/>
      <c r="G31" s="234"/>
      <c r="H31" s="234" t="s">
        <v>60</v>
      </c>
      <c r="I31" s="234" t="s">
        <v>64</v>
      </c>
      <c r="J31" s="234" t="s">
        <v>96</v>
      </c>
      <c r="K31" s="234" t="s">
        <v>65</v>
      </c>
      <c r="L31" s="234" t="s">
        <v>0</v>
      </c>
      <c r="M31" s="234" t="s">
        <v>333</v>
      </c>
      <c r="N31" s="46" t="s">
        <v>333</v>
      </c>
      <c r="O31" s="46" t="s">
        <v>0</v>
      </c>
      <c r="P31" s="46" t="s">
        <v>378</v>
      </c>
      <c r="Q31" s="46"/>
      <c r="R31" s="46"/>
      <c r="S31" s="46"/>
      <c r="T31" s="46"/>
      <c r="U31" s="46"/>
      <c r="V31" s="91"/>
      <c r="W31" s="70"/>
      <c r="X31" s="184"/>
      <c r="Y31" s="69"/>
      <c r="Z31" s="70"/>
      <c r="AA31" s="184"/>
      <c r="AB31" s="69"/>
      <c r="AC31" s="70"/>
      <c r="AD31" s="184"/>
      <c r="AE31" s="335"/>
      <c r="BI31" s="52"/>
      <c r="BJ31" s="52"/>
      <c r="BK31" s="52"/>
      <c r="BL31" s="52"/>
      <c r="BM31" s="52"/>
      <c r="BN31" s="52"/>
      <c r="BO31" s="52"/>
      <c r="BP31" s="52"/>
      <c r="BQ31" s="52"/>
      <c r="BR31" s="52"/>
      <c r="BS31" s="52"/>
      <c r="BT31" s="52"/>
      <c r="BU31" s="52"/>
      <c r="BV31" s="52"/>
      <c r="BW31" s="52"/>
    </row>
    <row r="32" spans="3:75" s="263" customFormat="1" ht="21" customHeight="1">
      <c r="C32" s="206"/>
      <c r="D32" s="426"/>
      <c r="E32" s="264">
        <v>32</v>
      </c>
      <c r="F32" s="234"/>
      <c r="G32" s="234"/>
      <c r="H32" s="234" t="s">
        <v>60</v>
      </c>
      <c r="I32" s="234" t="s">
        <v>64</v>
      </c>
      <c r="J32" s="234" t="s">
        <v>97</v>
      </c>
      <c r="K32" s="234" t="s">
        <v>65</v>
      </c>
      <c r="L32" s="234" t="s">
        <v>0</v>
      </c>
      <c r="M32" s="234" t="s">
        <v>333</v>
      </c>
      <c r="N32" s="46" t="s">
        <v>333</v>
      </c>
      <c r="O32" s="46" t="s">
        <v>0</v>
      </c>
      <c r="P32" s="46" t="s">
        <v>378</v>
      </c>
      <c r="Q32" s="46"/>
      <c r="R32" s="46"/>
      <c r="S32" s="46"/>
      <c r="T32" s="46"/>
      <c r="U32" s="46"/>
      <c r="V32" s="91"/>
      <c r="W32" s="70"/>
      <c r="X32" s="184"/>
      <c r="Y32" s="69"/>
      <c r="Z32" s="70"/>
      <c r="AA32" s="184"/>
      <c r="AB32" s="69"/>
      <c r="AC32" s="70"/>
      <c r="AD32" s="184"/>
      <c r="AE32" s="335"/>
      <c r="BI32" s="52"/>
      <c r="BJ32" s="52"/>
      <c r="BK32" s="52"/>
      <c r="BL32" s="52"/>
      <c r="BM32" s="52"/>
      <c r="BN32" s="52"/>
      <c r="BO32" s="52"/>
      <c r="BP32" s="52"/>
      <c r="BQ32" s="52"/>
      <c r="BR32" s="52"/>
      <c r="BS32" s="52"/>
      <c r="BT32" s="52"/>
      <c r="BU32" s="52"/>
      <c r="BV32" s="52"/>
      <c r="BW32" s="52"/>
    </row>
    <row r="33" spans="3:75" s="263" customFormat="1" ht="21" customHeight="1">
      <c r="C33" s="206"/>
      <c r="D33" s="426"/>
      <c r="E33" s="264">
        <v>33</v>
      </c>
      <c r="F33" s="234"/>
      <c r="G33" s="234"/>
      <c r="H33" s="234" t="s">
        <v>60</v>
      </c>
      <c r="I33" s="234" t="s">
        <v>64</v>
      </c>
      <c r="J33" s="234" t="s">
        <v>98</v>
      </c>
      <c r="K33" s="234" t="s">
        <v>65</v>
      </c>
      <c r="L33" s="234" t="s">
        <v>0</v>
      </c>
      <c r="M33" s="234" t="s">
        <v>333</v>
      </c>
      <c r="N33" s="46" t="s">
        <v>333</v>
      </c>
      <c r="O33" s="46" t="s">
        <v>0</v>
      </c>
      <c r="P33" s="46" t="s">
        <v>378</v>
      </c>
      <c r="Q33" s="46"/>
      <c r="R33" s="46"/>
      <c r="S33" s="46"/>
      <c r="T33" s="46"/>
      <c r="U33" s="46"/>
      <c r="V33" s="91"/>
      <c r="W33" s="70"/>
      <c r="X33" s="184"/>
      <c r="Y33" s="69"/>
      <c r="Z33" s="70"/>
      <c r="AA33" s="184"/>
      <c r="AB33" s="69"/>
      <c r="AC33" s="70"/>
      <c r="AD33" s="184"/>
      <c r="AE33" s="335"/>
      <c r="BI33" s="52"/>
      <c r="BJ33" s="52"/>
      <c r="BK33" s="52"/>
      <c r="BL33" s="52"/>
      <c r="BM33" s="52"/>
      <c r="BN33" s="52"/>
      <c r="BO33" s="52"/>
      <c r="BP33" s="52"/>
      <c r="BQ33" s="52"/>
      <c r="BR33" s="52"/>
      <c r="BS33" s="52"/>
      <c r="BT33" s="52"/>
      <c r="BU33" s="52"/>
      <c r="BV33" s="52"/>
      <c r="BW33" s="52"/>
    </row>
    <row r="34" spans="3:75" s="263" customFormat="1" ht="21" customHeight="1">
      <c r="C34" s="206"/>
      <c r="D34" s="426"/>
      <c r="E34" s="264">
        <v>34</v>
      </c>
      <c r="F34" s="234"/>
      <c r="G34" s="234"/>
      <c r="H34" s="234" t="s">
        <v>60</v>
      </c>
      <c r="I34" s="234" t="s">
        <v>64</v>
      </c>
      <c r="J34" s="234" t="s">
        <v>99</v>
      </c>
      <c r="K34" s="234" t="s">
        <v>65</v>
      </c>
      <c r="L34" s="234" t="s">
        <v>0</v>
      </c>
      <c r="M34" s="234" t="s">
        <v>333</v>
      </c>
      <c r="N34" s="46" t="s">
        <v>333</v>
      </c>
      <c r="O34" s="46" t="s">
        <v>0</v>
      </c>
      <c r="P34" s="46" t="s">
        <v>378</v>
      </c>
      <c r="Q34" s="46"/>
      <c r="R34" s="46"/>
      <c r="S34" s="46"/>
      <c r="T34" s="46"/>
      <c r="U34" s="46"/>
      <c r="V34" s="91"/>
      <c r="W34" s="70"/>
      <c r="X34" s="184"/>
      <c r="Y34" s="69"/>
      <c r="Z34" s="70"/>
      <c r="AA34" s="184"/>
      <c r="AB34" s="69"/>
      <c r="AC34" s="70"/>
      <c r="AD34" s="184"/>
      <c r="AE34" s="335"/>
      <c r="BI34" s="52"/>
      <c r="BJ34" s="52"/>
      <c r="BK34" s="52"/>
      <c r="BL34" s="52"/>
      <c r="BM34" s="52"/>
      <c r="BN34" s="52"/>
      <c r="BO34" s="52"/>
      <c r="BP34" s="52"/>
      <c r="BQ34" s="52"/>
      <c r="BR34" s="52"/>
      <c r="BS34" s="52"/>
      <c r="BT34" s="52"/>
      <c r="BU34" s="52"/>
      <c r="BV34" s="52"/>
      <c r="BW34" s="52"/>
    </row>
    <row r="35" spans="3:75" s="263" customFormat="1" ht="21" customHeight="1">
      <c r="C35" s="206"/>
      <c r="D35" s="426"/>
      <c r="E35" s="264" t="s">
        <v>4</v>
      </c>
      <c r="F35" s="234"/>
      <c r="G35" s="234"/>
      <c r="H35" s="234" t="s">
        <v>60</v>
      </c>
      <c r="I35" s="234" t="s">
        <v>64</v>
      </c>
      <c r="J35" s="234" t="s">
        <v>100</v>
      </c>
      <c r="K35" s="234" t="s">
        <v>65</v>
      </c>
      <c r="L35" s="234" t="s">
        <v>0</v>
      </c>
      <c r="M35" s="234" t="s">
        <v>333</v>
      </c>
      <c r="N35" s="46" t="s">
        <v>333</v>
      </c>
      <c r="O35" s="46" t="s">
        <v>0</v>
      </c>
      <c r="P35" s="46" t="s">
        <v>378</v>
      </c>
      <c r="Q35" s="46"/>
      <c r="R35" s="46"/>
      <c r="S35" s="46"/>
      <c r="T35" s="46"/>
      <c r="U35" s="46"/>
      <c r="V35" s="91"/>
      <c r="W35" s="70"/>
      <c r="X35" s="184"/>
      <c r="Y35" s="69"/>
      <c r="Z35" s="70"/>
      <c r="AA35" s="184"/>
      <c r="AB35" s="69"/>
      <c r="AC35" s="70"/>
      <c r="AD35" s="184"/>
      <c r="AE35" s="335"/>
      <c r="BI35" s="52"/>
      <c r="BJ35" s="52"/>
      <c r="BK35" s="52"/>
      <c r="BL35" s="52"/>
      <c r="BM35" s="52"/>
      <c r="BN35" s="52"/>
      <c r="BO35" s="52"/>
      <c r="BP35" s="52"/>
      <c r="BQ35" s="52"/>
      <c r="BR35" s="52"/>
      <c r="BS35" s="52"/>
      <c r="BT35" s="52"/>
      <c r="BU35" s="52"/>
      <c r="BV35" s="52"/>
      <c r="BW35" s="52"/>
    </row>
    <row r="36" spans="3:75" s="263" customFormat="1" ht="21" customHeight="1">
      <c r="C36" s="206"/>
      <c r="D36" s="426"/>
      <c r="E36" s="264" t="s">
        <v>5</v>
      </c>
      <c r="F36" s="234"/>
      <c r="G36" s="234"/>
      <c r="H36" s="234" t="s">
        <v>60</v>
      </c>
      <c r="I36" s="234" t="s">
        <v>64</v>
      </c>
      <c r="J36" s="234" t="s">
        <v>101</v>
      </c>
      <c r="K36" s="234" t="s">
        <v>65</v>
      </c>
      <c r="L36" s="234" t="s">
        <v>0</v>
      </c>
      <c r="M36" s="234" t="s">
        <v>333</v>
      </c>
      <c r="N36" s="46" t="s">
        <v>333</v>
      </c>
      <c r="O36" s="46" t="s">
        <v>0</v>
      </c>
      <c r="P36" s="46" t="s">
        <v>378</v>
      </c>
      <c r="Q36" s="46"/>
      <c r="R36" s="46"/>
      <c r="S36" s="46"/>
      <c r="T36" s="46"/>
      <c r="U36" s="46"/>
      <c r="V36" s="91"/>
      <c r="W36" s="70"/>
      <c r="X36" s="184"/>
      <c r="Y36" s="69"/>
      <c r="Z36" s="70"/>
      <c r="AA36" s="184"/>
      <c r="AB36" s="69"/>
      <c r="AC36" s="70"/>
      <c r="AD36" s="184"/>
      <c r="AE36" s="335"/>
      <c r="BI36" s="52"/>
      <c r="BJ36" s="52"/>
      <c r="BK36" s="52"/>
      <c r="BL36" s="52"/>
      <c r="BM36" s="52"/>
      <c r="BN36" s="52"/>
      <c r="BO36" s="52"/>
      <c r="BP36" s="52"/>
      <c r="BQ36" s="52"/>
      <c r="BR36" s="52"/>
      <c r="BS36" s="52"/>
      <c r="BT36" s="52"/>
      <c r="BU36" s="52"/>
      <c r="BV36" s="52"/>
      <c r="BW36" s="52"/>
    </row>
    <row r="37" spans="3:75" s="263" customFormat="1" ht="21" customHeight="1">
      <c r="C37" s="206"/>
      <c r="D37" s="426"/>
      <c r="E37" s="264" t="s">
        <v>6</v>
      </c>
      <c r="F37" s="234"/>
      <c r="G37" s="234"/>
      <c r="H37" s="234" t="s">
        <v>60</v>
      </c>
      <c r="I37" s="234" t="s">
        <v>64</v>
      </c>
      <c r="J37" s="234" t="s">
        <v>102</v>
      </c>
      <c r="K37" s="234" t="s">
        <v>65</v>
      </c>
      <c r="L37" s="234" t="s">
        <v>0</v>
      </c>
      <c r="M37" s="234" t="s">
        <v>333</v>
      </c>
      <c r="N37" s="46" t="s">
        <v>333</v>
      </c>
      <c r="O37" s="46" t="s">
        <v>0</v>
      </c>
      <c r="P37" s="46" t="s">
        <v>378</v>
      </c>
      <c r="Q37" s="46"/>
      <c r="R37" s="46"/>
      <c r="S37" s="46"/>
      <c r="T37" s="46"/>
      <c r="U37" s="46"/>
      <c r="V37" s="91"/>
      <c r="W37" s="70"/>
      <c r="X37" s="184"/>
      <c r="Y37" s="69"/>
      <c r="Z37" s="70"/>
      <c r="AA37" s="184"/>
      <c r="AB37" s="69"/>
      <c r="AC37" s="70"/>
      <c r="AD37" s="184"/>
      <c r="AE37" s="335"/>
      <c r="BI37" s="52"/>
      <c r="BJ37" s="52"/>
      <c r="BK37" s="52"/>
      <c r="BL37" s="52"/>
      <c r="BM37" s="52"/>
      <c r="BN37" s="52"/>
      <c r="BO37" s="52"/>
      <c r="BP37" s="52"/>
      <c r="BQ37" s="52"/>
      <c r="BR37" s="52"/>
      <c r="BS37" s="52"/>
      <c r="BT37" s="52"/>
      <c r="BU37" s="52"/>
      <c r="BV37" s="52"/>
      <c r="BW37" s="52"/>
    </row>
    <row r="38" spans="3:75" s="263" customFormat="1" ht="21" customHeight="1">
      <c r="C38" s="206"/>
      <c r="D38" s="426"/>
      <c r="E38" s="264" t="s">
        <v>7</v>
      </c>
      <c r="F38" s="234"/>
      <c r="G38" s="234"/>
      <c r="H38" s="234" t="s">
        <v>60</v>
      </c>
      <c r="I38" s="234" t="s">
        <v>64</v>
      </c>
      <c r="J38" s="234" t="s">
        <v>103</v>
      </c>
      <c r="K38" s="234" t="s">
        <v>65</v>
      </c>
      <c r="L38" s="234" t="s">
        <v>0</v>
      </c>
      <c r="M38" s="234" t="s">
        <v>333</v>
      </c>
      <c r="N38" s="46" t="s">
        <v>333</v>
      </c>
      <c r="O38" s="46" t="s">
        <v>0</v>
      </c>
      <c r="P38" s="46" t="s">
        <v>378</v>
      </c>
      <c r="Q38" s="46"/>
      <c r="R38" s="46"/>
      <c r="S38" s="46"/>
      <c r="T38" s="46"/>
      <c r="U38" s="46"/>
      <c r="V38" s="91"/>
      <c r="W38" s="70"/>
      <c r="X38" s="184"/>
      <c r="Y38" s="69"/>
      <c r="Z38" s="70"/>
      <c r="AA38" s="184"/>
      <c r="AB38" s="69"/>
      <c r="AC38" s="70"/>
      <c r="AD38" s="184"/>
      <c r="AE38" s="335"/>
      <c r="BI38" s="52"/>
      <c r="BJ38" s="52"/>
      <c r="BK38" s="52"/>
      <c r="BL38" s="52"/>
      <c r="BM38" s="52"/>
      <c r="BN38" s="52"/>
      <c r="BO38" s="52"/>
      <c r="BP38" s="52"/>
      <c r="BQ38" s="52"/>
      <c r="BR38" s="52"/>
      <c r="BS38" s="52"/>
      <c r="BT38" s="52"/>
      <c r="BU38" s="52"/>
      <c r="BV38" s="52"/>
      <c r="BW38" s="52"/>
    </row>
    <row r="39" spans="3:75" s="263" customFormat="1" ht="21" customHeight="1">
      <c r="C39" s="206"/>
      <c r="D39" s="426"/>
      <c r="E39" s="264" t="s">
        <v>8</v>
      </c>
      <c r="F39" s="234"/>
      <c r="G39" s="234"/>
      <c r="H39" s="234" t="s">
        <v>60</v>
      </c>
      <c r="I39" s="234" t="s">
        <v>64</v>
      </c>
      <c r="J39" s="234" t="s">
        <v>104</v>
      </c>
      <c r="K39" s="234" t="s">
        <v>65</v>
      </c>
      <c r="L39" s="234" t="s">
        <v>0</v>
      </c>
      <c r="M39" s="234" t="s">
        <v>333</v>
      </c>
      <c r="N39" s="46" t="s">
        <v>333</v>
      </c>
      <c r="O39" s="46" t="s">
        <v>0</v>
      </c>
      <c r="P39" s="46" t="s">
        <v>378</v>
      </c>
      <c r="Q39" s="46"/>
      <c r="R39" s="46"/>
      <c r="S39" s="46"/>
      <c r="T39" s="46"/>
      <c r="U39" s="46"/>
      <c r="V39" s="91"/>
      <c r="W39" s="70"/>
      <c r="X39" s="184"/>
      <c r="Y39" s="69"/>
      <c r="Z39" s="70"/>
      <c r="AA39" s="184"/>
      <c r="AB39" s="69"/>
      <c r="AC39" s="70"/>
      <c r="AD39" s="184"/>
      <c r="AE39" s="335"/>
      <c r="BI39" s="52"/>
      <c r="BJ39" s="52"/>
      <c r="BK39" s="52"/>
      <c r="BL39" s="52"/>
      <c r="BM39" s="52"/>
      <c r="BN39" s="52"/>
      <c r="BO39" s="52"/>
      <c r="BP39" s="52"/>
      <c r="BQ39" s="52"/>
      <c r="BR39" s="52"/>
      <c r="BS39" s="52"/>
      <c r="BT39" s="52"/>
      <c r="BU39" s="52"/>
      <c r="BV39" s="52"/>
      <c r="BW39" s="52"/>
    </row>
    <row r="40" spans="3:75" s="263" customFormat="1" ht="21" customHeight="1">
      <c r="C40" s="206"/>
      <c r="D40" s="426"/>
      <c r="E40" s="264" t="s">
        <v>3</v>
      </c>
      <c r="F40" s="234"/>
      <c r="G40" s="234"/>
      <c r="H40" s="234" t="s">
        <v>60</v>
      </c>
      <c r="I40" s="234" t="s">
        <v>64</v>
      </c>
      <c r="J40" s="234" t="s">
        <v>105</v>
      </c>
      <c r="K40" s="234" t="s">
        <v>65</v>
      </c>
      <c r="L40" s="234" t="s">
        <v>0</v>
      </c>
      <c r="M40" s="234" t="s">
        <v>333</v>
      </c>
      <c r="N40" s="46" t="s">
        <v>333</v>
      </c>
      <c r="O40" s="46" t="s">
        <v>0</v>
      </c>
      <c r="P40" s="46" t="s">
        <v>378</v>
      </c>
      <c r="Q40" s="46"/>
      <c r="R40" s="46"/>
      <c r="S40" s="46"/>
      <c r="T40" s="46"/>
      <c r="U40" s="46"/>
      <c r="V40" s="91"/>
      <c r="W40" s="70"/>
      <c r="X40" s="184"/>
      <c r="Y40" s="69"/>
      <c r="Z40" s="70"/>
      <c r="AA40" s="184"/>
      <c r="AB40" s="69"/>
      <c r="AC40" s="70"/>
      <c r="AD40" s="184"/>
      <c r="AE40" s="335"/>
      <c r="BI40" s="52"/>
      <c r="BJ40" s="52"/>
      <c r="BK40" s="52"/>
      <c r="BL40" s="52"/>
      <c r="BM40" s="52"/>
      <c r="BN40" s="52"/>
      <c r="BO40" s="52"/>
      <c r="BP40" s="52"/>
      <c r="BQ40" s="52"/>
      <c r="BR40" s="52"/>
      <c r="BS40" s="52"/>
      <c r="BT40" s="52"/>
      <c r="BU40" s="52"/>
      <c r="BV40" s="52"/>
      <c r="BW40" s="52"/>
    </row>
    <row r="41" spans="3:75" s="263" customFormat="1" ht="21" customHeight="1">
      <c r="C41" s="206"/>
      <c r="D41" s="426"/>
      <c r="E41" s="264" t="s">
        <v>2297</v>
      </c>
      <c r="F41" s="234"/>
      <c r="G41" s="234"/>
      <c r="H41" s="234" t="s">
        <v>60</v>
      </c>
      <c r="I41" s="234" t="s">
        <v>64</v>
      </c>
      <c r="J41" s="234" t="s">
        <v>106</v>
      </c>
      <c r="K41" s="234" t="s">
        <v>65</v>
      </c>
      <c r="L41" s="234" t="s">
        <v>0</v>
      </c>
      <c r="M41" s="234" t="s">
        <v>333</v>
      </c>
      <c r="N41" s="46" t="s">
        <v>333</v>
      </c>
      <c r="O41" s="46" t="s">
        <v>0</v>
      </c>
      <c r="P41" s="46" t="s">
        <v>378</v>
      </c>
      <c r="Q41" s="46"/>
      <c r="R41" s="46"/>
      <c r="S41" s="46"/>
      <c r="T41" s="46"/>
      <c r="U41" s="46"/>
      <c r="V41" s="91"/>
      <c r="W41" s="70"/>
      <c r="X41" s="184"/>
      <c r="Y41" s="69"/>
      <c r="Z41" s="70"/>
      <c r="AA41" s="184"/>
      <c r="AB41" s="69"/>
      <c r="AC41" s="70"/>
      <c r="AD41" s="184"/>
      <c r="AE41" s="335"/>
      <c r="BI41" s="52"/>
      <c r="BJ41" s="52"/>
      <c r="BK41" s="52"/>
      <c r="BL41" s="52"/>
      <c r="BM41" s="52"/>
      <c r="BN41" s="52"/>
      <c r="BO41" s="52"/>
      <c r="BP41" s="52"/>
      <c r="BQ41" s="52"/>
      <c r="BR41" s="52"/>
      <c r="BS41" s="52"/>
      <c r="BT41" s="52"/>
      <c r="BU41" s="52"/>
      <c r="BV41" s="52"/>
      <c r="BW41" s="52"/>
    </row>
    <row r="42" spans="3:75" s="263" customFormat="1" ht="21" customHeight="1">
      <c r="C42" s="206"/>
      <c r="D42" s="426"/>
      <c r="E42" s="265" t="s">
        <v>2286</v>
      </c>
      <c r="F42" s="234"/>
      <c r="G42" s="234"/>
      <c r="H42" s="234" t="s">
        <v>60</v>
      </c>
      <c r="I42" s="234" t="s">
        <v>64</v>
      </c>
      <c r="J42" s="234" t="s">
        <v>0</v>
      </c>
      <c r="K42" s="234" t="s">
        <v>65</v>
      </c>
      <c r="L42" s="234" t="s">
        <v>0</v>
      </c>
      <c r="M42" s="234" t="s">
        <v>333</v>
      </c>
      <c r="N42" s="46" t="s">
        <v>333</v>
      </c>
      <c r="O42" s="46" t="s">
        <v>0</v>
      </c>
      <c r="P42" s="46" t="s">
        <v>378</v>
      </c>
      <c r="Q42" s="46"/>
      <c r="R42" s="46"/>
      <c r="S42" s="46"/>
      <c r="T42" s="46"/>
      <c r="U42" s="99"/>
      <c r="V42" s="92" t="str">
        <f>IF(OR(SUMPRODUCT(--(V14:V41=""),--(W14:W41=""))&gt;0,COUNTIF(W14:W41,"M")&gt;0,COUNTIF(W14:W41,"X")=28),"",SUM(V14:V41))</f>
        <v/>
      </c>
      <c r="W42" s="22" t="str">
        <f>IF(AND(COUNTIF(W14:W41,"X")=28,SUM(V14:V41)=0,ISNUMBER(V42)),"",IF(COUNTIF(W14:W41,"M")&gt;0,"M",IF(AND(COUNTIF(W14:W41,W14)=28,OR(W14="X",W14="W",W14="Z")),UPPER(W14),"")))</f>
        <v/>
      </c>
      <c r="X42" s="180"/>
      <c r="Y42" s="21" t="str">
        <f>IF(OR(SUMPRODUCT(--(Y14:Y41=""),--(Z14:Z41=""))&gt;0,COUNTIF(Z14:Z41,"M")&gt;0,COUNTIF(Z14:Z41,"X")=28),"",SUM(Y14:Y41))</f>
        <v/>
      </c>
      <c r="Z42" s="22" t="str">
        <f>IF(AND(COUNTIF(Z14:Z41,"X")=28,SUM(Y14:Y41)=0,ISNUMBER(Y42)),"",IF(COUNTIF(Z14:Z41,"M")&gt;0,"M",IF(AND(COUNTIF(Z14:Z41,Z14)=28,OR(Z14="X",Z14="W",Z14="Z")),UPPER(Z14),"")))</f>
        <v/>
      </c>
      <c r="AA42" s="180"/>
      <c r="AB42" s="21" t="str">
        <f>IF(OR(SUMPRODUCT(--(AB14:AB41=""),--(AC14:AC41=""))&gt;0,COUNTIF(AC14:AC41,"M")&gt;0,COUNTIF(AC14:AC41,"X")=28),"",SUM(AB14:AB41))</f>
        <v/>
      </c>
      <c r="AC42" s="22" t="str">
        <f>IF(AND(COUNTIF(AC14:AC41,"X")=28,SUM(AB14:AB41)=0,ISNUMBER(AB42)),"",IF(COUNTIF(AC14:AC41,"M")&gt;0,"M",IF(AND(COUNTIF(AC14:AC41,AC14)=28,OR(AC14="X",AC14="W",AC14="Z")),UPPER(AC14),"")))</f>
        <v/>
      </c>
      <c r="AD42" s="180"/>
      <c r="AE42" s="335"/>
      <c r="BI42" s="52"/>
      <c r="BJ42" s="52"/>
      <c r="BK42" s="52"/>
      <c r="BL42" s="52"/>
      <c r="BM42" s="52"/>
      <c r="BN42" s="52"/>
      <c r="BO42" s="52"/>
      <c r="BP42" s="52"/>
      <c r="BQ42" s="52"/>
      <c r="BR42" s="52"/>
      <c r="BS42" s="52"/>
      <c r="BT42" s="52"/>
      <c r="BU42" s="52"/>
      <c r="BV42" s="52"/>
      <c r="BW42" s="52"/>
    </row>
    <row r="43" spans="3:75" ht="3" customHeight="1">
      <c r="C43" s="206"/>
      <c r="D43" s="266"/>
      <c r="E43" s="267"/>
      <c r="F43" s="268"/>
      <c r="G43" s="268"/>
      <c r="H43" s="268"/>
      <c r="I43" s="268"/>
      <c r="J43" s="268"/>
      <c r="K43" s="268"/>
      <c r="L43" s="268"/>
      <c r="M43" s="268"/>
      <c r="N43" s="100"/>
      <c r="O43" s="100"/>
      <c r="P43" s="100"/>
      <c r="Q43" s="100"/>
      <c r="R43" s="100"/>
      <c r="S43" s="100"/>
      <c r="T43" s="100"/>
      <c r="U43" s="100"/>
      <c r="V43" s="268"/>
      <c r="W43" s="268"/>
      <c r="X43" s="268"/>
      <c r="Y43" s="268"/>
      <c r="Z43" s="268"/>
      <c r="AA43" s="268"/>
      <c r="AB43" s="268"/>
      <c r="AC43" s="268"/>
      <c r="AD43" s="268"/>
      <c r="AE43" s="32"/>
      <c r="BI43" s="3"/>
      <c r="BJ43" s="3"/>
      <c r="BK43" s="3"/>
      <c r="BL43" s="3"/>
      <c r="BM43" s="3"/>
      <c r="BN43" s="3"/>
      <c r="BO43" s="3"/>
      <c r="BP43" s="3"/>
      <c r="BQ43" s="3"/>
      <c r="BR43" s="3"/>
      <c r="BS43" s="3"/>
      <c r="BT43" s="3"/>
      <c r="BU43" s="3"/>
      <c r="BV43" s="3"/>
      <c r="BW43" s="3"/>
    </row>
    <row r="44" spans="3:75" s="263" customFormat="1" ht="21" customHeight="1">
      <c r="C44" s="206"/>
      <c r="D44" s="426" t="s">
        <v>2283</v>
      </c>
      <c r="E44" s="264" t="s">
        <v>350</v>
      </c>
      <c r="F44" s="234"/>
      <c r="G44" s="234"/>
      <c r="H44" s="234" t="s">
        <v>61</v>
      </c>
      <c r="I44" s="234" t="s">
        <v>64</v>
      </c>
      <c r="J44" s="234" t="s">
        <v>351</v>
      </c>
      <c r="K44" s="234" t="s">
        <v>65</v>
      </c>
      <c r="L44" s="234" t="s">
        <v>0</v>
      </c>
      <c r="M44" s="234" t="s">
        <v>333</v>
      </c>
      <c r="N44" s="46" t="s">
        <v>333</v>
      </c>
      <c r="O44" s="46" t="s">
        <v>0</v>
      </c>
      <c r="P44" s="46" t="s">
        <v>378</v>
      </c>
      <c r="Q44" s="46"/>
      <c r="R44" s="46"/>
      <c r="S44" s="46"/>
      <c r="T44" s="46"/>
      <c r="U44" s="46"/>
      <c r="V44" s="91"/>
      <c r="W44" s="70"/>
      <c r="X44" s="184"/>
      <c r="Y44" s="69"/>
      <c r="Z44" s="70"/>
      <c r="AA44" s="184"/>
      <c r="AB44" s="69"/>
      <c r="AC44" s="70"/>
      <c r="AD44" s="184"/>
      <c r="AE44" s="335"/>
      <c r="BI44" s="52"/>
      <c r="BJ44" s="52"/>
      <c r="BK44" s="52"/>
      <c r="BL44" s="52"/>
      <c r="BM44" s="52"/>
      <c r="BN44" s="52"/>
      <c r="BO44" s="52"/>
      <c r="BP44" s="52"/>
      <c r="BQ44" s="52"/>
      <c r="BR44" s="52"/>
      <c r="BS44" s="52"/>
      <c r="BT44" s="52"/>
      <c r="BU44" s="52"/>
      <c r="BV44" s="52"/>
      <c r="BW44" s="52"/>
    </row>
    <row r="45" spans="3:75" s="263" customFormat="1" ht="21" customHeight="1">
      <c r="C45" s="206"/>
      <c r="D45" s="426"/>
      <c r="E45" s="264">
        <v>15</v>
      </c>
      <c r="F45" s="234"/>
      <c r="G45" s="234"/>
      <c r="H45" s="234" t="s">
        <v>61</v>
      </c>
      <c r="I45" s="234" t="s">
        <v>64</v>
      </c>
      <c r="J45" s="234" t="s">
        <v>352</v>
      </c>
      <c r="K45" s="234" t="s">
        <v>65</v>
      </c>
      <c r="L45" s="234" t="s">
        <v>0</v>
      </c>
      <c r="M45" s="234" t="s">
        <v>333</v>
      </c>
      <c r="N45" s="46" t="s">
        <v>333</v>
      </c>
      <c r="O45" s="46" t="s">
        <v>0</v>
      </c>
      <c r="P45" s="46" t="s">
        <v>378</v>
      </c>
      <c r="Q45" s="46"/>
      <c r="R45" s="46"/>
      <c r="S45" s="46"/>
      <c r="T45" s="46"/>
      <c r="U45" s="46"/>
      <c r="V45" s="91"/>
      <c r="W45" s="70"/>
      <c r="X45" s="184"/>
      <c r="Y45" s="69"/>
      <c r="Z45" s="70"/>
      <c r="AA45" s="184"/>
      <c r="AB45" s="69"/>
      <c r="AC45" s="70"/>
      <c r="AD45" s="184"/>
      <c r="AE45" s="335"/>
      <c r="BI45" s="52"/>
      <c r="BJ45" s="52"/>
      <c r="BK45" s="52"/>
      <c r="BL45" s="52"/>
      <c r="BM45" s="52"/>
      <c r="BN45" s="52"/>
      <c r="BO45" s="52"/>
      <c r="BP45" s="52"/>
      <c r="BQ45" s="52"/>
      <c r="BR45" s="52"/>
      <c r="BS45" s="52"/>
      <c r="BT45" s="52"/>
      <c r="BU45" s="52"/>
      <c r="BV45" s="52"/>
      <c r="BW45" s="52"/>
    </row>
    <row r="46" spans="3:75" s="263" customFormat="1" ht="21" customHeight="1">
      <c r="C46" s="206"/>
      <c r="D46" s="426"/>
      <c r="E46" s="264">
        <v>16</v>
      </c>
      <c r="F46" s="234"/>
      <c r="G46" s="234"/>
      <c r="H46" s="234" t="s">
        <v>61</v>
      </c>
      <c r="I46" s="234" t="s">
        <v>64</v>
      </c>
      <c r="J46" s="234" t="s">
        <v>81</v>
      </c>
      <c r="K46" s="234" t="s">
        <v>65</v>
      </c>
      <c r="L46" s="234" t="s">
        <v>0</v>
      </c>
      <c r="M46" s="234" t="s">
        <v>333</v>
      </c>
      <c r="N46" s="46" t="s">
        <v>333</v>
      </c>
      <c r="O46" s="46" t="s">
        <v>0</v>
      </c>
      <c r="P46" s="46" t="s">
        <v>378</v>
      </c>
      <c r="Q46" s="46"/>
      <c r="R46" s="46"/>
      <c r="S46" s="46"/>
      <c r="T46" s="46"/>
      <c r="U46" s="46"/>
      <c r="V46" s="91"/>
      <c r="W46" s="70"/>
      <c r="X46" s="184"/>
      <c r="Y46" s="69"/>
      <c r="Z46" s="70"/>
      <c r="AA46" s="184"/>
      <c r="AB46" s="69"/>
      <c r="AC46" s="70"/>
      <c r="AD46" s="184"/>
      <c r="AE46" s="335"/>
      <c r="BI46" s="52"/>
      <c r="BJ46" s="52"/>
      <c r="BK46" s="52"/>
      <c r="BL46" s="52"/>
      <c r="BM46" s="52"/>
      <c r="BN46" s="52"/>
      <c r="BO46" s="52"/>
      <c r="BP46" s="52"/>
      <c r="BQ46" s="52"/>
      <c r="BR46" s="52"/>
      <c r="BS46" s="52"/>
      <c r="BT46" s="52"/>
      <c r="BU46" s="52"/>
      <c r="BV46" s="52"/>
      <c r="BW46" s="52"/>
    </row>
    <row r="47" spans="3:75" s="263" customFormat="1" ht="21" customHeight="1">
      <c r="C47" s="206"/>
      <c r="D47" s="426"/>
      <c r="E47" s="264">
        <v>17</v>
      </c>
      <c r="F47" s="234"/>
      <c r="G47" s="234"/>
      <c r="H47" s="234" t="s">
        <v>61</v>
      </c>
      <c r="I47" s="234" t="s">
        <v>64</v>
      </c>
      <c r="J47" s="234" t="s">
        <v>82</v>
      </c>
      <c r="K47" s="234" t="s">
        <v>65</v>
      </c>
      <c r="L47" s="234" t="s">
        <v>0</v>
      </c>
      <c r="M47" s="234" t="s">
        <v>333</v>
      </c>
      <c r="N47" s="46" t="s">
        <v>333</v>
      </c>
      <c r="O47" s="46" t="s">
        <v>0</v>
      </c>
      <c r="P47" s="46" t="s">
        <v>378</v>
      </c>
      <c r="Q47" s="46"/>
      <c r="R47" s="46"/>
      <c r="S47" s="46"/>
      <c r="T47" s="46"/>
      <c r="U47" s="46"/>
      <c r="V47" s="91"/>
      <c r="W47" s="70"/>
      <c r="X47" s="184"/>
      <c r="Y47" s="69"/>
      <c r="Z47" s="70"/>
      <c r="AA47" s="184"/>
      <c r="AB47" s="69"/>
      <c r="AC47" s="70"/>
      <c r="AD47" s="184"/>
      <c r="AE47" s="335"/>
      <c r="BI47" s="52"/>
      <c r="BJ47" s="52"/>
      <c r="BK47" s="52"/>
      <c r="BL47" s="52"/>
      <c r="BM47" s="52"/>
      <c r="BN47" s="52"/>
      <c r="BO47" s="52"/>
      <c r="BP47" s="52"/>
      <c r="BQ47" s="52"/>
      <c r="BR47" s="52"/>
      <c r="BS47" s="52"/>
      <c r="BT47" s="52"/>
      <c r="BU47" s="52"/>
      <c r="BV47" s="52"/>
      <c r="BW47" s="52"/>
    </row>
    <row r="48" spans="3:75" s="263" customFormat="1" ht="21" customHeight="1">
      <c r="C48" s="206"/>
      <c r="D48" s="426"/>
      <c r="E48" s="264">
        <v>18</v>
      </c>
      <c r="F48" s="234"/>
      <c r="G48" s="234"/>
      <c r="H48" s="234" t="s">
        <v>61</v>
      </c>
      <c r="I48" s="234" t="s">
        <v>64</v>
      </c>
      <c r="J48" s="234" t="s">
        <v>83</v>
      </c>
      <c r="K48" s="234" t="s">
        <v>65</v>
      </c>
      <c r="L48" s="234" t="s">
        <v>0</v>
      </c>
      <c r="M48" s="234" t="s">
        <v>333</v>
      </c>
      <c r="N48" s="46" t="s">
        <v>333</v>
      </c>
      <c r="O48" s="46" t="s">
        <v>0</v>
      </c>
      <c r="P48" s="46" t="s">
        <v>378</v>
      </c>
      <c r="Q48" s="46"/>
      <c r="R48" s="46"/>
      <c r="S48" s="46"/>
      <c r="T48" s="46"/>
      <c r="U48" s="46"/>
      <c r="V48" s="91"/>
      <c r="W48" s="70"/>
      <c r="X48" s="184"/>
      <c r="Y48" s="69"/>
      <c r="Z48" s="70"/>
      <c r="AA48" s="184"/>
      <c r="AB48" s="69"/>
      <c r="AC48" s="70"/>
      <c r="AD48" s="184"/>
      <c r="AE48" s="335"/>
      <c r="BI48" s="52"/>
      <c r="BJ48" s="52"/>
      <c r="BK48" s="52"/>
      <c r="BL48" s="52"/>
      <c r="BM48" s="52"/>
      <c r="BN48" s="52"/>
      <c r="BO48" s="52"/>
      <c r="BP48" s="52"/>
      <c r="BQ48" s="52"/>
      <c r="BR48" s="52"/>
      <c r="BS48" s="52"/>
      <c r="BT48" s="52"/>
      <c r="BU48" s="52"/>
      <c r="BV48" s="52"/>
      <c r="BW48" s="52"/>
    </row>
    <row r="49" spans="3:75" s="263" customFormat="1" ht="21" customHeight="1">
      <c r="C49" s="206"/>
      <c r="D49" s="426"/>
      <c r="E49" s="264">
        <v>19</v>
      </c>
      <c r="F49" s="234"/>
      <c r="G49" s="234"/>
      <c r="H49" s="234" t="s">
        <v>61</v>
      </c>
      <c r="I49" s="234" t="s">
        <v>64</v>
      </c>
      <c r="J49" s="234" t="s">
        <v>84</v>
      </c>
      <c r="K49" s="234" t="s">
        <v>65</v>
      </c>
      <c r="L49" s="234" t="s">
        <v>0</v>
      </c>
      <c r="M49" s="234" t="s">
        <v>333</v>
      </c>
      <c r="N49" s="46" t="s">
        <v>333</v>
      </c>
      <c r="O49" s="46" t="s">
        <v>0</v>
      </c>
      <c r="P49" s="46" t="s">
        <v>378</v>
      </c>
      <c r="Q49" s="46"/>
      <c r="R49" s="46"/>
      <c r="S49" s="46"/>
      <c r="T49" s="46"/>
      <c r="U49" s="46"/>
      <c r="V49" s="91"/>
      <c r="W49" s="70"/>
      <c r="X49" s="184"/>
      <c r="Y49" s="69"/>
      <c r="Z49" s="70"/>
      <c r="AA49" s="184"/>
      <c r="AB49" s="69"/>
      <c r="AC49" s="70"/>
      <c r="AD49" s="184"/>
      <c r="AE49" s="335"/>
      <c r="BI49" s="52"/>
      <c r="BJ49" s="52"/>
      <c r="BK49" s="52"/>
      <c r="BL49" s="52"/>
      <c r="BM49" s="52"/>
      <c r="BN49" s="52"/>
      <c r="BO49" s="52"/>
      <c r="BP49" s="52"/>
      <c r="BQ49" s="52"/>
      <c r="BR49" s="52"/>
      <c r="BS49" s="52"/>
      <c r="BT49" s="52"/>
      <c r="BU49" s="52"/>
      <c r="BV49" s="52"/>
      <c r="BW49" s="52"/>
    </row>
    <row r="50" spans="3:75" s="263" customFormat="1" ht="21" customHeight="1">
      <c r="C50" s="206"/>
      <c r="D50" s="426"/>
      <c r="E50" s="264">
        <v>20</v>
      </c>
      <c r="F50" s="234"/>
      <c r="G50" s="234"/>
      <c r="H50" s="234" t="s">
        <v>61</v>
      </c>
      <c r="I50" s="234" t="s">
        <v>64</v>
      </c>
      <c r="J50" s="234" t="s">
        <v>85</v>
      </c>
      <c r="K50" s="234" t="s">
        <v>65</v>
      </c>
      <c r="L50" s="234" t="s">
        <v>0</v>
      </c>
      <c r="M50" s="234" t="s">
        <v>333</v>
      </c>
      <c r="N50" s="46" t="s">
        <v>333</v>
      </c>
      <c r="O50" s="46" t="s">
        <v>0</v>
      </c>
      <c r="P50" s="46" t="s">
        <v>378</v>
      </c>
      <c r="Q50" s="46"/>
      <c r="R50" s="46"/>
      <c r="S50" s="46"/>
      <c r="T50" s="46"/>
      <c r="U50" s="46"/>
      <c r="V50" s="91"/>
      <c r="W50" s="70"/>
      <c r="X50" s="184"/>
      <c r="Y50" s="69"/>
      <c r="Z50" s="70"/>
      <c r="AA50" s="184"/>
      <c r="AB50" s="69"/>
      <c r="AC50" s="70"/>
      <c r="AD50" s="184"/>
      <c r="AE50" s="335"/>
      <c r="BI50" s="52"/>
      <c r="BJ50" s="52"/>
      <c r="BK50" s="52"/>
      <c r="BL50" s="52"/>
      <c r="BM50" s="52"/>
      <c r="BN50" s="52"/>
      <c r="BO50" s="52"/>
      <c r="BP50" s="52"/>
      <c r="BQ50" s="52"/>
      <c r="BR50" s="52"/>
      <c r="BS50" s="52"/>
      <c r="BT50" s="52"/>
      <c r="BU50" s="52"/>
      <c r="BV50" s="52"/>
      <c r="BW50" s="52"/>
    </row>
    <row r="51" spans="3:75" s="263" customFormat="1" ht="21" customHeight="1">
      <c r="C51" s="206"/>
      <c r="D51" s="426"/>
      <c r="E51" s="264">
        <v>21</v>
      </c>
      <c r="F51" s="234"/>
      <c r="G51" s="234"/>
      <c r="H51" s="234" t="s">
        <v>61</v>
      </c>
      <c r="I51" s="234" t="s">
        <v>64</v>
      </c>
      <c r="J51" s="234" t="s">
        <v>86</v>
      </c>
      <c r="K51" s="234" t="s">
        <v>65</v>
      </c>
      <c r="L51" s="234" t="s">
        <v>0</v>
      </c>
      <c r="M51" s="234" t="s">
        <v>333</v>
      </c>
      <c r="N51" s="46" t="s">
        <v>333</v>
      </c>
      <c r="O51" s="46" t="s">
        <v>0</v>
      </c>
      <c r="P51" s="46" t="s">
        <v>378</v>
      </c>
      <c r="Q51" s="46"/>
      <c r="R51" s="46"/>
      <c r="S51" s="46"/>
      <c r="T51" s="46"/>
      <c r="U51" s="46"/>
      <c r="V51" s="91"/>
      <c r="W51" s="70"/>
      <c r="X51" s="184"/>
      <c r="Y51" s="69"/>
      <c r="Z51" s="70"/>
      <c r="AA51" s="184"/>
      <c r="AB51" s="69"/>
      <c r="AC51" s="70"/>
      <c r="AD51" s="184"/>
      <c r="AE51" s="335"/>
      <c r="BI51" s="52"/>
      <c r="BJ51" s="52"/>
      <c r="BK51" s="52"/>
      <c r="BL51" s="52"/>
      <c r="BM51" s="52"/>
      <c r="BN51" s="52"/>
      <c r="BO51" s="52"/>
      <c r="BP51" s="52"/>
      <c r="BQ51" s="52"/>
      <c r="BR51" s="52"/>
      <c r="BS51" s="52"/>
      <c r="BT51" s="52"/>
      <c r="BU51" s="52"/>
      <c r="BV51" s="52"/>
      <c r="BW51" s="52"/>
    </row>
    <row r="52" spans="3:75" s="263" customFormat="1" ht="21" customHeight="1">
      <c r="C52" s="206"/>
      <c r="D52" s="426"/>
      <c r="E52" s="264">
        <v>22</v>
      </c>
      <c r="F52" s="234"/>
      <c r="G52" s="234"/>
      <c r="H52" s="234" t="s">
        <v>61</v>
      </c>
      <c r="I52" s="234" t="s">
        <v>64</v>
      </c>
      <c r="J52" s="234" t="s">
        <v>87</v>
      </c>
      <c r="K52" s="234" t="s">
        <v>65</v>
      </c>
      <c r="L52" s="234" t="s">
        <v>0</v>
      </c>
      <c r="M52" s="234" t="s">
        <v>333</v>
      </c>
      <c r="N52" s="46" t="s">
        <v>333</v>
      </c>
      <c r="O52" s="46" t="s">
        <v>0</v>
      </c>
      <c r="P52" s="46" t="s">
        <v>378</v>
      </c>
      <c r="Q52" s="46"/>
      <c r="R52" s="46"/>
      <c r="S52" s="46"/>
      <c r="T52" s="46"/>
      <c r="U52" s="46"/>
      <c r="V52" s="91"/>
      <c r="W52" s="70"/>
      <c r="X52" s="184"/>
      <c r="Y52" s="69"/>
      <c r="Z52" s="70"/>
      <c r="AA52" s="184"/>
      <c r="AB52" s="69"/>
      <c r="AC52" s="70"/>
      <c r="AD52" s="184"/>
      <c r="AE52" s="335"/>
      <c r="BI52" s="52"/>
      <c r="BJ52" s="52"/>
      <c r="BK52" s="52"/>
      <c r="BL52" s="52"/>
      <c r="BM52" s="52"/>
      <c r="BN52" s="52"/>
      <c r="BO52" s="52"/>
      <c r="BP52" s="52"/>
      <c r="BQ52" s="52"/>
      <c r="BR52" s="52"/>
      <c r="BS52" s="52"/>
      <c r="BT52" s="52"/>
      <c r="BU52" s="52"/>
      <c r="BV52" s="52"/>
      <c r="BW52" s="52"/>
    </row>
    <row r="53" spans="3:75" s="263" customFormat="1" ht="21" customHeight="1">
      <c r="C53" s="206"/>
      <c r="D53" s="426"/>
      <c r="E53" s="264">
        <v>23</v>
      </c>
      <c r="F53" s="234"/>
      <c r="G53" s="234"/>
      <c r="H53" s="234" t="s">
        <v>61</v>
      </c>
      <c r="I53" s="234" t="s">
        <v>64</v>
      </c>
      <c r="J53" s="234" t="s">
        <v>88</v>
      </c>
      <c r="K53" s="234" t="s">
        <v>65</v>
      </c>
      <c r="L53" s="234" t="s">
        <v>0</v>
      </c>
      <c r="M53" s="234" t="s">
        <v>333</v>
      </c>
      <c r="N53" s="46" t="s">
        <v>333</v>
      </c>
      <c r="O53" s="46" t="s">
        <v>0</v>
      </c>
      <c r="P53" s="46" t="s">
        <v>378</v>
      </c>
      <c r="Q53" s="46"/>
      <c r="R53" s="46"/>
      <c r="S53" s="46"/>
      <c r="T53" s="46"/>
      <c r="U53" s="46"/>
      <c r="V53" s="91"/>
      <c r="W53" s="70"/>
      <c r="X53" s="184"/>
      <c r="Y53" s="69"/>
      <c r="Z53" s="70"/>
      <c r="AA53" s="184"/>
      <c r="AB53" s="69"/>
      <c r="AC53" s="70"/>
      <c r="AD53" s="184"/>
      <c r="AE53" s="335"/>
      <c r="BI53" s="52"/>
      <c r="BJ53" s="52"/>
      <c r="BK53" s="52"/>
      <c r="BL53" s="52"/>
      <c r="BM53" s="52"/>
      <c r="BN53" s="52"/>
      <c r="BO53" s="52"/>
      <c r="BP53" s="52"/>
      <c r="BQ53" s="52"/>
      <c r="BR53" s="52"/>
      <c r="BS53" s="52"/>
      <c r="BT53" s="52"/>
      <c r="BU53" s="52"/>
      <c r="BV53" s="52"/>
      <c r="BW53" s="52"/>
    </row>
    <row r="54" spans="3:75" s="263" customFormat="1" ht="21" customHeight="1">
      <c r="C54" s="206"/>
      <c r="D54" s="426"/>
      <c r="E54" s="264">
        <v>24</v>
      </c>
      <c r="F54" s="234"/>
      <c r="G54" s="234"/>
      <c r="H54" s="234" t="s">
        <v>61</v>
      </c>
      <c r="I54" s="234" t="s">
        <v>64</v>
      </c>
      <c r="J54" s="234" t="s">
        <v>89</v>
      </c>
      <c r="K54" s="234" t="s">
        <v>65</v>
      </c>
      <c r="L54" s="234" t="s">
        <v>0</v>
      </c>
      <c r="M54" s="234" t="s">
        <v>333</v>
      </c>
      <c r="N54" s="46" t="s">
        <v>333</v>
      </c>
      <c r="O54" s="46" t="s">
        <v>0</v>
      </c>
      <c r="P54" s="46" t="s">
        <v>378</v>
      </c>
      <c r="Q54" s="46"/>
      <c r="R54" s="46"/>
      <c r="S54" s="46"/>
      <c r="T54" s="46"/>
      <c r="U54" s="46"/>
      <c r="V54" s="91"/>
      <c r="W54" s="70"/>
      <c r="X54" s="184"/>
      <c r="Y54" s="69"/>
      <c r="Z54" s="70"/>
      <c r="AA54" s="184"/>
      <c r="AB54" s="69"/>
      <c r="AC54" s="70"/>
      <c r="AD54" s="184"/>
      <c r="AE54" s="335"/>
      <c r="BI54" s="52"/>
      <c r="BJ54" s="52"/>
      <c r="BK54" s="52"/>
      <c r="BL54" s="52"/>
      <c r="BM54" s="52"/>
      <c r="BN54" s="52"/>
      <c r="BO54" s="52"/>
      <c r="BP54" s="52"/>
      <c r="BQ54" s="52"/>
      <c r="BR54" s="52"/>
      <c r="BS54" s="52"/>
      <c r="BT54" s="52"/>
      <c r="BU54" s="52"/>
      <c r="BV54" s="52"/>
      <c r="BW54" s="52"/>
    </row>
    <row r="55" spans="3:75" s="263" customFormat="1" ht="21" customHeight="1">
      <c r="C55" s="206"/>
      <c r="D55" s="426"/>
      <c r="E55" s="264">
        <v>25</v>
      </c>
      <c r="F55" s="234"/>
      <c r="G55" s="234"/>
      <c r="H55" s="234" t="s">
        <v>61</v>
      </c>
      <c r="I55" s="234" t="s">
        <v>64</v>
      </c>
      <c r="J55" s="234" t="s">
        <v>90</v>
      </c>
      <c r="K55" s="234" t="s">
        <v>65</v>
      </c>
      <c r="L55" s="234" t="s">
        <v>0</v>
      </c>
      <c r="M55" s="234" t="s">
        <v>333</v>
      </c>
      <c r="N55" s="46" t="s">
        <v>333</v>
      </c>
      <c r="O55" s="46" t="s">
        <v>0</v>
      </c>
      <c r="P55" s="46" t="s">
        <v>378</v>
      </c>
      <c r="Q55" s="46"/>
      <c r="R55" s="46"/>
      <c r="S55" s="46"/>
      <c r="T55" s="46"/>
      <c r="U55" s="46"/>
      <c r="V55" s="91"/>
      <c r="W55" s="70"/>
      <c r="X55" s="184"/>
      <c r="Y55" s="69"/>
      <c r="Z55" s="70"/>
      <c r="AA55" s="184"/>
      <c r="AB55" s="69"/>
      <c r="AC55" s="70"/>
      <c r="AD55" s="184"/>
      <c r="AE55" s="335"/>
      <c r="BI55" s="52"/>
      <c r="BJ55" s="52"/>
      <c r="BK55" s="52"/>
      <c r="BL55" s="52"/>
      <c r="BM55" s="52"/>
      <c r="BN55" s="52"/>
      <c r="BO55" s="52"/>
      <c r="BP55" s="52"/>
      <c r="BQ55" s="52"/>
      <c r="BR55" s="52"/>
      <c r="BS55" s="52"/>
      <c r="BT55" s="52"/>
      <c r="BU55" s="52"/>
      <c r="BV55" s="52"/>
      <c r="BW55" s="52"/>
    </row>
    <row r="56" spans="3:75" s="263" customFormat="1" ht="21" customHeight="1">
      <c r="C56" s="206"/>
      <c r="D56" s="426"/>
      <c r="E56" s="264">
        <v>26</v>
      </c>
      <c r="F56" s="234"/>
      <c r="G56" s="234"/>
      <c r="H56" s="234" t="s">
        <v>61</v>
      </c>
      <c r="I56" s="234" t="s">
        <v>64</v>
      </c>
      <c r="J56" s="234" t="s">
        <v>91</v>
      </c>
      <c r="K56" s="234" t="s">
        <v>65</v>
      </c>
      <c r="L56" s="234" t="s">
        <v>0</v>
      </c>
      <c r="M56" s="234" t="s">
        <v>333</v>
      </c>
      <c r="N56" s="46" t="s">
        <v>333</v>
      </c>
      <c r="O56" s="46" t="s">
        <v>0</v>
      </c>
      <c r="P56" s="46" t="s">
        <v>378</v>
      </c>
      <c r="Q56" s="46"/>
      <c r="R56" s="46"/>
      <c r="S56" s="46"/>
      <c r="T56" s="46"/>
      <c r="U56" s="46"/>
      <c r="V56" s="91"/>
      <c r="W56" s="70"/>
      <c r="X56" s="184"/>
      <c r="Y56" s="69"/>
      <c r="Z56" s="70"/>
      <c r="AA56" s="184"/>
      <c r="AB56" s="69"/>
      <c r="AC56" s="70"/>
      <c r="AD56" s="184"/>
      <c r="AE56" s="335"/>
      <c r="BI56" s="52"/>
      <c r="BJ56" s="52"/>
      <c r="BK56" s="52"/>
      <c r="BL56" s="52"/>
      <c r="BM56" s="52"/>
      <c r="BN56" s="52"/>
      <c r="BO56" s="52"/>
      <c r="BP56" s="52"/>
      <c r="BQ56" s="52"/>
      <c r="BR56" s="52"/>
      <c r="BS56" s="52"/>
      <c r="BT56" s="52"/>
      <c r="BU56" s="52"/>
      <c r="BV56" s="52"/>
      <c r="BW56" s="52"/>
    </row>
    <row r="57" spans="3:75" s="263" customFormat="1" ht="21" customHeight="1">
      <c r="C57" s="206"/>
      <c r="D57" s="426"/>
      <c r="E57" s="264">
        <v>27</v>
      </c>
      <c r="F57" s="234"/>
      <c r="G57" s="234"/>
      <c r="H57" s="234" t="s">
        <v>61</v>
      </c>
      <c r="I57" s="234" t="s">
        <v>64</v>
      </c>
      <c r="J57" s="234" t="s">
        <v>92</v>
      </c>
      <c r="K57" s="234" t="s">
        <v>65</v>
      </c>
      <c r="L57" s="234" t="s">
        <v>0</v>
      </c>
      <c r="M57" s="234" t="s">
        <v>333</v>
      </c>
      <c r="N57" s="46" t="s">
        <v>333</v>
      </c>
      <c r="O57" s="46" t="s">
        <v>0</v>
      </c>
      <c r="P57" s="46" t="s">
        <v>378</v>
      </c>
      <c r="Q57" s="46"/>
      <c r="R57" s="46"/>
      <c r="S57" s="46"/>
      <c r="T57" s="46"/>
      <c r="U57" s="46"/>
      <c r="V57" s="91"/>
      <c r="W57" s="70"/>
      <c r="X57" s="184"/>
      <c r="Y57" s="69"/>
      <c r="Z57" s="70"/>
      <c r="AA57" s="184"/>
      <c r="AB57" s="69"/>
      <c r="AC57" s="70"/>
      <c r="AD57" s="184"/>
      <c r="AE57" s="335"/>
      <c r="BI57" s="52"/>
      <c r="BJ57" s="52"/>
      <c r="BK57" s="52"/>
      <c r="BL57" s="52"/>
      <c r="BM57" s="52"/>
      <c r="BN57" s="52"/>
      <c r="BO57" s="52"/>
      <c r="BP57" s="52"/>
      <c r="BQ57" s="52"/>
      <c r="BR57" s="52"/>
      <c r="BS57" s="52"/>
      <c r="BT57" s="52"/>
      <c r="BU57" s="52"/>
      <c r="BV57" s="52"/>
      <c r="BW57" s="52"/>
    </row>
    <row r="58" spans="3:75" s="263" customFormat="1" ht="21" customHeight="1">
      <c r="C58" s="206"/>
      <c r="D58" s="426"/>
      <c r="E58" s="264">
        <v>28</v>
      </c>
      <c r="F58" s="234"/>
      <c r="G58" s="234"/>
      <c r="H58" s="234" t="s">
        <v>61</v>
      </c>
      <c r="I58" s="234" t="s">
        <v>64</v>
      </c>
      <c r="J58" s="234" t="s">
        <v>93</v>
      </c>
      <c r="K58" s="234" t="s">
        <v>65</v>
      </c>
      <c r="L58" s="234" t="s">
        <v>0</v>
      </c>
      <c r="M58" s="234" t="s">
        <v>333</v>
      </c>
      <c r="N58" s="46" t="s">
        <v>333</v>
      </c>
      <c r="O58" s="46" t="s">
        <v>0</v>
      </c>
      <c r="P58" s="46" t="s">
        <v>378</v>
      </c>
      <c r="Q58" s="46"/>
      <c r="R58" s="46"/>
      <c r="S58" s="46"/>
      <c r="T58" s="46"/>
      <c r="U58" s="46"/>
      <c r="V58" s="91"/>
      <c r="W58" s="70"/>
      <c r="X58" s="184"/>
      <c r="Y58" s="69"/>
      <c r="Z58" s="70"/>
      <c r="AA58" s="184"/>
      <c r="AB58" s="69"/>
      <c r="AC58" s="70"/>
      <c r="AD58" s="184"/>
      <c r="AE58" s="335"/>
      <c r="BI58" s="52"/>
      <c r="BJ58" s="52"/>
      <c r="BK58" s="52"/>
      <c r="BL58" s="52"/>
      <c r="BM58" s="52"/>
      <c r="BN58" s="52"/>
      <c r="BO58" s="52"/>
      <c r="BP58" s="52"/>
      <c r="BQ58" s="52"/>
      <c r="BR58" s="52"/>
      <c r="BS58" s="52"/>
      <c r="BT58" s="52"/>
      <c r="BU58" s="52"/>
      <c r="BV58" s="52"/>
      <c r="BW58" s="52"/>
    </row>
    <row r="59" spans="3:75" s="263" customFormat="1" ht="21" customHeight="1">
      <c r="C59" s="206"/>
      <c r="D59" s="426"/>
      <c r="E59" s="264">
        <v>29</v>
      </c>
      <c r="F59" s="234"/>
      <c r="G59" s="234"/>
      <c r="H59" s="234" t="s">
        <v>61</v>
      </c>
      <c r="I59" s="234" t="s">
        <v>64</v>
      </c>
      <c r="J59" s="234" t="s">
        <v>94</v>
      </c>
      <c r="K59" s="234" t="s">
        <v>65</v>
      </c>
      <c r="L59" s="234" t="s">
        <v>0</v>
      </c>
      <c r="M59" s="234" t="s">
        <v>333</v>
      </c>
      <c r="N59" s="46" t="s">
        <v>333</v>
      </c>
      <c r="O59" s="46" t="s">
        <v>0</v>
      </c>
      <c r="P59" s="46" t="s">
        <v>378</v>
      </c>
      <c r="Q59" s="46"/>
      <c r="R59" s="46"/>
      <c r="S59" s="46"/>
      <c r="T59" s="46"/>
      <c r="U59" s="46"/>
      <c r="V59" s="91"/>
      <c r="W59" s="70"/>
      <c r="X59" s="184"/>
      <c r="Y59" s="69"/>
      <c r="Z59" s="70"/>
      <c r="AA59" s="184"/>
      <c r="AB59" s="69"/>
      <c r="AC59" s="70"/>
      <c r="AD59" s="184"/>
      <c r="AE59" s="335"/>
      <c r="BI59" s="52"/>
      <c r="BJ59" s="52"/>
      <c r="BK59" s="52"/>
      <c r="BL59" s="52"/>
      <c r="BM59" s="52"/>
      <c r="BN59" s="52"/>
      <c r="BO59" s="52"/>
      <c r="BP59" s="52"/>
      <c r="BQ59" s="52"/>
      <c r="BR59" s="52"/>
      <c r="BS59" s="52"/>
      <c r="BT59" s="52"/>
      <c r="BU59" s="52"/>
      <c r="BV59" s="52"/>
      <c r="BW59" s="52"/>
    </row>
    <row r="60" spans="3:75" s="263" customFormat="1" ht="21" customHeight="1">
      <c r="C60" s="206"/>
      <c r="D60" s="426"/>
      <c r="E60" s="264">
        <v>30</v>
      </c>
      <c r="F60" s="234"/>
      <c r="G60" s="234"/>
      <c r="H60" s="234" t="s">
        <v>61</v>
      </c>
      <c r="I60" s="234" t="s">
        <v>64</v>
      </c>
      <c r="J60" s="234" t="s">
        <v>95</v>
      </c>
      <c r="K60" s="234" t="s">
        <v>65</v>
      </c>
      <c r="L60" s="234" t="s">
        <v>0</v>
      </c>
      <c r="M60" s="234" t="s">
        <v>333</v>
      </c>
      <c r="N60" s="46" t="s">
        <v>333</v>
      </c>
      <c r="O60" s="46" t="s">
        <v>0</v>
      </c>
      <c r="P60" s="46" t="s">
        <v>378</v>
      </c>
      <c r="Q60" s="46"/>
      <c r="R60" s="46"/>
      <c r="S60" s="46"/>
      <c r="T60" s="46"/>
      <c r="U60" s="46"/>
      <c r="V60" s="91"/>
      <c r="W60" s="70"/>
      <c r="X60" s="184"/>
      <c r="Y60" s="69"/>
      <c r="Z60" s="70"/>
      <c r="AA60" s="184"/>
      <c r="AB60" s="69"/>
      <c r="AC60" s="70"/>
      <c r="AD60" s="184"/>
      <c r="AE60" s="335"/>
      <c r="BI60" s="52"/>
      <c r="BJ60" s="52"/>
      <c r="BK60" s="52"/>
      <c r="BL60" s="52"/>
      <c r="BM60" s="52"/>
      <c r="BN60" s="52"/>
      <c r="BO60" s="52"/>
      <c r="BP60" s="52"/>
      <c r="BQ60" s="52"/>
      <c r="BR60" s="52"/>
      <c r="BS60" s="52"/>
      <c r="BT60" s="52"/>
      <c r="BU60" s="52"/>
      <c r="BV60" s="52"/>
      <c r="BW60" s="52"/>
    </row>
    <row r="61" spans="3:75" s="263" customFormat="1" ht="21" customHeight="1">
      <c r="C61" s="206"/>
      <c r="D61" s="426"/>
      <c r="E61" s="264">
        <v>31</v>
      </c>
      <c r="F61" s="234"/>
      <c r="G61" s="234"/>
      <c r="H61" s="234" t="s">
        <v>61</v>
      </c>
      <c r="I61" s="234" t="s">
        <v>64</v>
      </c>
      <c r="J61" s="234" t="s">
        <v>96</v>
      </c>
      <c r="K61" s="234" t="s">
        <v>65</v>
      </c>
      <c r="L61" s="234" t="s">
        <v>0</v>
      </c>
      <c r="M61" s="234" t="s">
        <v>333</v>
      </c>
      <c r="N61" s="46" t="s">
        <v>333</v>
      </c>
      <c r="O61" s="46" t="s">
        <v>0</v>
      </c>
      <c r="P61" s="46" t="s">
        <v>378</v>
      </c>
      <c r="Q61" s="46"/>
      <c r="R61" s="46"/>
      <c r="S61" s="46"/>
      <c r="T61" s="46"/>
      <c r="U61" s="46"/>
      <c r="V61" s="91"/>
      <c r="W61" s="70"/>
      <c r="X61" s="184"/>
      <c r="Y61" s="69"/>
      <c r="Z61" s="70"/>
      <c r="AA61" s="184"/>
      <c r="AB61" s="69"/>
      <c r="AC61" s="70"/>
      <c r="AD61" s="184"/>
      <c r="AE61" s="335"/>
      <c r="BI61" s="52"/>
      <c r="BJ61" s="52"/>
      <c r="BK61" s="52"/>
      <c r="BL61" s="52"/>
      <c r="BM61" s="52"/>
      <c r="BN61" s="52"/>
      <c r="BO61" s="52"/>
      <c r="BP61" s="52"/>
      <c r="BQ61" s="52"/>
      <c r="BR61" s="52"/>
      <c r="BS61" s="52"/>
      <c r="BT61" s="52"/>
      <c r="BU61" s="52"/>
      <c r="BV61" s="52"/>
      <c r="BW61" s="52"/>
    </row>
    <row r="62" spans="3:75" s="263" customFormat="1" ht="21" customHeight="1">
      <c r="C62" s="206"/>
      <c r="D62" s="426"/>
      <c r="E62" s="264">
        <v>32</v>
      </c>
      <c r="F62" s="234"/>
      <c r="G62" s="234"/>
      <c r="H62" s="234" t="s">
        <v>61</v>
      </c>
      <c r="I62" s="234" t="s">
        <v>64</v>
      </c>
      <c r="J62" s="234" t="s">
        <v>97</v>
      </c>
      <c r="K62" s="234" t="s">
        <v>65</v>
      </c>
      <c r="L62" s="234" t="s">
        <v>0</v>
      </c>
      <c r="M62" s="234" t="s">
        <v>333</v>
      </c>
      <c r="N62" s="46" t="s">
        <v>333</v>
      </c>
      <c r="O62" s="46" t="s">
        <v>0</v>
      </c>
      <c r="P62" s="46" t="s">
        <v>378</v>
      </c>
      <c r="Q62" s="46"/>
      <c r="R62" s="46"/>
      <c r="S62" s="46"/>
      <c r="T62" s="46"/>
      <c r="U62" s="46"/>
      <c r="V62" s="91"/>
      <c r="W62" s="70"/>
      <c r="X62" s="184"/>
      <c r="Y62" s="69"/>
      <c r="Z62" s="70"/>
      <c r="AA62" s="184"/>
      <c r="AB62" s="69"/>
      <c r="AC62" s="70"/>
      <c r="AD62" s="184"/>
      <c r="AE62" s="335"/>
      <c r="BI62" s="52"/>
      <c r="BJ62" s="52"/>
      <c r="BK62" s="52"/>
      <c r="BL62" s="52"/>
      <c r="BM62" s="52"/>
      <c r="BN62" s="52"/>
      <c r="BO62" s="52"/>
      <c r="BP62" s="52"/>
      <c r="BQ62" s="52"/>
      <c r="BR62" s="52"/>
      <c r="BS62" s="52"/>
      <c r="BT62" s="52"/>
      <c r="BU62" s="52"/>
      <c r="BV62" s="52"/>
      <c r="BW62" s="52"/>
    </row>
    <row r="63" spans="3:75" s="263" customFormat="1" ht="21" customHeight="1">
      <c r="C63" s="206"/>
      <c r="D63" s="426"/>
      <c r="E63" s="264">
        <v>33</v>
      </c>
      <c r="F63" s="234"/>
      <c r="G63" s="234"/>
      <c r="H63" s="234" t="s">
        <v>61</v>
      </c>
      <c r="I63" s="234" t="s">
        <v>64</v>
      </c>
      <c r="J63" s="234" t="s">
        <v>98</v>
      </c>
      <c r="K63" s="234" t="s">
        <v>65</v>
      </c>
      <c r="L63" s="234" t="s">
        <v>0</v>
      </c>
      <c r="M63" s="234" t="s">
        <v>333</v>
      </c>
      <c r="N63" s="46" t="s">
        <v>333</v>
      </c>
      <c r="O63" s="46" t="s">
        <v>0</v>
      </c>
      <c r="P63" s="46" t="s">
        <v>378</v>
      </c>
      <c r="Q63" s="46"/>
      <c r="R63" s="46"/>
      <c r="S63" s="46"/>
      <c r="T63" s="46"/>
      <c r="U63" s="46"/>
      <c r="V63" s="91"/>
      <c r="W63" s="70"/>
      <c r="X63" s="184"/>
      <c r="Y63" s="69"/>
      <c r="Z63" s="70"/>
      <c r="AA63" s="184"/>
      <c r="AB63" s="69"/>
      <c r="AC63" s="70"/>
      <c r="AD63" s="184"/>
      <c r="AE63" s="335"/>
      <c r="BI63" s="52"/>
      <c r="BJ63" s="52"/>
      <c r="BK63" s="52"/>
      <c r="BL63" s="52"/>
      <c r="BM63" s="52"/>
      <c r="BN63" s="52"/>
      <c r="BO63" s="52"/>
      <c r="BP63" s="52"/>
      <c r="BQ63" s="52"/>
      <c r="BR63" s="52"/>
      <c r="BS63" s="52"/>
      <c r="BT63" s="52"/>
      <c r="BU63" s="52"/>
      <c r="BV63" s="52"/>
      <c r="BW63" s="52"/>
    </row>
    <row r="64" spans="3:75" s="263" customFormat="1" ht="21" customHeight="1">
      <c r="C64" s="206"/>
      <c r="D64" s="426"/>
      <c r="E64" s="264">
        <v>34</v>
      </c>
      <c r="F64" s="234"/>
      <c r="G64" s="234"/>
      <c r="H64" s="234" t="s">
        <v>61</v>
      </c>
      <c r="I64" s="234" t="s">
        <v>64</v>
      </c>
      <c r="J64" s="234" t="s">
        <v>99</v>
      </c>
      <c r="K64" s="234" t="s">
        <v>65</v>
      </c>
      <c r="L64" s="234" t="s">
        <v>0</v>
      </c>
      <c r="M64" s="234" t="s">
        <v>333</v>
      </c>
      <c r="N64" s="46" t="s">
        <v>333</v>
      </c>
      <c r="O64" s="46" t="s">
        <v>0</v>
      </c>
      <c r="P64" s="46" t="s">
        <v>378</v>
      </c>
      <c r="Q64" s="46"/>
      <c r="R64" s="46"/>
      <c r="S64" s="46"/>
      <c r="T64" s="46"/>
      <c r="U64" s="46"/>
      <c r="V64" s="91"/>
      <c r="W64" s="70"/>
      <c r="X64" s="184"/>
      <c r="Y64" s="69"/>
      <c r="Z64" s="70"/>
      <c r="AA64" s="184"/>
      <c r="AB64" s="69"/>
      <c r="AC64" s="70"/>
      <c r="AD64" s="184"/>
      <c r="AE64" s="335"/>
      <c r="BI64" s="52"/>
      <c r="BJ64" s="52"/>
      <c r="BK64" s="52"/>
      <c r="BL64" s="52"/>
      <c r="BM64" s="52"/>
      <c r="BN64" s="52"/>
      <c r="BO64" s="52"/>
      <c r="BP64" s="52"/>
      <c r="BQ64" s="52"/>
      <c r="BR64" s="52"/>
      <c r="BS64" s="52"/>
      <c r="BT64" s="52"/>
      <c r="BU64" s="52"/>
      <c r="BV64" s="52"/>
      <c r="BW64" s="52"/>
    </row>
    <row r="65" spans="3:75" s="263" customFormat="1" ht="21" customHeight="1">
      <c r="C65" s="206"/>
      <c r="D65" s="426"/>
      <c r="E65" s="264" t="s">
        <v>4</v>
      </c>
      <c r="F65" s="234"/>
      <c r="G65" s="234"/>
      <c r="H65" s="234" t="s">
        <v>61</v>
      </c>
      <c r="I65" s="234" t="s">
        <v>64</v>
      </c>
      <c r="J65" s="234" t="s">
        <v>100</v>
      </c>
      <c r="K65" s="234" t="s">
        <v>65</v>
      </c>
      <c r="L65" s="234" t="s">
        <v>0</v>
      </c>
      <c r="M65" s="234" t="s">
        <v>333</v>
      </c>
      <c r="N65" s="46" t="s">
        <v>333</v>
      </c>
      <c r="O65" s="46" t="s">
        <v>0</v>
      </c>
      <c r="P65" s="46" t="s">
        <v>378</v>
      </c>
      <c r="Q65" s="46"/>
      <c r="R65" s="46"/>
      <c r="S65" s="46"/>
      <c r="T65" s="46"/>
      <c r="U65" s="46"/>
      <c r="V65" s="91"/>
      <c r="W65" s="70"/>
      <c r="X65" s="184"/>
      <c r="Y65" s="69"/>
      <c r="Z65" s="70"/>
      <c r="AA65" s="184"/>
      <c r="AB65" s="69"/>
      <c r="AC65" s="70"/>
      <c r="AD65" s="184"/>
      <c r="AE65" s="335"/>
      <c r="BI65" s="52"/>
      <c r="BJ65" s="52"/>
      <c r="BK65" s="52"/>
      <c r="BL65" s="52"/>
      <c r="BM65" s="52"/>
      <c r="BN65" s="52"/>
      <c r="BO65" s="52"/>
      <c r="BP65" s="52"/>
      <c r="BQ65" s="52"/>
      <c r="BR65" s="52"/>
      <c r="BS65" s="52"/>
      <c r="BT65" s="52"/>
      <c r="BU65" s="52"/>
      <c r="BV65" s="52"/>
      <c r="BW65" s="52"/>
    </row>
    <row r="66" spans="3:75" s="263" customFormat="1" ht="21" customHeight="1">
      <c r="C66" s="206"/>
      <c r="D66" s="426"/>
      <c r="E66" s="264" t="s">
        <v>5</v>
      </c>
      <c r="F66" s="234"/>
      <c r="G66" s="234"/>
      <c r="H66" s="234" t="s">
        <v>61</v>
      </c>
      <c r="I66" s="234" t="s">
        <v>64</v>
      </c>
      <c r="J66" s="234" t="s">
        <v>101</v>
      </c>
      <c r="K66" s="234" t="s">
        <v>65</v>
      </c>
      <c r="L66" s="234" t="s">
        <v>0</v>
      </c>
      <c r="M66" s="234" t="s">
        <v>333</v>
      </c>
      <c r="N66" s="46" t="s">
        <v>333</v>
      </c>
      <c r="O66" s="46" t="s">
        <v>0</v>
      </c>
      <c r="P66" s="46" t="s">
        <v>378</v>
      </c>
      <c r="Q66" s="46"/>
      <c r="R66" s="46"/>
      <c r="S66" s="46"/>
      <c r="T66" s="46"/>
      <c r="U66" s="46"/>
      <c r="V66" s="91"/>
      <c r="W66" s="70"/>
      <c r="X66" s="184"/>
      <c r="Y66" s="69"/>
      <c r="Z66" s="70"/>
      <c r="AA66" s="184"/>
      <c r="AB66" s="69"/>
      <c r="AC66" s="70"/>
      <c r="AD66" s="184"/>
      <c r="AE66" s="335"/>
      <c r="BI66" s="52"/>
      <c r="BJ66" s="52"/>
      <c r="BK66" s="52"/>
      <c r="BL66" s="52"/>
      <c r="BM66" s="52"/>
      <c r="BN66" s="52"/>
      <c r="BO66" s="52"/>
      <c r="BP66" s="52"/>
      <c r="BQ66" s="52"/>
      <c r="BR66" s="52"/>
      <c r="BS66" s="52"/>
      <c r="BT66" s="52"/>
      <c r="BU66" s="52"/>
      <c r="BV66" s="52"/>
      <c r="BW66" s="52"/>
    </row>
    <row r="67" spans="3:75" s="263" customFormat="1" ht="21" customHeight="1">
      <c r="C67" s="206"/>
      <c r="D67" s="426"/>
      <c r="E67" s="264" t="s">
        <v>6</v>
      </c>
      <c r="F67" s="234"/>
      <c r="G67" s="234"/>
      <c r="H67" s="234" t="s">
        <v>61</v>
      </c>
      <c r="I67" s="234" t="s">
        <v>64</v>
      </c>
      <c r="J67" s="234" t="s">
        <v>102</v>
      </c>
      <c r="K67" s="234" t="s">
        <v>65</v>
      </c>
      <c r="L67" s="234" t="s">
        <v>0</v>
      </c>
      <c r="M67" s="234" t="s">
        <v>333</v>
      </c>
      <c r="N67" s="46" t="s">
        <v>333</v>
      </c>
      <c r="O67" s="46" t="s">
        <v>0</v>
      </c>
      <c r="P67" s="46" t="s">
        <v>378</v>
      </c>
      <c r="Q67" s="46"/>
      <c r="R67" s="46"/>
      <c r="S67" s="46"/>
      <c r="T67" s="46"/>
      <c r="U67" s="46"/>
      <c r="V67" s="91"/>
      <c r="W67" s="70"/>
      <c r="X67" s="184"/>
      <c r="Y67" s="69"/>
      <c r="Z67" s="70"/>
      <c r="AA67" s="184"/>
      <c r="AB67" s="69"/>
      <c r="AC67" s="70"/>
      <c r="AD67" s="184"/>
      <c r="AE67" s="335"/>
      <c r="BI67" s="52"/>
      <c r="BJ67" s="52"/>
      <c r="BK67" s="52"/>
      <c r="BL67" s="52"/>
      <c r="BM67" s="52"/>
      <c r="BN67" s="52"/>
      <c r="BO67" s="52"/>
      <c r="BP67" s="52"/>
      <c r="BQ67" s="52"/>
      <c r="BR67" s="52"/>
      <c r="BS67" s="52"/>
      <c r="BT67" s="52"/>
      <c r="BU67" s="52"/>
      <c r="BV67" s="52"/>
      <c r="BW67" s="52"/>
    </row>
    <row r="68" spans="3:75" s="263" customFormat="1" ht="21" customHeight="1">
      <c r="C68" s="206"/>
      <c r="D68" s="426"/>
      <c r="E68" s="264" t="s">
        <v>7</v>
      </c>
      <c r="F68" s="234"/>
      <c r="G68" s="234"/>
      <c r="H68" s="234" t="s">
        <v>61</v>
      </c>
      <c r="I68" s="234" t="s">
        <v>64</v>
      </c>
      <c r="J68" s="234" t="s">
        <v>103</v>
      </c>
      <c r="K68" s="234" t="s">
        <v>65</v>
      </c>
      <c r="L68" s="234" t="s">
        <v>0</v>
      </c>
      <c r="M68" s="234" t="s">
        <v>333</v>
      </c>
      <c r="N68" s="46" t="s">
        <v>333</v>
      </c>
      <c r="O68" s="46" t="s">
        <v>0</v>
      </c>
      <c r="P68" s="46" t="s">
        <v>378</v>
      </c>
      <c r="Q68" s="46"/>
      <c r="R68" s="46"/>
      <c r="S68" s="46"/>
      <c r="T68" s="46"/>
      <c r="U68" s="46"/>
      <c r="V68" s="91"/>
      <c r="W68" s="70"/>
      <c r="X68" s="184"/>
      <c r="Y68" s="69"/>
      <c r="Z68" s="70"/>
      <c r="AA68" s="184"/>
      <c r="AB68" s="69"/>
      <c r="AC68" s="70"/>
      <c r="AD68" s="184"/>
      <c r="AE68" s="335"/>
      <c r="BI68" s="52"/>
      <c r="BJ68" s="52"/>
      <c r="BK68" s="52"/>
      <c r="BL68" s="52"/>
      <c r="BM68" s="52"/>
      <c r="BN68" s="52"/>
      <c r="BO68" s="52"/>
      <c r="BP68" s="52"/>
      <c r="BQ68" s="52"/>
      <c r="BR68" s="52"/>
      <c r="BS68" s="52"/>
      <c r="BT68" s="52"/>
      <c r="BU68" s="52"/>
      <c r="BV68" s="52"/>
      <c r="BW68" s="52"/>
    </row>
    <row r="69" spans="3:75" s="263" customFormat="1" ht="21" customHeight="1">
      <c r="C69" s="206"/>
      <c r="D69" s="426"/>
      <c r="E69" s="264" t="s">
        <v>8</v>
      </c>
      <c r="F69" s="234"/>
      <c r="G69" s="234"/>
      <c r="H69" s="234" t="s">
        <v>61</v>
      </c>
      <c r="I69" s="234" t="s">
        <v>64</v>
      </c>
      <c r="J69" s="234" t="s">
        <v>104</v>
      </c>
      <c r="K69" s="234" t="s">
        <v>65</v>
      </c>
      <c r="L69" s="234" t="s">
        <v>0</v>
      </c>
      <c r="M69" s="234" t="s">
        <v>333</v>
      </c>
      <c r="N69" s="46" t="s">
        <v>333</v>
      </c>
      <c r="O69" s="46" t="s">
        <v>0</v>
      </c>
      <c r="P69" s="46" t="s">
        <v>378</v>
      </c>
      <c r="Q69" s="46"/>
      <c r="R69" s="46"/>
      <c r="S69" s="46"/>
      <c r="T69" s="46"/>
      <c r="U69" s="46"/>
      <c r="V69" s="91"/>
      <c r="W69" s="70"/>
      <c r="X69" s="184"/>
      <c r="Y69" s="69"/>
      <c r="Z69" s="70"/>
      <c r="AA69" s="184"/>
      <c r="AB69" s="69"/>
      <c r="AC69" s="70"/>
      <c r="AD69" s="184"/>
      <c r="AE69" s="335"/>
      <c r="BI69" s="52"/>
      <c r="BJ69" s="52"/>
      <c r="BK69" s="52"/>
      <c r="BL69" s="52"/>
      <c r="BM69" s="52"/>
      <c r="BN69" s="52"/>
      <c r="BO69" s="52"/>
      <c r="BP69" s="52"/>
      <c r="BQ69" s="52"/>
      <c r="BR69" s="52"/>
      <c r="BS69" s="52"/>
      <c r="BT69" s="52"/>
      <c r="BU69" s="52"/>
      <c r="BV69" s="52"/>
      <c r="BW69" s="52"/>
    </row>
    <row r="70" spans="3:75" s="263" customFormat="1" ht="21" customHeight="1">
      <c r="C70" s="206"/>
      <c r="D70" s="426"/>
      <c r="E70" s="264" t="s">
        <v>3</v>
      </c>
      <c r="F70" s="234"/>
      <c r="G70" s="234"/>
      <c r="H70" s="234" t="s">
        <v>61</v>
      </c>
      <c r="I70" s="234" t="s">
        <v>64</v>
      </c>
      <c r="J70" s="234" t="s">
        <v>105</v>
      </c>
      <c r="K70" s="234" t="s">
        <v>65</v>
      </c>
      <c r="L70" s="234" t="s">
        <v>0</v>
      </c>
      <c r="M70" s="234" t="s">
        <v>333</v>
      </c>
      <c r="N70" s="46" t="s">
        <v>333</v>
      </c>
      <c r="O70" s="46" t="s">
        <v>0</v>
      </c>
      <c r="P70" s="46" t="s">
        <v>378</v>
      </c>
      <c r="Q70" s="46"/>
      <c r="R70" s="46"/>
      <c r="S70" s="46"/>
      <c r="T70" s="46"/>
      <c r="U70" s="46"/>
      <c r="V70" s="91"/>
      <c r="W70" s="70"/>
      <c r="X70" s="184"/>
      <c r="Y70" s="69"/>
      <c r="Z70" s="70"/>
      <c r="AA70" s="184"/>
      <c r="AB70" s="69"/>
      <c r="AC70" s="70"/>
      <c r="AD70" s="184"/>
      <c r="AE70" s="335"/>
      <c r="BI70" s="52"/>
      <c r="BJ70" s="52"/>
      <c r="BK70" s="52"/>
      <c r="BL70" s="52"/>
      <c r="BM70" s="52"/>
      <c r="BN70" s="52"/>
      <c r="BO70" s="52"/>
      <c r="BP70" s="52"/>
      <c r="BQ70" s="52"/>
      <c r="BR70" s="52"/>
      <c r="BS70" s="52"/>
      <c r="BT70" s="52"/>
      <c r="BU70" s="52"/>
      <c r="BV70" s="52"/>
      <c r="BW70" s="52"/>
    </row>
    <row r="71" spans="3:75" s="263" customFormat="1" ht="21" customHeight="1">
      <c r="C71" s="206"/>
      <c r="D71" s="426"/>
      <c r="E71" s="264" t="s">
        <v>2297</v>
      </c>
      <c r="F71" s="234"/>
      <c r="G71" s="234"/>
      <c r="H71" s="234" t="s">
        <v>61</v>
      </c>
      <c r="I71" s="234" t="s">
        <v>64</v>
      </c>
      <c r="J71" s="234" t="s">
        <v>106</v>
      </c>
      <c r="K71" s="234" t="s">
        <v>65</v>
      </c>
      <c r="L71" s="234" t="s">
        <v>0</v>
      </c>
      <c r="M71" s="234" t="s">
        <v>333</v>
      </c>
      <c r="N71" s="46" t="s">
        <v>333</v>
      </c>
      <c r="O71" s="46" t="s">
        <v>0</v>
      </c>
      <c r="P71" s="46" t="s">
        <v>378</v>
      </c>
      <c r="Q71" s="46"/>
      <c r="R71" s="46"/>
      <c r="S71" s="46"/>
      <c r="T71" s="46"/>
      <c r="U71" s="46"/>
      <c r="V71" s="91"/>
      <c r="W71" s="70"/>
      <c r="X71" s="184"/>
      <c r="Y71" s="69"/>
      <c r="Z71" s="70"/>
      <c r="AA71" s="184"/>
      <c r="AB71" s="69"/>
      <c r="AC71" s="70"/>
      <c r="AD71" s="184"/>
      <c r="AE71" s="335"/>
      <c r="BI71" s="52"/>
      <c r="BJ71" s="52"/>
      <c r="BK71" s="52"/>
      <c r="BL71" s="52"/>
      <c r="BM71" s="52"/>
      <c r="BN71" s="52"/>
      <c r="BO71" s="52"/>
      <c r="BP71" s="52"/>
      <c r="BQ71" s="52"/>
      <c r="BR71" s="52"/>
      <c r="BS71" s="52"/>
      <c r="BT71" s="52"/>
      <c r="BU71" s="52"/>
      <c r="BV71" s="52"/>
      <c r="BW71" s="52"/>
    </row>
    <row r="72" spans="3:75" s="263" customFormat="1" ht="21" customHeight="1">
      <c r="C72" s="206"/>
      <c r="D72" s="426"/>
      <c r="E72" s="265" t="s">
        <v>2286</v>
      </c>
      <c r="F72" s="234"/>
      <c r="G72" s="234"/>
      <c r="H72" s="234" t="s">
        <v>61</v>
      </c>
      <c r="I72" s="234" t="s">
        <v>64</v>
      </c>
      <c r="J72" s="234" t="s">
        <v>0</v>
      </c>
      <c r="K72" s="234" t="s">
        <v>65</v>
      </c>
      <c r="L72" s="234" t="s">
        <v>0</v>
      </c>
      <c r="M72" s="234" t="s">
        <v>333</v>
      </c>
      <c r="N72" s="46" t="s">
        <v>333</v>
      </c>
      <c r="O72" s="46" t="s">
        <v>0</v>
      </c>
      <c r="P72" s="46" t="s">
        <v>378</v>
      </c>
      <c r="Q72" s="46"/>
      <c r="R72" s="46"/>
      <c r="S72" s="46"/>
      <c r="T72" s="46"/>
      <c r="U72" s="99"/>
      <c r="V72" s="92" t="str">
        <f>IF(OR(SUMPRODUCT(--(V44:V71=""),--(W44:W71=""))&gt;0,COUNTIF(W44:W71,"M")&gt;0,COUNTIF(W44:W71,"X")=28),"",SUM(V44:V71))</f>
        <v/>
      </c>
      <c r="W72" s="22" t="str">
        <f>IF(AND(COUNTIF(W44:W71,"X")=28,SUM(V44:V71)=0,ISNUMBER(V72)),"",IF(COUNTIF(W44:W71,"M")&gt;0,"M",IF(AND(COUNTIF(W44:W71,W44)=28,OR(W44="X",W44="W",W44="Z")),UPPER(W44),"")))</f>
        <v/>
      </c>
      <c r="X72" s="180"/>
      <c r="Y72" s="21" t="str">
        <f>IF(OR(SUMPRODUCT(--(Y44:Y71=""),--(Z44:Z71=""))&gt;0,COUNTIF(Z44:Z71,"M")&gt;0,COUNTIF(Z44:Z71,"X")=28),"",SUM(Y44:Y71))</f>
        <v/>
      </c>
      <c r="Z72" s="22" t="str">
        <f>IF(AND(COUNTIF(Z44:Z71,"X")=28,SUM(Y44:Y71)=0,ISNUMBER(Y72)),"",IF(COUNTIF(Z44:Z71,"M")&gt;0,"M",IF(AND(COUNTIF(Z44:Z71,Z44)=28,OR(Z44="X",Z44="W",Z44="Z")),UPPER(Z44),"")))</f>
        <v/>
      </c>
      <c r="AA72" s="180"/>
      <c r="AB72" s="21" t="str">
        <f>IF(OR(SUMPRODUCT(--(AB44:AB71=""),--(AC44:AC71=""))&gt;0,COUNTIF(AC44:AC71,"M")&gt;0,COUNTIF(AC44:AC71,"X")=28),"",SUM(AB44:AB71))</f>
        <v/>
      </c>
      <c r="AC72" s="22" t="str">
        <f>IF(AND(COUNTIF(AC44:AC71,"X")=28,SUM(AB44:AB71)=0,ISNUMBER(AB72)),"",IF(COUNTIF(AC44:AC71,"M")&gt;0,"M",IF(AND(COUNTIF(AC44:AC71,AC44)=28,OR(AC44="X",AC44="W",AC44="Z")),UPPER(AC44),"")))</f>
        <v/>
      </c>
      <c r="AD72" s="180"/>
      <c r="AE72" s="335"/>
      <c r="BI72" s="52"/>
      <c r="BJ72" s="52"/>
      <c r="BK72" s="52"/>
      <c r="BL72" s="52"/>
      <c r="BM72" s="52"/>
      <c r="BN72" s="52"/>
      <c r="BO72" s="52"/>
      <c r="BP72" s="52"/>
      <c r="BQ72" s="52"/>
      <c r="BR72" s="52"/>
      <c r="BS72" s="52"/>
      <c r="BT72" s="52"/>
      <c r="BU72" s="52"/>
      <c r="BV72" s="52"/>
      <c r="BW72" s="52"/>
    </row>
    <row r="73" spans="3:75" ht="3" customHeight="1">
      <c r="C73" s="206"/>
      <c r="D73" s="266"/>
      <c r="E73" s="267"/>
      <c r="F73" s="269"/>
      <c r="G73" s="269"/>
      <c r="H73" s="268"/>
      <c r="I73" s="268"/>
      <c r="J73" s="268"/>
      <c r="K73" s="268"/>
      <c r="L73" s="268"/>
      <c r="M73" s="268"/>
      <c r="N73" s="100"/>
      <c r="O73" s="100"/>
      <c r="P73" s="100"/>
      <c r="Q73" s="100"/>
      <c r="R73" s="53"/>
      <c r="S73" s="53"/>
      <c r="T73" s="53"/>
      <c r="U73" s="53"/>
      <c r="V73" s="268"/>
      <c r="W73" s="268"/>
      <c r="X73" s="268"/>
      <c r="Y73" s="268"/>
      <c r="Z73" s="268"/>
      <c r="AA73" s="268"/>
      <c r="AB73" s="268"/>
      <c r="AC73" s="268"/>
      <c r="AD73" s="268"/>
      <c r="AE73" s="32"/>
      <c r="BI73" s="3"/>
      <c r="BJ73" s="3"/>
      <c r="BK73" s="3"/>
      <c r="BL73" s="3"/>
      <c r="BM73" s="3"/>
      <c r="BN73" s="3"/>
      <c r="BO73" s="3"/>
      <c r="BP73" s="3"/>
      <c r="BQ73" s="3"/>
      <c r="BR73" s="3"/>
      <c r="BS73" s="3"/>
      <c r="BT73" s="3"/>
      <c r="BU73" s="3"/>
      <c r="BV73" s="3"/>
      <c r="BW73" s="3"/>
    </row>
    <row r="74" spans="3:75" s="263" customFormat="1" ht="21" customHeight="1">
      <c r="C74" s="206"/>
      <c r="D74" s="427" t="s">
        <v>2284</v>
      </c>
      <c r="E74" s="265" t="s">
        <v>350</v>
      </c>
      <c r="F74" s="234"/>
      <c r="G74" s="234"/>
      <c r="H74" s="234" t="s">
        <v>0</v>
      </c>
      <c r="I74" s="234" t="s">
        <v>64</v>
      </c>
      <c r="J74" s="234" t="s">
        <v>351</v>
      </c>
      <c r="K74" s="234" t="s">
        <v>65</v>
      </c>
      <c r="L74" s="234" t="s">
        <v>0</v>
      </c>
      <c r="M74" s="234" t="s">
        <v>333</v>
      </c>
      <c r="N74" s="46" t="s">
        <v>333</v>
      </c>
      <c r="O74" s="46" t="s">
        <v>0</v>
      </c>
      <c r="P74" s="46" t="s">
        <v>378</v>
      </c>
      <c r="Q74" s="46"/>
      <c r="R74" s="46"/>
      <c r="S74" s="46"/>
      <c r="T74" s="46"/>
      <c r="U74" s="46"/>
      <c r="V74" s="92" t="str">
        <f t="shared" ref="V74:V102" si="0">IF(OR(AND(V14="",W14=""),AND(V44="",W44=""),AND(W14="X",W44="X"),OR(W14="M",W44="M")),"",SUM(V14,V44))</f>
        <v/>
      </c>
      <c r="W74" s="22" t="str">
        <f t="shared" ref="W74:W102" si="1">IF(AND(AND(W14="X",W44="X"),SUM(V14,V44)=0,ISNUMBER(V74)),"",IF(OR(W14="M",W44="M"),"M",IF(AND(W14=W44,OR(W14="X",W14="W",W14="Z")),UPPER(W14),"")))</f>
        <v/>
      </c>
      <c r="X74" s="180"/>
      <c r="Y74" s="21" t="str">
        <f t="shared" ref="Y74:Y102" si="2">IF(OR(AND(Y14="",Z14=""),AND(Y44="",Z44=""),AND(Z14="X",Z44="X"),OR(Z14="M",Z44="M")),"",SUM(Y14,Y44))</f>
        <v/>
      </c>
      <c r="Z74" s="22" t="str">
        <f t="shared" ref="Z74:Z102" si="3">IF(AND(AND(Z14="X",Z44="X"),SUM(Y14,Y44)=0,ISNUMBER(Y74)),"",IF(OR(Z14="M",Z44="M"),"M",IF(AND(Z14=Z44,OR(Z14="X",Z14="W",Z14="Z")),UPPER(Z14),"")))</f>
        <v/>
      </c>
      <c r="AA74" s="180"/>
      <c r="AB74" s="21" t="str">
        <f t="shared" ref="AB74:AB102" si="4">IF(OR(AND(AB14="",AC14=""),AND(AB44="",AC44=""),AND(AC14="X",AC44="X"),OR(AC14="M",AC44="M")),"",SUM(AB14,AB44))</f>
        <v/>
      </c>
      <c r="AC74" s="22" t="str">
        <f t="shared" ref="AC74:AC102" si="5">IF(AND(AND(AC14="X",AC44="X"),SUM(AB14,AB44)=0,ISNUMBER(AB74)),"",IF(OR(AC14="M",AC44="M"),"M",IF(AND(AC14=AC44,OR(AC14="X",AC14="W",AC14="Z")),UPPER(AC14),"")))</f>
        <v/>
      </c>
      <c r="AD74" s="180"/>
      <c r="AE74" s="335"/>
      <c r="BI74" s="52"/>
      <c r="BJ74" s="52"/>
      <c r="BK74" s="52"/>
      <c r="BL74" s="52"/>
      <c r="BM74" s="52"/>
      <c r="BN74" s="52"/>
      <c r="BO74" s="52"/>
      <c r="BP74" s="52"/>
      <c r="BQ74" s="52"/>
      <c r="BR74" s="52"/>
      <c r="BS74" s="52"/>
      <c r="BT74" s="52"/>
      <c r="BU74" s="52"/>
      <c r="BV74" s="52"/>
      <c r="BW74" s="52"/>
    </row>
    <row r="75" spans="3:75" s="263" customFormat="1" ht="21" customHeight="1">
      <c r="C75" s="206"/>
      <c r="D75" s="427"/>
      <c r="E75" s="265">
        <v>15</v>
      </c>
      <c r="F75" s="234"/>
      <c r="G75" s="234"/>
      <c r="H75" s="234" t="s">
        <v>0</v>
      </c>
      <c r="I75" s="234" t="s">
        <v>64</v>
      </c>
      <c r="J75" s="234" t="s">
        <v>352</v>
      </c>
      <c r="K75" s="234" t="s">
        <v>65</v>
      </c>
      <c r="L75" s="234" t="s">
        <v>0</v>
      </c>
      <c r="M75" s="234" t="s">
        <v>333</v>
      </c>
      <c r="N75" s="46" t="s">
        <v>333</v>
      </c>
      <c r="O75" s="46" t="s">
        <v>0</v>
      </c>
      <c r="P75" s="46" t="s">
        <v>378</v>
      </c>
      <c r="Q75" s="46"/>
      <c r="R75" s="46"/>
      <c r="S75" s="46"/>
      <c r="T75" s="46"/>
      <c r="U75" s="46"/>
      <c r="V75" s="92" t="str">
        <f t="shared" si="0"/>
        <v/>
      </c>
      <c r="W75" s="22" t="str">
        <f t="shared" si="1"/>
        <v/>
      </c>
      <c r="X75" s="180"/>
      <c r="Y75" s="21" t="str">
        <f t="shared" si="2"/>
        <v/>
      </c>
      <c r="Z75" s="22" t="str">
        <f t="shared" si="3"/>
        <v/>
      </c>
      <c r="AA75" s="180"/>
      <c r="AB75" s="21" t="str">
        <f t="shared" si="4"/>
        <v/>
      </c>
      <c r="AC75" s="22" t="str">
        <f t="shared" si="5"/>
        <v/>
      </c>
      <c r="AD75" s="180"/>
      <c r="AE75" s="335"/>
      <c r="BI75" s="52"/>
      <c r="BJ75" s="52"/>
      <c r="BK75" s="52"/>
      <c r="BL75" s="52"/>
      <c r="BM75" s="52"/>
      <c r="BN75" s="52"/>
      <c r="BO75" s="52"/>
      <c r="BP75" s="52"/>
      <c r="BQ75" s="52"/>
      <c r="BR75" s="52"/>
      <c r="BS75" s="52"/>
      <c r="BT75" s="52"/>
      <c r="BU75" s="52"/>
      <c r="BV75" s="52"/>
      <c r="BW75" s="52"/>
    </row>
    <row r="76" spans="3:75" s="263" customFormat="1" ht="21" customHeight="1">
      <c r="C76" s="206"/>
      <c r="D76" s="427"/>
      <c r="E76" s="265">
        <v>16</v>
      </c>
      <c r="F76" s="234"/>
      <c r="G76" s="234"/>
      <c r="H76" s="234" t="s">
        <v>0</v>
      </c>
      <c r="I76" s="234" t="s">
        <v>64</v>
      </c>
      <c r="J76" s="234" t="s">
        <v>81</v>
      </c>
      <c r="K76" s="234" t="s">
        <v>65</v>
      </c>
      <c r="L76" s="234" t="s">
        <v>0</v>
      </c>
      <c r="M76" s="234" t="s">
        <v>333</v>
      </c>
      <c r="N76" s="46" t="s">
        <v>333</v>
      </c>
      <c r="O76" s="46" t="s">
        <v>0</v>
      </c>
      <c r="P76" s="46" t="s">
        <v>378</v>
      </c>
      <c r="Q76" s="46"/>
      <c r="R76" s="46"/>
      <c r="S76" s="46"/>
      <c r="T76" s="46"/>
      <c r="U76" s="46"/>
      <c r="V76" s="92" t="str">
        <f t="shared" si="0"/>
        <v/>
      </c>
      <c r="W76" s="22" t="str">
        <f t="shared" si="1"/>
        <v/>
      </c>
      <c r="X76" s="180"/>
      <c r="Y76" s="21" t="str">
        <f t="shared" si="2"/>
        <v/>
      </c>
      <c r="Z76" s="22" t="str">
        <f t="shared" si="3"/>
        <v/>
      </c>
      <c r="AA76" s="180"/>
      <c r="AB76" s="21" t="str">
        <f t="shared" si="4"/>
        <v/>
      </c>
      <c r="AC76" s="22" t="str">
        <f t="shared" si="5"/>
        <v/>
      </c>
      <c r="AD76" s="180"/>
      <c r="AE76" s="335"/>
      <c r="BI76" s="52"/>
      <c r="BJ76" s="52"/>
      <c r="BK76" s="52"/>
      <c r="BL76" s="52"/>
      <c r="BM76" s="52"/>
      <c r="BN76" s="52"/>
      <c r="BO76" s="52"/>
      <c r="BP76" s="52"/>
      <c r="BQ76" s="52"/>
      <c r="BR76" s="52"/>
      <c r="BS76" s="52"/>
      <c r="BT76" s="52"/>
      <c r="BU76" s="52"/>
      <c r="BV76" s="52"/>
      <c r="BW76" s="52"/>
    </row>
    <row r="77" spans="3:75" s="263" customFormat="1" ht="21" customHeight="1">
      <c r="C77" s="206"/>
      <c r="D77" s="427"/>
      <c r="E77" s="265">
        <v>17</v>
      </c>
      <c r="F77" s="234"/>
      <c r="G77" s="234"/>
      <c r="H77" s="234" t="s">
        <v>0</v>
      </c>
      <c r="I77" s="234" t="s">
        <v>64</v>
      </c>
      <c r="J77" s="234" t="s">
        <v>82</v>
      </c>
      <c r="K77" s="234" t="s">
        <v>65</v>
      </c>
      <c r="L77" s="234" t="s">
        <v>0</v>
      </c>
      <c r="M77" s="234" t="s">
        <v>333</v>
      </c>
      <c r="N77" s="46" t="s">
        <v>333</v>
      </c>
      <c r="O77" s="46" t="s">
        <v>0</v>
      </c>
      <c r="P77" s="46" t="s">
        <v>378</v>
      </c>
      <c r="Q77" s="46"/>
      <c r="R77" s="46"/>
      <c r="S77" s="46"/>
      <c r="T77" s="46"/>
      <c r="U77" s="46"/>
      <c r="V77" s="92" t="str">
        <f t="shared" si="0"/>
        <v/>
      </c>
      <c r="W77" s="22" t="str">
        <f t="shared" si="1"/>
        <v/>
      </c>
      <c r="X77" s="180"/>
      <c r="Y77" s="21" t="str">
        <f t="shared" si="2"/>
        <v/>
      </c>
      <c r="Z77" s="22" t="str">
        <f t="shared" si="3"/>
        <v/>
      </c>
      <c r="AA77" s="180"/>
      <c r="AB77" s="21" t="str">
        <f t="shared" si="4"/>
        <v/>
      </c>
      <c r="AC77" s="22" t="str">
        <f t="shared" si="5"/>
        <v/>
      </c>
      <c r="AD77" s="180"/>
      <c r="AE77" s="335"/>
      <c r="BI77" s="52"/>
      <c r="BJ77" s="52"/>
      <c r="BK77" s="52"/>
      <c r="BL77" s="52"/>
      <c r="BM77" s="52"/>
      <c r="BN77" s="52"/>
      <c r="BO77" s="52"/>
      <c r="BP77" s="52"/>
      <c r="BQ77" s="52"/>
      <c r="BR77" s="52"/>
      <c r="BS77" s="52"/>
      <c r="BT77" s="52"/>
      <c r="BU77" s="52"/>
      <c r="BV77" s="52"/>
      <c r="BW77" s="52"/>
    </row>
    <row r="78" spans="3:75" s="263" customFormat="1" ht="21" customHeight="1">
      <c r="C78" s="206"/>
      <c r="D78" s="427"/>
      <c r="E78" s="265">
        <v>18</v>
      </c>
      <c r="F78" s="234"/>
      <c r="G78" s="234"/>
      <c r="H78" s="234" t="s">
        <v>0</v>
      </c>
      <c r="I78" s="234" t="s">
        <v>64</v>
      </c>
      <c r="J78" s="234" t="s">
        <v>83</v>
      </c>
      <c r="K78" s="234" t="s">
        <v>65</v>
      </c>
      <c r="L78" s="234" t="s">
        <v>0</v>
      </c>
      <c r="M78" s="234" t="s">
        <v>333</v>
      </c>
      <c r="N78" s="46" t="s">
        <v>333</v>
      </c>
      <c r="O78" s="46" t="s">
        <v>0</v>
      </c>
      <c r="P78" s="46" t="s">
        <v>378</v>
      </c>
      <c r="Q78" s="46"/>
      <c r="R78" s="46"/>
      <c r="S78" s="46"/>
      <c r="T78" s="46"/>
      <c r="U78" s="46"/>
      <c r="V78" s="92" t="str">
        <f t="shared" si="0"/>
        <v/>
      </c>
      <c r="W78" s="22" t="str">
        <f t="shared" si="1"/>
        <v/>
      </c>
      <c r="X78" s="180"/>
      <c r="Y78" s="21" t="str">
        <f t="shared" si="2"/>
        <v/>
      </c>
      <c r="Z78" s="22" t="str">
        <f t="shared" si="3"/>
        <v/>
      </c>
      <c r="AA78" s="180"/>
      <c r="AB78" s="21" t="str">
        <f t="shared" si="4"/>
        <v/>
      </c>
      <c r="AC78" s="22" t="str">
        <f t="shared" si="5"/>
        <v/>
      </c>
      <c r="AD78" s="180"/>
      <c r="AE78" s="335"/>
      <c r="BI78" s="52"/>
      <c r="BJ78" s="52"/>
      <c r="BK78" s="52"/>
      <c r="BL78" s="52"/>
      <c r="BM78" s="52"/>
      <c r="BN78" s="52"/>
      <c r="BO78" s="52"/>
      <c r="BP78" s="52"/>
      <c r="BQ78" s="52"/>
      <c r="BR78" s="52"/>
      <c r="BS78" s="52"/>
      <c r="BT78" s="52"/>
      <c r="BU78" s="52"/>
      <c r="BV78" s="52"/>
      <c r="BW78" s="52"/>
    </row>
    <row r="79" spans="3:75" s="263" customFormat="1" ht="21" customHeight="1">
      <c r="C79" s="206"/>
      <c r="D79" s="427"/>
      <c r="E79" s="265">
        <v>19</v>
      </c>
      <c r="F79" s="234"/>
      <c r="G79" s="234"/>
      <c r="H79" s="234" t="s">
        <v>0</v>
      </c>
      <c r="I79" s="234" t="s">
        <v>64</v>
      </c>
      <c r="J79" s="234" t="s">
        <v>84</v>
      </c>
      <c r="K79" s="234" t="s">
        <v>65</v>
      </c>
      <c r="L79" s="234" t="s">
        <v>0</v>
      </c>
      <c r="M79" s="234" t="s">
        <v>333</v>
      </c>
      <c r="N79" s="46" t="s">
        <v>333</v>
      </c>
      <c r="O79" s="46" t="s">
        <v>0</v>
      </c>
      <c r="P79" s="46" t="s">
        <v>378</v>
      </c>
      <c r="Q79" s="46"/>
      <c r="R79" s="46"/>
      <c r="S79" s="46"/>
      <c r="T79" s="46"/>
      <c r="U79" s="46"/>
      <c r="V79" s="92" t="str">
        <f t="shared" si="0"/>
        <v/>
      </c>
      <c r="W79" s="22" t="str">
        <f t="shared" si="1"/>
        <v/>
      </c>
      <c r="X79" s="180"/>
      <c r="Y79" s="21" t="str">
        <f t="shared" si="2"/>
        <v/>
      </c>
      <c r="Z79" s="22" t="str">
        <f t="shared" si="3"/>
        <v/>
      </c>
      <c r="AA79" s="180"/>
      <c r="AB79" s="21" t="str">
        <f t="shared" si="4"/>
        <v/>
      </c>
      <c r="AC79" s="22" t="str">
        <f t="shared" si="5"/>
        <v/>
      </c>
      <c r="AD79" s="180"/>
      <c r="AE79" s="335"/>
      <c r="BI79" s="52"/>
      <c r="BJ79" s="52"/>
      <c r="BK79" s="52"/>
      <c r="BL79" s="52"/>
      <c r="BM79" s="52"/>
      <c r="BN79" s="52"/>
      <c r="BO79" s="52"/>
      <c r="BP79" s="52"/>
      <c r="BQ79" s="52"/>
      <c r="BR79" s="52"/>
      <c r="BS79" s="52"/>
      <c r="BT79" s="52"/>
      <c r="BU79" s="52"/>
      <c r="BV79" s="52"/>
      <c r="BW79" s="52"/>
    </row>
    <row r="80" spans="3:75" s="263" customFormat="1" ht="21" customHeight="1">
      <c r="C80" s="206"/>
      <c r="D80" s="427"/>
      <c r="E80" s="265">
        <v>20</v>
      </c>
      <c r="F80" s="234"/>
      <c r="G80" s="234"/>
      <c r="H80" s="234" t="s">
        <v>0</v>
      </c>
      <c r="I80" s="234" t="s">
        <v>64</v>
      </c>
      <c r="J80" s="234" t="s">
        <v>85</v>
      </c>
      <c r="K80" s="234" t="s">
        <v>65</v>
      </c>
      <c r="L80" s="234" t="s">
        <v>0</v>
      </c>
      <c r="M80" s="234" t="s">
        <v>333</v>
      </c>
      <c r="N80" s="46" t="s">
        <v>333</v>
      </c>
      <c r="O80" s="46" t="s">
        <v>0</v>
      </c>
      <c r="P80" s="46" t="s">
        <v>378</v>
      </c>
      <c r="Q80" s="46"/>
      <c r="R80" s="46"/>
      <c r="S80" s="46"/>
      <c r="T80" s="46"/>
      <c r="U80" s="46"/>
      <c r="V80" s="92" t="str">
        <f t="shared" si="0"/>
        <v/>
      </c>
      <c r="W80" s="22" t="str">
        <f t="shared" si="1"/>
        <v/>
      </c>
      <c r="X80" s="180"/>
      <c r="Y80" s="21" t="str">
        <f t="shared" si="2"/>
        <v/>
      </c>
      <c r="Z80" s="22" t="str">
        <f t="shared" si="3"/>
        <v/>
      </c>
      <c r="AA80" s="180"/>
      <c r="AB80" s="21" t="str">
        <f t="shared" si="4"/>
        <v/>
      </c>
      <c r="AC80" s="22" t="str">
        <f t="shared" si="5"/>
        <v/>
      </c>
      <c r="AD80" s="180"/>
      <c r="AE80" s="335"/>
      <c r="BI80" s="52"/>
      <c r="BJ80" s="52"/>
      <c r="BK80" s="52"/>
      <c r="BL80" s="52"/>
      <c r="BM80" s="52"/>
      <c r="BN80" s="52"/>
      <c r="BO80" s="52"/>
      <c r="BP80" s="52"/>
      <c r="BQ80" s="52"/>
      <c r="BR80" s="52"/>
      <c r="BS80" s="52"/>
      <c r="BT80" s="52"/>
      <c r="BU80" s="52"/>
      <c r="BV80" s="52"/>
      <c r="BW80" s="52"/>
    </row>
    <row r="81" spans="3:75" s="263" customFormat="1" ht="21" customHeight="1">
      <c r="C81" s="206"/>
      <c r="D81" s="427"/>
      <c r="E81" s="265">
        <v>21</v>
      </c>
      <c r="F81" s="234"/>
      <c r="G81" s="234"/>
      <c r="H81" s="234" t="s">
        <v>0</v>
      </c>
      <c r="I81" s="234" t="s">
        <v>64</v>
      </c>
      <c r="J81" s="234" t="s">
        <v>86</v>
      </c>
      <c r="K81" s="234" t="s">
        <v>65</v>
      </c>
      <c r="L81" s="234" t="s">
        <v>0</v>
      </c>
      <c r="M81" s="234" t="s">
        <v>333</v>
      </c>
      <c r="N81" s="46" t="s">
        <v>333</v>
      </c>
      <c r="O81" s="46" t="s">
        <v>0</v>
      </c>
      <c r="P81" s="46" t="s">
        <v>378</v>
      </c>
      <c r="Q81" s="46"/>
      <c r="R81" s="46"/>
      <c r="S81" s="46"/>
      <c r="T81" s="46"/>
      <c r="U81" s="46"/>
      <c r="V81" s="92" t="str">
        <f t="shared" si="0"/>
        <v/>
      </c>
      <c r="W81" s="22" t="str">
        <f t="shared" si="1"/>
        <v/>
      </c>
      <c r="X81" s="180"/>
      <c r="Y81" s="21" t="str">
        <f t="shared" si="2"/>
        <v/>
      </c>
      <c r="Z81" s="22" t="str">
        <f t="shared" si="3"/>
        <v/>
      </c>
      <c r="AA81" s="180"/>
      <c r="AB81" s="21" t="str">
        <f t="shared" si="4"/>
        <v/>
      </c>
      <c r="AC81" s="22" t="str">
        <f t="shared" si="5"/>
        <v/>
      </c>
      <c r="AD81" s="180"/>
      <c r="AE81" s="335"/>
      <c r="BI81" s="52"/>
      <c r="BJ81" s="52"/>
      <c r="BK81" s="52"/>
      <c r="BL81" s="52"/>
      <c r="BM81" s="52"/>
      <c r="BN81" s="52"/>
      <c r="BO81" s="52"/>
      <c r="BP81" s="52"/>
      <c r="BQ81" s="52"/>
      <c r="BR81" s="52"/>
      <c r="BS81" s="52"/>
      <c r="BT81" s="52"/>
      <c r="BU81" s="52"/>
      <c r="BV81" s="52"/>
      <c r="BW81" s="52"/>
    </row>
    <row r="82" spans="3:75" s="263" customFormat="1" ht="21" customHeight="1">
      <c r="C82" s="206"/>
      <c r="D82" s="427"/>
      <c r="E82" s="265">
        <v>22</v>
      </c>
      <c r="F82" s="234"/>
      <c r="G82" s="234"/>
      <c r="H82" s="234" t="s">
        <v>0</v>
      </c>
      <c r="I82" s="234" t="s">
        <v>64</v>
      </c>
      <c r="J82" s="234" t="s">
        <v>87</v>
      </c>
      <c r="K82" s="234" t="s">
        <v>65</v>
      </c>
      <c r="L82" s="234" t="s">
        <v>0</v>
      </c>
      <c r="M82" s="234" t="s">
        <v>333</v>
      </c>
      <c r="N82" s="46" t="s">
        <v>333</v>
      </c>
      <c r="O82" s="46" t="s">
        <v>0</v>
      </c>
      <c r="P82" s="46" t="s">
        <v>378</v>
      </c>
      <c r="Q82" s="46"/>
      <c r="R82" s="46"/>
      <c r="S82" s="46"/>
      <c r="T82" s="46"/>
      <c r="U82" s="46"/>
      <c r="V82" s="92" t="str">
        <f t="shared" si="0"/>
        <v/>
      </c>
      <c r="W82" s="22" t="str">
        <f t="shared" si="1"/>
        <v/>
      </c>
      <c r="X82" s="180"/>
      <c r="Y82" s="21" t="str">
        <f t="shared" si="2"/>
        <v/>
      </c>
      <c r="Z82" s="22" t="str">
        <f t="shared" si="3"/>
        <v/>
      </c>
      <c r="AA82" s="180"/>
      <c r="AB82" s="21" t="str">
        <f t="shared" si="4"/>
        <v/>
      </c>
      <c r="AC82" s="22" t="str">
        <f t="shared" si="5"/>
        <v/>
      </c>
      <c r="AD82" s="180"/>
      <c r="AE82" s="335"/>
      <c r="BI82" s="52"/>
      <c r="BJ82" s="52"/>
      <c r="BK82" s="52"/>
      <c r="BL82" s="52"/>
      <c r="BM82" s="52"/>
      <c r="BN82" s="52"/>
      <c r="BO82" s="52"/>
      <c r="BP82" s="52"/>
      <c r="BQ82" s="52"/>
      <c r="BR82" s="52"/>
      <c r="BS82" s="52"/>
      <c r="BT82" s="52"/>
      <c r="BU82" s="52"/>
      <c r="BV82" s="52"/>
      <c r="BW82" s="52"/>
    </row>
    <row r="83" spans="3:75" s="263" customFormat="1" ht="21" customHeight="1">
      <c r="C83" s="206"/>
      <c r="D83" s="427"/>
      <c r="E83" s="265">
        <v>23</v>
      </c>
      <c r="F83" s="234"/>
      <c r="G83" s="234"/>
      <c r="H83" s="234" t="s">
        <v>0</v>
      </c>
      <c r="I83" s="234" t="s">
        <v>64</v>
      </c>
      <c r="J83" s="234" t="s">
        <v>88</v>
      </c>
      <c r="K83" s="234" t="s">
        <v>65</v>
      </c>
      <c r="L83" s="234" t="s">
        <v>0</v>
      </c>
      <c r="M83" s="234" t="s">
        <v>333</v>
      </c>
      <c r="N83" s="46" t="s">
        <v>333</v>
      </c>
      <c r="O83" s="46" t="s">
        <v>0</v>
      </c>
      <c r="P83" s="46" t="s">
        <v>378</v>
      </c>
      <c r="Q83" s="46"/>
      <c r="R83" s="46"/>
      <c r="S83" s="46"/>
      <c r="T83" s="46"/>
      <c r="U83" s="46"/>
      <c r="V83" s="92" t="str">
        <f t="shared" si="0"/>
        <v/>
      </c>
      <c r="W83" s="22" t="str">
        <f t="shared" si="1"/>
        <v/>
      </c>
      <c r="X83" s="180"/>
      <c r="Y83" s="21" t="str">
        <f t="shared" si="2"/>
        <v/>
      </c>
      <c r="Z83" s="22" t="str">
        <f t="shared" si="3"/>
        <v/>
      </c>
      <c r="AA83" s="180"/>
      <c r="AB83" s="21" t="str">
        <f t="shared" si="4"/>
        <v/>
      </c>
      <c r="AC83" s="22" t="str">
        <f t="shared" si="5"/>
        <v/>
      </c>
      <c r="AD83" s="180"/>
      <c r="AE83" s="335"/>
      <c r="BI83" s="52"/>
      <c r="BJ83" s="52"/>
      <c r="BK83" s="52"/>
      <c r="BL83" s="52"/>
      <c r="BM83" s="52"/>
      <c r="BN83" s="52"/>
      <c r="BO83" s="52"/>
      <c r="BP83" s="52"/>
      <c r="BQ83" s="52"/>
      <c r="BR83" s="52"/>
      <c r="BS83" s="52"/>
      <c r="BT83" s="52"/>
      <c r="BU83" s="52"/>
      <c r="BV83" s="52"/>
      <c r="BW83" s="52"/>
    </row>
    <row r="84" spans="3:75" s="263" customFormat="1" ht="21" customHeight="1">
      <c r="C84" s="206"/>
      <c r="D84" s="427"/>
      <c r="E84" s="265">
        <v>24</v>
      </c>
      <c r="F84" s="234"/>
      <c r="G84" s="234"/>
      <c r="H84" s="234" t="s">
        <v>0</v>
      </c>
      <c r="I84" s="234" t="s">
        <v>64</v>
      </c>
      <c r="J84" s="234" t="s">
        <v>89</v>
      </c>
      <c r="K84" s="234" t="s">
        <v>65</v>
      </c>
      <c r="L84" s="234" t="s">
        <v>0</v>
      </c>
      <c r="M84" s="234" t="s">
        <v>333</v>
      </c>
      <c r="N84" s="46" t="s">
        <v>333</v>
      </c>
      <c r="O84" s="46" t="s">
        <v>0</v>
      </c>
      <c r="P84" s="46" t="s">
        <v>378</v>
      </c>
      <c r="Q84" s="46"/>
      <c r="R84" s="46"/>
      <c r="S84" s="46"/>
      <c r="T84" s="46"/>
      <c r="U84" s="46"/>
      <c r="V84" s="92" t="str">
        <f t="shared" si="0"/>
        <v/>
      </c>
      <c r="W84" s="22" t="str">
        <f t="shared" si="1"/>
        <v/>
      </c>
      <c r="X84" s="180"/>
      <c r="Y84" s="21" t="str">
        <f t="shared" si="2"/>
        <v/>
      </c>
      <c r="Z84" s="22" t="str">
        <f t="shared" si="3"/>
        <v/>
      </c>
      <c r="AA84" s="180"/>
      <c r="AB84" s="21" t="str">
        <f t="shared" si="4"/>
        <v/>
      </c>
      <c r="AC84" s="22" t="str">
        <f t="shared" si="5"/>
        <v/>
      </c>
      <c r="AD84" s="180"/>
      <c r="AE84" s="335"/>
      <c r="BI84" s="52"/>
      <c r="BJ84" s="52"/>
      <c r="BK84" s="52"/>
      <c r="BL84" s="52"/>
      <c r="BM84" s="52"/>
      <c r="BN84" s="52"/>
      <c r="BO84" s="52"/>
      <c r="BP84" s="52"/>
      <c r="BQ84" s="52"/>
      <c r="BR84" s="52"/>
      <c r="BS84" s="52"/>
      <c r="BT84" s="52"/>
      <c r="BU84" s="52"/>
      <c r="BV84" s="52"/>
      <c r="BW84" s="52"/>
    </row>
    <row r="85" spans="3:75" s="263" customFormat="1" ht="21" customHeight="1">
      <c r="C85" s="206"/>
      <c r="D85" s="427"/>
      <c r="E85" s="265">
        <v>25</v>
      </c>
      <c r="F85" s="234"/>
      <c r="G85" s="234"/>
      <c r="H85" s="234" t="s">
        <v>0</v>
      </c>
      <c r="I85" s="234" t="s">
        <v>64</v>
      </c>
      <c r="J85" s="234" t="s">
        <v>90</v>
      </c>
      <c r="K85" s="234" t="s">
        <v>65</v>
      </c>
      <c r="L85" s="234" t="s">
        <v>0</v>
      </c>
      <c r="M85" s="234" t="s">
        <v>333</v>
      </c>
      <c r="N85" s="46" t="s">
        <v>333</v>
      </c>
      <c r="O85" s="46" t="s">
        <v>0</v>
      </c>
      <c r="P85" s="46" t="s">
        <v>378</v>
      </c>
      <c r="Q85" s="46"/>
      <c r="R85" s="46"/>
      <c r="S85" s="46"/>
      <c r="T85" s="46"/>
      <c r="U85" s="46"/>
      <c r="V85" s="92" t="str">
        <f t="shared" si="0"/>
        <v/>
      </c>
      <c r="W85" s="22" t="str">
        <f t="shared" si="1"/>
        <v/>
      </c>
      <c r="X85" s="180"/>
      <c r="Y85" s="21" t="str">
        <f t="shared" si="2"/>
        <v/>
      </c>
      <c r="Z85" s="22" t="str">
        <f t="shared" si="3"/>
        <v/>
      </c>
      <c r="AA85" s="180"/>
      <c r="AB85" s="21" t="str">
        <f t="shared" si="4"/>
        <v/>
      </c>
      <c r="AC85" s="22" t="str">
        <f t="shared" si="5"/>
        <v/>
      </c>
      <c r="AD85" s="180"/>
      <c r="AE85" s="335"/>
      <c r="BI85" s="52"/>
      <c r="BJ85" s="52"/>
      <c r="BK85" s="52"/>
      <c r="BL85" s="52"/>
      <c r="BM85" s="52"/>
      <c r="BN85" s="52"/>
      <c r="BO85" s="52"/>
      <c r="BP85" s="52"/>
      <c r="BQ85" s="52"/>
      <c r="BR85" s="52"/>
      <c r="BS85" s="52"/>
      <c r="BT85" s="52"/>
      <c r="BU85" s="52"/>
      <c r="BV85" s="52"/>
      <c r="BW85" s="52"/>
    </row>
    <row r="86" spans="3:75" s="263" customFormat="1" ht="21" customHeight="1">
      <c r="C86" s="206"/>
      <c r="D86" s="427"/>
      <c r="E86" s="265">
        <v>26</v>
      </c>
      <c r="F86" s="234"/>
      <c r="G86" s="234"/>
      <c r="H86" s="234" t="s">
        <v>0</v>
      </c>
      <c r="I86" s="234" t="s">
        <v>64</v>
      </c>
      <c r="J86" s="234" t="s">
        <v>91</v>
      </c>
      <c r="K86" s="234" t="s">
        <v>65</v>
      </c>
      <c r="L86" s="234" t="s">
        <v>0</v>
      </c>
      <c r="M86" s="234" t="s">
        <v>333</v>
      </c>
      <c r="N86" s="46" t="s">
        <v>333</v>
      </c>
      <c r="O86" s="46" t="s">
        <v>0</v>
      </c>
      <c r="P86" s="46" t="s">
        <v>378</v>
      </c>
      <c r="Q86" s="46"/>
      <c r="R86" s="46"/>
      <c r="S86" s="46"/>
      <c r="T86" s="46"/>
      <c r="U86" s="46"/>
      <c r="V86" s="92" t="str">
        <f t="shared" si="0"/>
        <v/>
      </c>
      <c r="W86" s="22" t="str">
        <f t="shared" si="1"/>
        <v/>
      </c>
      <c r="X86" s="180"/>
      <c r="Y86" s="21" t="str">
        <f t="shared" si="2"/>
        <v/>
      </c>
      <c r="Z86" s="22" t="str">
        <f t="shared" si="3"/>
        <v/>
      </c>
      <c r="AA86" s="180"/>
      <c r="AB86" s="21" t="str">
        <f t="shared" si="4"/>
        <v/>
      </c>
      <c r="AC86" s="22" t="str">
        <f t="shared" si="5"/>
        <v/>
      </c>
      <c r="AD86" s="180"/>
      <c r="AE86" s="335"/>
      <c r="BI86" s="52"/>
      <c r="BJ86" s="52"/>
      <c r="BK86" s="52"/>
      <c r="BL86" s="52"/>
      <c r="BM86" s="52"/>
      <c r="BN86" s="52"/>
      <c r="BO86" s="52"/>
      <c r="BP86" s="52"/>
      <c r="BQ86" s="52"/>
      <c r="BR86" s="52"/>
      <c r="BS86" s="52"/>
      <c r="BT86" s="52"/>
      <c r="BU86" s="52"/>
      <c r="BV86" s="52"/>
      <c r="BW86" s="52"/>
    </row>
    <row r="87" spans="3:75" s="263" customFormat="1" ht="21" customHeight="1">
      <c r="C87" s="206"/>
      <c r="D87" s="427"/>
      <c r="E87" s="265">
        <v>27</v>
      </c>
      <c r="F87" s="234"/>
      <c r="G87" s="234"/>
      <c r="H87" s="234" t="s">
        <v>0</v>
      </c>
      <c r="I87" s="234" t="s">
        <v>64</v>
      </c>
      <c r="J87" s="234" t="s">
        <v>92</v>
      </c>
      <c r="K87" s="234" t="s">
        <v>65</v>
      </c>
      <c r="L87" s="234" t="s">
        <v>0</v>
      </c>
      <c r="M87" s="234" t="s">
        <v>333</v>
      </c>
      <c r="N87" s="46" t="s">
        <v>333</v>
      </c>
      <c r="O87" s="46" t="s">
        <v>0</v>
      </c>
      <c r="P87" s="46" t="s">
        <v>378</v>
      </c>
      <c r="Q87" s="46"/>
      <c r="R87" s="46"/>
      <c r="S87" s="46"/>
      <c r="T87" s="46"/>
      <c r="U87" s="46"/>
      <c r="V87" s="92" t="str">
        <f t="shared" si="0"/>
        <v/>
      </c>
      <c r="W87" s="22" t="str">
        <f t="shared" si="1"/>
        <v/>
      </c>
      <c r="X87" s="180"/>
      <c r="Y87" s="21" t="str">
        <f t="shared" si="2"/>
        <v/>
      </c>
      <c r="Z87" s="22" t="str">
        <f t="shared" si="3"/>
        <v/>
      </c>
      <c r="AA87" s="180"/>
      <c r="AB87" s="21" t="str">
        <f t="shared" si="4"/>
        <v/>
      </c>
      <c r="AC87" s="22" t="str">
        <f t="shared" si="5"/>
        <v/>
      </c>
      <c r="AD87" s="180"/>
      <c r="AE87" s="335"/>
      <c r="BI87" s="52"/>
      <c r="BJ87" s="52"/>
      <c r="BK87" s="52"/>
      <c r="BL87" s="52"/>
      <c r="BM87" s="52"/>
      <c r="BN87" s="52"/>
      <c r="BO87" s="52"/>
      <c r="BP87" s="52"/>
      <c r="BQ87" s="52"/>
      <c r="BR87" s="52"/>
      <c r="BS87" s="52"/>
      <c r="BT87" s="52"/>
      <c r="BU87" s="52"/>
      <c r="BV87" s="52"/>
      <c r="BW87" s="52"/>
    </row>
    <row r="88" spans="3:75" s="263" customFormat="1" ht="21" customHeight="1">
      <c r="C88" s="206"/>
      <c r="D88" s="427"/>
      <c r="E88" s="265">
        <v>28</v>
      </c>
      <c r="F88" s="234"/>
      <c r="G88" s="234"/>
      <c r="H88" s="234" t="s">
        <v>0</v>
      </c>
      <c r="I88" s="234" t="s">
        <v>64</v>
      </c>
      <c r="J88" s="234" t="s">
        <v>93</v>
      </c>
      <c r="K88" s="234" t="s">
        <v>65</v>
      </c>
      <c r="L88" s="234" t="s">
        <v>0</v>
      </c>
      <c r="M88" s="234" t="s">
        <v>333</v>
      </c>
      <c r="N88" s="46" t="s">
        <v>333</v>
      </c>
      <c r="O88" s="46" t="s">
        <v>0</v>
      </c>
      <c r="P88" s="46" t="s">
        <v>378</v>
      </c>
      <c r="Q88" s="46"/>
      <c r="R88" s="46"/>
      <c r="S88" s="46"/>
      <c r="T88" s="46"/>
      <c r="U88" s="46"/>
      <c r="V88" s="92" t="str">
        <f t="shared" si="0"/>
        <v/>
      </c>
      <c r="W88" s="22" t="str">
        <f t="shared" si="1"/>
        <v/>
      </c>
      <c r="X88" s="180"/>
      <c r="Y88" s="21" t="str">
        <f t="shared" si="2"/>
        <v/>
      </c>
      <c r="Z88" s="22" t="str">
        <f t="shared" si="3"/>
        <v/>
      </c>
      <c r="AA88" s="180"/>
      <c r="AB88" s="21" t="str">
        <f t="shared" si="4"/>
        <v/>
      </c>
      <c r="AC88" s="22" t="str">
        <f t="shared" si="5"/>
        <v/>
      </c>
      <c r="AD88" s="180"/>
      <c r="AE88" s="335"/>
      <c r="BI88" s="52"/>
      <c r="BJ88" s="52"/>
      <c r="BK88" s="52"/>
      <c r="BL88" s="52"/>
      <c r="BM88" s="52"/>
      <c r="BN88" s="52"/>
      <c r="BO88" s="52"/>
      <c r="BP88" s="52"/>
      <c r="BQ88" s="52"/>
      <c r="BR88" s="52"/>
      <c r="BS88" s="52"/>
      <c r="BT88" s="52"/>
      <c r="BU88" s="52"/>
      <c r="BV88" s="52"/>
      <c r="BW88" s="52"/>
    </row>
    <row r="89" spans="3:75" s="263" customFormat="1" ht="21" customHeight="1">
      <c r="C89" s="206"/>
      <c r="D89" s="427"/>
      <c r="E89" s="265">
        <v>29</v>
      </c>
      <c r="F89" s="234"/>
      <c r="G89" s="234"/>
      <c r="H89" s="234" t="s">
        <v>0</v>
      </c>
      <c r="I89" s="234" t="s">
        <v>64</v>
      </c>
      <c r="J89" s="234" t="s">
        <v>94</v>
      </c>
      <c r="K89" s="234" t="s">
        <v>65</v>
      </c>
      <c r="L89" s="234" t="s">
        <v>0</v>
      </c>
      <c r="M89" s="234" t="s">
        <v>333</v>
      </c>
      <c r="N89" s="46" t="s">
        <v>333</v>
      </c>
      <c r="O89" s="46" t="s">
        <v>0</v>
      </c>
      <c r="P89" s="46" t="s">
        <v>378</v>
      </c>
      <c r="Q89" s="46"/>
      <c r="R89" s="46"/>
      <c r="S89" s="46"/>
      <c r="T89" s="46"/>
      <c r="U89" s="46"/>
      <c r="V89" s="92" t="str">
        <f t="shared" si="0"/>
        <v/>
      </c>
      <c r="W89" s="22" t="str">
        <f t="shared" si="1"/>
        <v/>
      </c>
      <c r="X89" s="180"/>
      <c r="Y89" s="21" t="str">
        <f t="shared" si="2"/>
        <v/>
      </c>
      <c r="Z89" s="22" t="str">
        <f t="shared" si="3"/>
        <v/>
      </c>
      <c r="AA89" s="180"/>
      <c r="AB89" s="21" t="str">
        <f t="shared" si="4"/>
        <v/>
      </c>
      <c r="AC89" s="22" t="str">
        <f t="shared" si="5"/>
        <v/>
      </c>
      <c r="AD89" s="180"/>
      <c r="AE89" s="335"/>
      <c r="BI89" s="52"/>
      <c r="BJ89" s="52"/>
      <c r="BK89" s="52"/>
      <c r="BL89" s="52"/>
      <c r="BM89" s="52"/>
      <c r="BN89" s="52"/>
      <c r="BO89" s="52"/>
      <c r="BP89" s="52"/>
      <c r="BQ89" s="52"/>
      <c r="BR89" s="52"/>
      <c r="BS89" s="52"/>
      <c r="BT89" s="52"/>
      <c r="BU89" s="52"/>
      <c r="BV89" s="52"/>
      <c r="BW89" s="52"/>
    </row>
    <row r="90" spans="3:75" s="263" customFormat="1" ht="21" customHeight="1">
      <c r="C90" s="206"/>
      <c r="D90" s="427"/>
      <c r="E90" s="265">
        <v>30</v>
      </c>
      <c r="F90" s="234"/>
      <c r="G90" s="234"/>
      <c r="H90" s="234" t="s">
        <v>0</v>
      </c>
      <c r="I90" s="234" t="s">
        <v>64</v>
      </c>
      <c r="J90" s="234" t="s">
        <v>95</v>
      </c>
      <c r="K90" s="234" t="s">
        <v>65</v>
      </c>
      <c r="L90" s="234" t="s">
        <v>0</v>
      </c>
      <c r="M90" s="234" t="s">
        <v>333</v>
      </c>
      <c r="N90" s="46" t="s">
        <v>333</v>
      </c>
      <c r="O90" s="46" t="s">
        <v>0</v>
      </c>
      <c r="P90" s="46" t="s">
        <v>378</v>
      </c>
      <c r="Q90" s="46"/>
      <c r="R90" s="46"/>
      <c r="S90" s="46"/>
      <c r="T90" s="46"/>
      <c r="U90" s="46"/>
      <c r="V90" s="92" t="str">
        <f t="shared" si="0"/>
        <v/>
      </c>
      <c r="W90" s="22" t="str">
        <f t="shared" si="1"/>
        <v/>
      </c>
      <c r="X90" s="180"/>
      <c r="Y90" s="21" t="str">
        <f t="shared" si="2"/>
        <v/>
      </c>
      <c r="Z90" s="22" t="str">
        <f t="shared" si="3"/>
        <v/>
      </c>
      <c r="AA90" s="180"/>
      <c r="AB90" s="21" t="str">
        <f t="shared" si="4"/>
        <v/>
      </c>
      <c r="AC90" s="22" t="str">
        <f t="shared" si="5"/>
        <v/>
      </c>
      <c r="AD90" s="180"/>
      <c r="AE90" s="335"/>
      <c r="BI90" s="52"/>
      <c r="BJ90" s="52"/>
      <c r="BK90" s="52"/>
      <c r="BL90" s="52"/>
      <c r="BM90" s="52"/>
      <c r="BN90" s="52"/>
      <c r="BO90" s="52"/>
      <c r="BP90" s="52"/>
      <c r="BQ90" s="52"/>
      <c r="BR90" s="52"/>
      <c r="BS90" s="52"/>
      <c r="BT90" s="52"/>
      <c r="BU90" s="52"/>
      <c r="BV90" s="52"/>
      <c r="BW90" s="52"/>
    </row>
    <row r="91" spans="3:75" s="263" customFormat="1" ht="21" customHeight="1">
      <c r="C91" s="206"/>
      <c r="D91" s="427"/>
      <c r="E91" s="265">
        <v>31</v>
      </c>
      <c r="F91" s="234"/>
      <c r="G91" s="234"/>
      <c r="H91" s="234" t="s">
        <v>0</v>
      </c>
      <c r="I91" s="234" t="s">
        <v>64</v>
      </c>
      <c r="J91" s="234" t="s">
        <v>96</v>
      </c>
      <c r="K91" s="234" t="s">
        <v>65</v>
      </c>
      <c r="L91" s="234" t="s">
        <v>0</v>
      </c>
      <c r="M91" s="234" t="s">
        <v>333</v>
      </c>
      <c r="N91" s="46" t="s">
        <v>333</v>
      </c>
      <c r="O91" s="46" t="s">
        <v>0</v>
      </c>
      <c r="P91" s="46" t="s">
        <v>378</v>
      </c>
      <c r="Q91" s="46"/>
      <c r="R91" s="46"/>
      <c r="S91" s="46"/>
      <c r="T91" s="46"/>
      <c r="U91" s="46"/>
      <c r="V91" s="92" t="str">
        <f t="shared" si="0"/>
        <v/>
      </c>
      <c r="W91" s="22" t="str">
        <f t="shared" si="1"/>
        <v/>
      </c>
      <c r="X91" s="180"/>
      <c r="Y91" s="21" t="str">
        <f t="shared" si="2"/>
        <v/>
      </c>
      <c r="Z91" s="22" t="str">
        <f t="shared" si="3"/>
        <v/>
      </c>
      <c r="AA91" s="180"/>
      <c r="AB91" s="21" t="str">
        <f t="shared" si="4"/>
        <v/>
      </c>
      <c r="AC91" s="22" t="str">
        <f t="shared" si="5"/>
        <v/>
      </c>
      <c r="AD91" s="180"/>
      <c r="AE91" s="335"/>
      <c r="BI91" s="52"/>
      <c r="BJ91" s="52"/>
      <c r="BK91" s="52"/>
      <c r="BL91" s="52"/>
      <c r="BM91" s="52"/>
      <c r="BN91" s="52"/>
      <c r="BO91" s="52"/>
      <c r="BP91" s="52"/>
      <c r="BQ91" s="52"/>
      <c r="BR91" s="52"/>
      <c r="BS91" s="52"/>
      <c r="BT91" s="52"/>
      <c r="BU91" s="52"/>
      <c r="BV91" s="52"/>
      <c r="BW91" s="52"/>
    </row>
    <row r="92" spans="3:75" s="263" customFormat="1" ht="21" customHeight="1">
      <c r="C92" s="206"/>
      <c r="D92" s="427"/>
      <c r="E92" s="265">
        <v>32</v>
      </c>
      <c r="F92" s="234"/>
      <c r="G92" s="234"/>
      <c r="H92" s="234" t="s">
        <v>0</v>
      </c>
      <c r="I92" s="234" t="s">
        <v>64</v>
      </c>
      <c r="J92" s="234" t="s">
        <v>97</v>
      </c>
      <c r="K92" s="234" t="s">
        <v>65</v>
      </c>
      <c r="L92" s="234" t="s">
        <v>0</v>
      </c>
      <c r="M92" s="234" t="s">
        <v>333</v>
      </c>
      <c r="N92" s="46" t="s">
        <v>333</v>
      </c>
      <c r="O92" s="46" t="s">
        <v>0</v>
      </c>
      <c r="P92" s="46" t="s">
        <v>378</v>
      </c>
      <c r="Q92" s="46"/>
      <c r="R92" s="46"/>
      <c r="S92" s="46"/>
      <c r="T92" s="46"/>
      <c r="U92" s="46"/>
      <c r="V92" s="92" t="str">
        <f t="shared" si="0"/>
        <v/>
      </c>
      <c r="W92" s="22" t="str">
        <f t="shared" si="1"/>
        <v/>
      </c>
      <c r="X92" s="180"/>
      <c r="Y92" s="21" t="str">
        <f t="shared" si="2"/>
        <v/>
      </c>
      <c r="Z92" s="22" t="str">
        <f t="shared" si="3"/>
        <v/>
      </c>
      <c r="AA92" s="180"/>
      <c r="AB92" s="21" t="str">
        <f t="shared" si="4"/>
        <v/>
      </c>
      <c r="AC92" s="22" t="str">
        <f t="shared" si="5"/>
        <v/>
      </c>
      <c r="AD92" s="180"/>
      <c r="AE92" s="335"/>
      <c r="BI92" s="52"/>
      <c r="BJ92" s="52"/>
      <c r="BK92" s="52"/>
      <c r="BL92" s="52"/>
      <c r="BM92" s="52"/>
      <c r="BN92" s="52"/>
      <c r="BO92" s="52"/>
      <c r="BP92" s="52"/>
      <c r="BQ92" s="52"/>
      <c r="BR92" s="52"/>
      <c r="BS92" s="52"/>
      <c r="BT92" s="52"/>
      <c r="BU92" s="52"/>
      <c r="BV92" s="52"/>
      <c r="BW92" s="52"/>
    </row>
    <row r="93" spans="3:75" s="263" customFormat="1" ht="21" customHeight="1">
      <c r="C93" s="206"/>
      <c r="D93" s="427"/>
      <c r="E93" s="265">
        <v>33</v>
      </c>
      <c r="F93" s="234"/>
      <c r="G93" s="234"/>
      <c r="H93" s="234" t="s">
        <v>0</v>
      </c>
      <c r="I93" s="234" t="s">
        <v>64</v>
      </c>
      <c r="J93" s="234" t="s">
        <v>98</v>
      </c>
      <c r="K93" s="234" t="s">
        <v>65</v>
      </c>
      <c r="L93" s="234" t="s">
        <v>0</v>
      </c>
      <c r="M93" s="234" t="s">
        <v>333</v>
      </c>
      <c r="N93" s="46" t="s">
        <v>333</v>
      </c>
      <c r="O93" s="46" t="s">
        <v>0</v>
      </c>
      <c r="P93" s="46" t="s">
        <v>378</v>
      </c>
      <c r="Q93" s="46"/>
      <c r="R93" s="46"/>
      <c r="S93" s="46"/>
      <c r="T93" s="46"/>
      <c r="U93" s="46"/>
      <c r="V93" s="92" t="str">
        <f t="shared" si="0"/>
        <v/>
      </c>
      <c r="W93" s="22" t="str">
        <f t="shared" si="1"/>
        <v/>
      </c>
      <c r="X93" s="180"/>
      <c r="Y93" s="21" t="str">
        <f t="shared" si="2"/>
        <v/>
      </c>
      <c r="Z93" s="22" t="str">
        <f t="shared" si="3"/>
        <v/>
      </c>
      <c r="AA93" s="180"/>
      <c r="AB93" s="21" t="str">
        <f t="shared" si="4"/>
        <v/>
      </c>
      <c r="AC93" s="22" t="str">
        <f t="shared" si="5"/>
        <v/>
      </c>
      <c r="AD93" s="180"/>
      <c r="AE93" s="335"/>
      <c r="BI93" s="52"/>
      <c r="BJ93" s="52"/>
      <c r="BK93" s="52"/>
      <c r="BL93" s="52"/>
      <c r="BM93" s="52"/>
      <c r="BN93" s="52"/>
      <c r="BO93" s="52"/>
      <c r="BP93" s="52"/>
      <c r="BQ93" s="52"/>
      <c r="BR93" s="52"/>
      <c r="BS93" s="52"/>
      <c r="BT93" s="52"/>
      <c r="BU93" s="52"/>
      <c r="BV93" s="52"/>
      <c r="BW93" s="52"/>
    </row>
    <row r="94" spans="3:75" s="263" customFormat="1" ht="21" customHeight="1">
      <c r="C94" s="206"/>
      <c r="D94" s="427"/>
      <c r="E94" s="265">
        <v>34</v>
      </c>
      <c r="F94" s="234"/>
      <c r="G94" s="234"/>
      <c r="H94" s="234" t="s">
        <v>0</v>
      </c>
      <c r="I94" s="234" t="s">
        <v>64</v>
      </c>
      <c r="J94" s="234" t="s">
        <v>99</v>
      </c>
      <c r="K94" s="234" t="s">
        <v>65</v>
      </c>
      <c r="L94" s="234" t="s">
        <v>0</v>
      </c>
      <c r="M94" s="234" t="s">
        <v>333</v>
      </c>
      <c r="N94" s="46" t="s">
        <v>333</v>
      </c>
      <c r="O94" s="46" t="s">
        <v>0</v>
      </c>
      <c r="P94" s="46" t="s">
        <v>378</v>
      </c>
      <c r="Q94" s="46"/>
      <c r="R94" s="46"/>
      <c r="S94" s="46"/>
      <c r="T94" s="46"/>
      <c r="U94" s="46"/>
      <c r="V94" s="92" t="str">
        <f t="shared" si="0"/>
        <v/>
      </c>
      <c r="W94" s="22" t="str">
        <f t="shared" si="1"/>
        <v/>
      </c>
      <c r="X94" s="180"/>
      <c r="Y94" s="21" t="str">
        <f t="shared" si="2"/>
        <v/>
      </c>
      <c r="Z94" s="22" t="str">
        <f t="shared" si="3"/>
        <v/>
      </c>
      <c r="AA94" s="180"/>
      <c r="AB94" s="21" t="str">
        <f t="shared" si="4"/>
        <v/>
      </c>
      <c r="AC94" s="22" t="str">
        <f t="shared" si="5"/>
        <v/>
      </c>
      <c r="AD94" s="180"/>
      <c r="AE94" s="335"/>
      <c r="BI94" s="52"/>
      <c r="BJ94" s="52"/>
      <c r="BK94" s="52"/>
      <c r="BL94" s="52"/>
      <c r="BM94" s="52"/>
      <c r="BN94" s="52"/>
      <c r="BO94" s="52"/>
      <c r="BP94" s="52"/>
      <c r="BQ94" s="52"/>
      <c r="BR94" s="52"/>
      <c r="BS94" s="52"/>
      <c r="BT94" s="52"/>
      <c r="BU94" s="52"/>
      <c r="BV94" s="52"/>
      <c r="BW94" s="52"/>
    </row>
    <row r="95" spans="3:75" s="263" customFormat="1" ht="21" customHeight="1">
      <c r="C95" s="206"/>
      <c r="D95" s="427"/>
      <c r="E95" s="265" t="s">
        <v>4</v>
      </c>
      <c r="F95" s="234"/>
      <c r="G95" s="234"/>
      <c r="H95" s="234" t="s">
        <v>0</v>
      </c>
      <c r="I95" s="234" t="s">
        <v>64</v>
      </c>
      <c r="J95" s="234" t="s">
        <v>100</v>
      </c>
      <c r="K95" s="234" t="s">
        <v>65</v>
      </c>
      <c r="L95" s="234" t="s">
        <v>0</v>
      </c>
      <c r="M95" s="234" t="s">
        <v>333</v>
      </c>
      <c r="N95" s="46" t="s">
        <v>333</v>
      </c>
      <c r="O95" s="46" t="s">
        <v>0</v>
      </c>
      <c r="P95" s="46" t="s">
        <v>378</v>
      </c>
      <c r="Q95" s="46"/>
      <c r="R95" s="46"/>
      <c r="S95" s="46"/>
      <c r="T95" s="46"/>
      <c r="U95" s="46"/>
      <c r="V95" s="92" t="str">
        <f t="shared" si="0"/>
        <v/>
      </c>
      <c r="W95" s="22" t="str">
        <f t="shared" si="1"/>
        <v/>
      </c>
      <c r="X95" s="180"/>
      <c r="Y95" s="21" t="str">
        <f t="shared" si="2"/>
        <v/>
      </c>
      <c r="Z95" s="22" t="str">
        <f t="shared" si="3"/>
        <v/>
      </c>
      <c r="AA95" s="180"/>
      <c r="AB95" s="21" t="str">
        <f t="shared" si="4"/>
        <v/>
      </c>
      <c r="AC95" s="22" t="str">
        <f t="shared" si="5"/>
        <v/>
      </c>
      <c r="AD95" s="180"/>
      <c r="AE95" s="335"/>
      <c r="BI95" s="52"/>
      <c r="BJ95" s="52"/>
      <c r="BK95" s="52"/>
      <c r="BL95" s="52"/>
      <c r="BM95" s="52"/>
      <c r="BN95" s="52"/>
      <c r="BO95" s="52"/>
      <c r="BP95" s="52"/>
      <c r="BQ95" s="52"/>
      <c r="BR95" s="52"/>
      <c r="BS95" s="52"/>
      <c r="BT95" s="52"/>
      <c r="BU95" s="52"/>
      <c r="BV95" s="52"/>
      <c r="BW95" s="52"/>
    </row>
    <row r="96" spans="3:75" s="263" customFormat="1" ht="21" customHeight="1">
      <c r="C96" s="206"/>
      <c r="D96" s="427"/>
      <c r="E96" s="265" t="s">
        <v>5</v>
      </c>
      <c r="F96" s="234"/>
      <c r="G96" s="234"/>
      <c r="H96" s="234" t="s">
        <v>0</v>
      </c>
      <c r="I96" s="234" t="s">
        <v>64</v>
      </c>
      <c r="J96" s="234" t="s">
        <v>101</v>
      </c>
      <c r="K96" s="234" t="s">
        <v>65</v>
      </c>
      <c r="L96" s="234" t="s">
        <v>0</v>
      </c>
      <c r="M96" s="234" t="s">
        <v>333</v>
      </c>
      <c r="N96" s="46" t="s">
        <v>333</v>
      </c>
      <c r="O96" s="46" t="s">
        <v>0</v>
      </c>
      <c r="P96" s="46" t="s">
        <v>378</v>
      </c>
      <c r="Q96" s="46"/>
      <c r="R96" s="46"/>
      <c r="S96" s="46"/>
      <c r="T96" s="46"/>
      <c r="U96" s="46"/>
      <c r="V96" s="92" t="str">
        <f t="shared" si="0"/>
        <v/>
      </c>
      <c r="W96" s="22" t="str">
        <f t="shared" si="1"/>
        <v/>
      </c>
      <c r="X96" s="180"/>
      <c r="Y96" s="21" t="str">
        <f t="shared" si="2"/>
        <v/>
      </c>
      <c r="Z96" s="22" t="str">
        <f t="shared" si="3"/>
        <v/>
      </c>
      <c r="AA96" s="180"/>
      <c r="AB96" s="21" t="str">
        <f t="shared" si="4"/>
        <v/>
      </c>
      <c r="AC96" s="22" t="str">
        <f t="shared" si="5"/>
        <v/>
      </c>
      <c r="AD96" s="180"/>
      <c r="AE96" s="335"/>
      <c r="BI96" s="52"/>
      <c r="BJ96" s="52"/>
      <c r="BK96" s="52"/>
      <c r="BL96" s="52"/>
      <c r="BM96" s="52"/>
      <c r="BN96" s="52"/>
      <c r="BO96" s="52"/>
      <c r="BP96" s="52"/>
      <c r="BQ96" s="52"/>
      <c r="BR96" s="52"/>
      <c r="BS96" s="52"/>
      <c r="BT96" s="52"/>
      <c r="BU96" s="52"/>
      <c r="BV96" s="52"/>
      <c r="BW96" s="52"/>
    </row>
    <row r="97" spans="3:75" s="263" customFormat="1" ht="21" customHeight="1">
      <c r="C97" s="206"/>
      <c r="D97" s="427"/>
      <c r="E97" s="265" t="s">
        <v>6</v>
      </c>
      <c r="F97" s="234"/>
      <c r="G97" s="234"/>
      <c r="H97" s="234" t="s">
        <v>0</v>
      </c>
      <c r="I97" s="234" t="s">
        <v>64</v>
      </c>
      <c r="J97" s="234" t="s">
        <v>102</v>
      </c>
      <c r="K97" s="234" t="s">
        <v>65</v>
      </c>
      <c r="L97" s="234" t="s">
        <v>0</v>
      </c>
      <c r="M97" s="234" t="s">
        <v>333</v>
      </c>
      <c r="N97" s="46" t="s">
        <v>333</v>
      </c>
      <c r="O97" s="46" t="s">
        <v>0</v>
      </c>
      <c r="P97" s="46" t="s">
        <v>378</v>
      </c>
      <c r="Q97" s="46"/>
      <c r="R97" s="46"/>
      <c r="S97" s="46"/>
      <c r="T97" s="46"/>
      <c r="U97" s="46"/>
      <c r="V97" s="92" t="str">
        <f t="shared" si="0"/>
        <v/>
      </c>
      <c r="W97" s="22" t="str">
        <f t="shared" si="1"/>
        <v/>
      </c>
      <c r="X97" s="180"/>
      <c r="Y97" s="21" t="str">
        <f t="shared" si="2"/>
        <v/>
      </c>
      <c r="Z97" s="22" t="str">
        <f t="shared" si="3"/>
        <v/>
      </c>
      <c r="AA97" s="180"/>
      <c r="AB97" s="21" t="str">
        <f t="shared" si="4"/>
        <v/>
      </c>
      <c r="AC97" s="22" t="str">
        <f t="shared" si="5"/>
        <v/>
      </c>
      <c r="AD97" s="180"/>
      <c r="AE97" s="335"/>
      <c r="BI97" s="52"/>
      <c r="BJ97" s="52"/>
      <c r="BK97" s="52"/>
      <c r="BL97" s="52"/>
      <c r="BM97" s="52"/>
      <c r="BN97" s="52"/>
      <c r="BO97" s="52"/>
      <c r="BP97" s="52"/>
      <c r="BQ97" s="52"/>
      <c r="BR97" s="52"/>
      <c r="BS97" s="52"/>
      <c r="BT97" s="52"/>
      <c r="BU97" s="52"/>
      <c r="BV97" s="52"/>
      <c r="BW97" s="52"/>
    </row>
    <row r="98" spans="3:75" s="263" customFormat="1" ht="21" customHeight="1">
      <c r="C98" s="206"/>
      <c r="D98" s="427"/>
      <c r="E98" s="265" t="s">
        <v>7</v>
      </c>
      <c r="F98" s="234"/>
      <c r="G98" s="234"/>
      <c r="H98" s="234" t="s">
        <v>0</v>
      </c>
      <c r="I98" s="234" t="s">
        <v>64</v>
      </c>
      <c r="J98" s="234" t="s">
        <v>103</v>
      </c>
      <c r="K98" s="234" t="s">
        <v>65</v>
      </c>
      <c r="L98" s="234" t="s">
        <v>0</v>
      </c>
      <c r="M98" s="234" t="s">
        <v>333</v>
      </c>
      <c r="N98" s="46" t="s">
        <v>333</v>
      </c>
      <c r="O98" s="46" t="s">
        <v>0</v>
      </c>
      <c r="P98" s="46" t="s">
        <v>378</v>
      </c>
      <c r="Q98" s="46"/>
      <c r="R98" s="46"/>
      <c r="S98" s="46"/>
      <c r="T98" s="46"/>
      <c r="U98" s="46"/>
      <c r="V98" s="92" t="str">
        <f t="shared" si="0"/>
        <v/>
      </c>
      <c r="W98" s="22" t="str">
        <f t="shared" si="1"/>
        <v/>
      </c>
      <c r="X98" s="180"/>
      <c r="Y98" s="21" t="str">
        <f t="shared" si="2"/>
        <v/>
      </c>
      <c r="Z98" s="22" t="str">
        <f t="shared" si="3"/>
        <v/>
      </c>
      <c r="AA98" s="180"/>
      <c r="AB98" s="21" t="str">
        <f t="shared" si="4"/>
        <v/>
      </c>
      <c r="AC98" s="22" t="str">
        <f t="shared" si="5"/>
        <v/>
      </c>
      <c r="AD98" s="180"/>
      <c r="AE98" s="335"/>
      <c r="BI98" s="52"/>
      <c r="BJ98" s="52"/>
      <c r="BK98" s="52"/>
      <c r="BL98" s="52"/>
      <c r="BM98" s="52"/>
      <c r="BN98" s="52"/>
      <c r="BO98" s="52"/>
      <c r="BP98" s="52"/>
      <c r="BQ98" s="52"/>
      <c r="BR98" s="52"/>
      <c r="BS98" s="52"/>
      <c r="BT98" s="52"/>
      <c r="BU98" s="52"/>
      <c r="BV98" s="52"/>
      <c r="BW98" s="52"/>
    </row>
    <row r="99" spans="3:75" s="263" customFormat="1" ht="21" customHeight="1">
      <c r="C99" s="206"/>
      <c r="D99" s="427"/>
      <c r="E99" s="265" t="s">
        <v>8</v>
      </c>
      <c r="F99" s="234"/>
      <c r="G99" s="234"/>
      <c r="H99" s="234" t="s">
        <v>0</v>
      </c>
      <c r="I99" s="234" t="s">
        <v>64</v>
      </c>
      <c r="J99" s="234" t="s">
        <v>104</v>
      </c>
      <c r="K99" s="234" t="s">
        <v>65</v>
      </c>
      <c r="L99" s="234" t="s">
        <v>0</v>
      </c>
      <c r="M99" s="234" t="s">
        <v>333</v>
      </c>
      <c r="N99" s="46" t="s">
        <v>333</v>
      </c>
      <c r="O99" s="46" t="s">
        <v>0</v>
      </c>
      <c r="P99" s="46" t="s">
        <v>378</v>
      </c>
      <c r="Q99" s="46"/>
      <c r="R99" s="46"/>
      <c r="S99" s="46"/>
      <c r="T99" s="46"/>
      <c r="U99" s="46"/>
      <c r="V99" s="92" t="str">
        <f t="shared" si="0"/>
        <v/>
      </c>
      <c r="W99" s="22" t="str">
        <f t="shared" si="1"/>
        <v/>
      </c>
      <c r="X99" s="180"/>
      <c r="Y99" s="21" t="str">
        <f t="shared" si="2"/>
        <v/>
      </c>
      <c r="Z99" s="22" t="str">
        <f t="shared" si="3"/>
        <v/>
      </c>
      <c r="AA99" s="180"/>
      <c r="AB99" s="21" t="str">
        <f t="shared" si="4"/>
        <v/>
      </c>
      <c r="AC99" s="22" t="str">
        <f t="shared" si="5"/>
        <v/>
      </c>
      <c r="AD99" s="180"/>
      <c r="AE99" s="335"/>
      <c r="BI99" s="52"/>
      <c r="BJ99" s="52"/>
      <c r="BK99" s="52"/>
      <c r="BL99" s="52"/>
      <c r="BM99" s="52"/>
      <c r="BN99" s="52"/>
      <c r="BO99" s="52"/>
      <c r="BP99" s="52"/>
      <c r="BQ99" s="52"/>
      <c r="BR99" s="52"/>
      <c r="BS99" s="52"/>
      <c r="BT99" s="52"/>
      <c r="BU99" s="52"/>
      <c r="BV99" s="52"/>
      <c r="BW99" s="52"/>
    </row>
    <row r="100" spans="3:75" s="263" customFormat="1" ht="21" customHeight="1">
      <c r="C100" s="206"/>
      <c r="D100" s="427"/>
      <c r="E100" s="265" t="s">
        <v>3</v>
      </c>
      <c r="F100" s="234"/>
      <c r="G100" s="234"/>
      <c r="H100" s="234" t="s">
        <v>0</v>
      </c>
      <c r="I100" s="234" t="s">
        <v>64</v>
      </c>
      <c r="J100" s="234" t="s">
        <v>105</v>
      </c>
      <c r="K100" s="234" t="s">
        <v>65</v>
      </c>
      <c r="L100" s="234" t="s">
        <v>0</v>
      </c>
      <c r="M100" s="234" t="s">
        <v>333</v>
      </c>
      <c r="N100" s="46" t="s">
        <v>333</v>
      </c>
      <c r="O100" s="46" t="s">
        <v>0</v>
      </c>
      <c r="P100" s="46" t="s">
        <v>378</v>
      </c>
      <c r="Q100" s="46"/>
      <c r="R100" s="46"/>
      <c r="S100" s="46"/>
      <c r="T100" s="46"/>
      <c r="U100" s="46"/>
      <c r="V100" s="92" t="str">
        <f t="shared" si="0"/>
        <v/>
      </c>
      <c r="W100" s="22" t="str">
        <f t="shared" si="1"/>
        <v/>
      </c>
      <c r="X100" s="180"/>
      <c r="Y100" s="21" t="str">
        <f t="shared" si="2"/>
        <v/>
      </c>
      <c r="Z100" s="22" t="str">
        <f t="shared" si="3"/>
        <v/>
      </c>
      <c r="AA100" s="180"/>
      <c r="AB100" s="21" t="str">
        <f t="shared" si="4"/>
        <v/>
      </c>
      <c r="AC100" s="22" t="str">
        <f t="shared" si="5"/>
        <v/>
      </c>
      <c r="AD100" s="180"/>
      <c r="AE100" s="335"/>
      <c r="BI100" s="52"/>
      <c r="BJ100" s="52"/>
      <c r="BK100" s="52"/>
      <c r="BL100" s="52"/>
      <c r="BM100" s="52"/>
      <c r="BN100" s="52"/>
      <c r="BO100" s="52"/>
      <c r="BP100" s="52"/>
      <c r="BQ100" s="52"/>
      <c r="BR100" s="52"/>
      <c r="BS100" s="52"/>
      <c r="BT100" s="52"/>
      <c r="BU100" s="52"/>
      <c r="BV100" s="52"/>
      <c r="BW100" s="52"/>
    </row>
    <row r="101" spans="3:75" s="263" customFormat="1" ht="21" customHeight="1">
      <c r="C101" s="206"/>
      <c r="D101" s="427"/>
      <c r="E101" s="265" t="s">
        <v>2297</v>
      </c>
      <c r="F101" s="234"/>
      <c r="G101" s="234"/>
      <c r="H101" s="234" t="s">
        <v>0</v>
      </c>
      <c r="I101" s="234" t="s">
        <v>64</v>
      </c>
      <c r="J101" s="234" t="s">
        <v>106</v>
      </c>
      <c r="K101" s="234" t="s">
        <v>65</v>
      </c>
      <c r="L101" s="234" t="s">
        <v>0</v>
      </c>
      <c r="M101" s="234" t="s">
        <v>333</v>
      </c>
      <c r="N101" s="46" t="s">
        <v>333</v>
      </c>
      <c r="O101" s="46" t="s">
        <v>0</v>
      </c>
      <c r="P101" s="46" t="s">
        <v>378</v>
      </c>
      <c r="Q101" s="46"/>
      <c r="R101" s="46"/>
      <c r="S101" s="46"/>
      <c r="T101" s="46"/>
      <c r="U101" s="46"/>
      <c r="V101" s="92" t="str">
        <f t="shared" si="0"/>
        <v/>
      </c>
      <c r="W101" s="22" t="str">
        <f t="shared" si="1"/>
        <v/>
      </c>
      <c r="X101" s="180"/>
      <c r="Y101" s="21" t="str">
        <f t="shared" si="2"/>
        <v/>
      </c>
      <c r="Z101" s="22" t="str">
        <f t="shared" si="3"/>
        <v/>
      </c>
      <c r="AA101" s="180"/>
      <c r="AB101" s="21" t="str">
        <f t="shared" si="4"/>
        <v/>
      </c>
      <c r="AC101" s="22" t="str">
        <f t="shared" si="5"/>
        <v/>
      </c>
      <c r="AD101" s="180"/>
      <c r="AE101" s="335"/>
      <c r="BI101" s="52"/>
      <c r="BJ101" s="52"/>
      <c r="BK101" s="52"/>
      <c r="BL101" s="52"/>
      <c r="BM101" s="52"/>
      <c r="BN101" s="52"/>
      <c r="BO101" s="52"/>
      <c r="BP101" s="52"/>
      <c r="BQ101" s="52"/>
      <c r="BR101" s="52"/>
      <c r="BS101" s="52"/>
      <c r="BT101" s="52"/>
      <c r="BU101" s="52"/>
      <c r="BV101" s="52"/>
      <c r="BW101" s="52"/>
    </row>
    <row r="102" spans="3:75" s="263" customFormat="1" ht="21" customHeight="1">
      <c r="C102" s="206"/>
      <c r="D102" s="427"/>
      <c r="E102" s="265" t="s">
        <v>2286</v>
      </c>
      <c r="F102" s="234"/>
      <c r="G102" s="234"/>
      <c r="H102" s="234" t="s">
        <v>0</v>
      </c>
      <c r="I102" s="234" t="s">
        <v>64</v>
      </c>
      <c r="J102" s="234" t="s">
        <v>0</v>
      </c>
      <c r="K102" s="234" t="s">
        <v>65</v>
      </c>
      <c r="L102" s="234" t="s">
        <v>0</v>
      </c>
      <c r="M102" s="234" t="s">
        <v>333</v>
      </c>
      <c r="N102" s="46" t="s">
        <v>333</v>
      </c>
      <c r="O102" s="46" t="s">
        <v>0</v>
      </c>
      <c r="P102" s="46" t="s">
        <v>378</v>
      </c>
      <c r="Q102" s="46"/>
      <c r="R102" s="46"/>
      <c r="S102" s="46"/>
      <c r="T102" s="46"/>
      <c r="U102" s="46"/>
      <c r="V102" s="92" t="str">
        <f t="shared" si="0"/>
        <v/>
      </c>
      <c r="W102" s="22" t="str">
        <f t="shared" si="1"/>
        <v/>
      </c>
      <c r="X102" s="180"/>
      <c r="Y102" s="21" t="str">
        <f t="shared" si="2"/>
        <v/>
      </c>
      <c r="Z102" s="22" t="str">
        <f t="shared" si="3"/>
        <v/>
      </c>
      <c r="AA102" s="180"/>
      <c r="AB102" s="21" t="str">
        <f t="shared" si="4"/>
        <v/>
      </c>
      <c r="AC102" s="22" t="str">
        <f t="shared" si="5"/>
        <v/>
      </c>
      <c r="AD102" s="180"/>
      <c r="AE102" s="335"/>
      <c r="BI102" s="52"/>
      <c r="BJ102" s="52"/>
      <c r="BK102" s="52"/>
      <c r="BL102" s="52"/>
      <c r="BM102" s="52"/>
      <c r="BN102" s="52"/>
      <c r="BO102" s="52"/>
      <c r="BP102" s="52"/>
      <c r="BQ102" s="52"/>
      <c r="BR102" s="52"/>
      <c r="BS102" s="52"/>
      <c r="BT102" s="52"/>
      <c r="BU102" s="52"/>
      <c r="BV102" s="52"/>
      <c r="BW102" s="52"/>
    </row>
    <row r="103" spans="3:75">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32"/>
    </row>
    <row r="104" spans="3:75" hidden="1">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32"/>
    </row>
    <row r="105" spans="3:75" hidden="1"/>
    <row r="106" spans="3:75" hidden="1">
      <c r="V106" s="227">
        <f>SUMPRODUCT(--(V14:V42=0),--(V14:V42&lt;&gt;""),--(W14:W42="Z"))+SUMPRODUCT(--(V14:V42=0),--(V14:V42&lt;&gt;""),--(W14:W42=""))+SUMPRODUCT(--(V14:V42&gt;0),--(W14:W42="W"))+SUMPRODUCT(--(V14:V42&gt;0), --(V14:V42&lt;&gt;""),--(W14:W42=""))+SUMPRODUCT(--(V14:V42=""),--(W14:W42="Z"))
+SUMPRODUCT(--(V44:V72=0),--(V44:V72&lt;&gt;""),--(W44:W72="Z"))+SUMPRODUCT(--(V44:V72=0),--(V44:V72&lt;&gt;""),--(W44:W72=""))+SUMPRODUCT(--(V44:V72&gt;0),--(W44:W72="W"))+SUMPRODUCT(--(V44:V72&gt;0), --(V44:V72&lt;&gt;""),--(W44:W72=""))+SUMPRODUCT(--(V44:V72=""),--(W44:W72="Z"))
+SUMPRODUCT(--(V74:V102=0),--(V74:V102&lt;&gt;""),--(W74:W102="Z"))+SUMPRODUCT(--(V74:V102=0),--(V74:V102&lt;&gt;""),--(W74:W102=""))+SUMPRODUCT(--(V74:V102&gt;0),--(W74:W102="W"))+SUMPRODUCT(--(V74:V102&gt;0), --(V74:V102&lt;&gt;""),--(W74:W102=""))+SUMPRODUCT(--(V74:V102=""),--(W74:W102="Z"))</f>
        <v>0</v>
      </c>
      <c r="W106" s="228"/>
      <c r="X106" s="228"/>
      <c r="Y106" s="227">
        <f t="shared" ref="Y106" si="6">SUMPRODUCT(--(Y14:Y42=0),--(Y14:Y42&lt;&gt;""),--(Z14:Z42="Z"))+SUMPRODUCT(--(Y14:Y42=0),--(Y14:Y42&lt;&gt;""),--(Z14:Z42=""))+SUMPRODUCT(--(Y14:Y42&gt;0),--(Z14:Z42="W"))+SUMPRODUCT(--(Y14:Y42&gt;0), --(Y14:Y42&lt;&gt;""),--(Z14:Z42=""))+SUMPRODUCT(--(Y14:Y42=""),--(Z14:Z42="Z"))
+SUMPRODUCT(--(Y44:Y72=0),--(Y44:Y72&lt;&gt;""),--(Z44:Z72="Z"))+SUMPRODUCT(--(Y44:Y72=0),--(Y44:Y72&lt;&gt;""),--(Z44:Z72=""))+SUMPRODUCT(--(Y44:Y72&gt;0),--(Z44:Z72="W"))+SUMPRODUCT(--(Y44:Y72&gt;0), --(Y44:Y72&lt;&gt;""),--(Z44:Z72=""))+SUMPRODUCT(--(Y44:Y72=""),--(Z44:Z72="Z"))
+SUMPRODUCT(--(Y74:Y102=0),--(Y74:Y102&lt;&gt;""),--(Z74:Z102="Z"))+SUMPRODUCT(--(Y74:Y102=0),--(Y74:Y102&lt;&gt;""),--(Z74:Z102=""))+SUMPRODUCT(--(Y74:Y102&gt;0),--(Z74:Z102="W"))+SUMPRODUCT(--(Y74:Y102&gt;0), --(Y74:Y102&lt;&gt;""),--(Z74:Z102=""))+SUMPRODUCT(--(Y74:Y102=""),--(Z74:Z102="Z"))</f>
        <v>0</v>
      </c>
      <c r="Z106" s="228"/>
      <c r="AA106" s="228"/>
      <c r="AB106" s="227">
        <f t="shared" ref="AB106" si="7">SUMPRODUCT(--(AB14:AB42=0),--(AB14:AB42&lt;&gt;""),--(AC14:AC42="Z"))+SUMPRODUCT(--(AB14:AB42=0),--(AB14:AB42&lt;&gt;""),--(AC14:AC42=""))+SUMPRODUCT(--(AB14:AB42&gt;0),--(AC14:AC42="W"))+SUMPRODUCT(--(AB14:AB42&gt;0), --(AB14:AB42&lt;&gt;""),--(AC14:AC42=""))+SUMPRODUCT(--(AB14:AB42=""),--(AC14:AC42="Z"))
+SUMPRODUCT(--(AB44:AB72=0),--(AB44:AB72&lt;&gt;""),--(AC44:AC72="Z"))+SUMPRODUCT(--(AB44:AB72=0),--(AB44:AB72&lt;&gt;""),--(AC44:AC72=""))+SUMPRODUCT(--(AB44:AB72&gt;0),--(AC44:AC72="W"))+SUMPRODUCT(--(AB44:AB72&gt;0), --(AB44:AB72&lt;&gt;""),--(AC44:AC72=""))+SUMPRODUCT(--(AB44:AB72=""),--(AC44:AC72="Z"))
+SUMPRODUCT(--(AB74:AB102=0),--(AB74:AB102&lt;&gt;""),--(AC74:AC102="Z"))+SUMPRODUCT(--(AB74:AB102=0),--(AB74:AB102&lt;&gt;""),--(AC74:AC102=""))+SUMPRODUCT(--(AB74:AB102&gt;0),--(AC74:AC102="W"))+SUMPRODUCT(--(AB74:AB102&gt;0), --(AB74:AB102&lt;&gt;""),--(AC74:AC102=""))+SUMPRODUCT(--(AB74:AB102=""),--(AC74:AC102="Z"))</f>
        <v>0</v>
      </c>
      <c r="AC106" s="228"/>
      <c r="AD106" s="228"/>
    </row>
    <row r="107" spans="3:75" hidden="1"/>
    <row r="108" spans="3:75" hidden="1"/>
    <row r="109" spans="3:75" hidden="1"/>
    <row r="110" spans="3:75" hidden="1"/>
  </sheetData>
  <sheetProtection algorithmName="SHA-512" hashValue="pSgRPeSlENbr09HQICsUqxl2+ASRzoMd3rVcTsUJTPKRiSAN1xjFJ/C+LcYvCYtNrPrKeVFUsdcAAPslHCyojA==" saltValue="xnEUUi8GqMAJA9DPbRUFrA==" spinCount="100000" sheet="1" objects="1" scenarios="1" formatCells="0" formatColumns="0" formatRows="0" sort="0" autoFilter="0"/>
  <mergeCells count="13">
    <mergeCell ref="D14:D42"/>
    <mergeCell ref="D44:D72"/>
    <mergeCell ref="D74:D102"/>
    <mergeCell ref="D1:AB1"/>
    <mergeCell ref="V3:AA3"/>
    <mergeCell ref="V4:X4"/>
    <mergeCell ref="Y4:AA4"/>
    <mergeCell ref="V5:X5"/>
    <mergeCell ref="Y5:AA5"/>
    <mergeCell ref="D3:E4"/>
    <mergeCell ref="AB4:AD4"/>
    <mergeCell ref="AB5:AD5"/>
    <mergeCell ref="AB3:AD3"/>
  </mergeCells>
  <conditionalFormatting sqref="V14:V42 V44:V72 V74:V102 Y14:Y42 Y44:Y72 Y74:Y102">
    <cfRule type="expression" dxfId="93" priority="14">
      <formula xml:space="preserve"> OR(AND(V14=0,V14&lt;&gt;"",W14&lt;&gt;"Z",W14&lt;&gt;""),AND(V14&gt;0,V14&lt;&gt;"",W14&lt;&gt;"W",W14&lt;&gt;""),AND(V14="", W14="W"))</formula>
    </cfRule>
  </conditionalFormatting>
  <conditionalFormatting sqref="W14:W42 W44:W72 W74:W102 Z14:Z42 Z44:Z72 Z74:Z102">
    <cfRule type="expression" dxfId="92" priority="13">
      <formula xml:space="preserve"> OR(AND(V14=0,V14&lt;&gt;"",W14&lt;&gt;"Z",W14&lt;&gt;""),AND(V14&gt;0,V14&lt;&gt;"",W14&lt;&gt;"W",W14&lt;&gt;""),AND(V14="", W14="W"))</formula>
    </cfRule>
  </conditionalFormatting>
  <conditionalFormatting sqref="X14:X42 X44:X72 X74:X102 AA14:AA42 AA44:AA72 AA74:AA102">
    <cfRule type="expression" dxfId="91" priority="12">
      <formula xml:space="preserve"> AND(OR(W14="X",W14="W"),X14="")</formula>
    </cfRule>
  </conditionalFormatting>
  <conditionalFormatting sqref="V42 Y42 V72 Y72">
    <cfRule type="expression" dxfId="90" priority="15">
      <formula>OR(COUNTIF(W14:W41,"M")=28,COUNTIF(W14:W41,"X")=28)</formula>
    </cfRule>
    <cfRule type="expression" dxfId="89" priority="16">
      <formula>IF(OR(SUMPRODUCT(--(V14:V41=""),--(W14:W41=""))&gt;0,COUNTIF(W14:W41,"M")&gt;0,COUNTIF(W14:W41,"X")=28),"",SUM(V14:V41)) &lt;&gt; V42</formula>
    </cfRule>
  </conditionalFormatting>
  <conditionalFormatting sqref="W42 Z42 W72 Z72">
    <cfRule type="expression" dxfId="88" priority="17">
      <formula>OR(COUNTIF(W14:W41,"M")=28,COUNTIF(W14:W41,"X")=28)</formula>
    </cfRule>
    <cfRule type="expression" dxfId="87" priority="18">
      <formula>IF(AND(COUNTIF(W14:W41,"X")=28,SUM(V14:V41)=0,ISNUMBER(V42)),"",IF(COUNTIF(W14:W41,"M")&gt;0,"M",IF(AND(COUNTIF(W14:W41,W14)=28,OR(W14="X",W14="W",W14="Z")),UPPER(W14),""))) &lt;&gt; W42</formula>
    </cfRule>
  </conditionalFormatting>
  <conditionalFormatting sqref="V74:V102 Y74:Y102">
    <cfRule type="expression" dxfId="86" priority="19">
      <formula>OR(AND(W14="X",W44="X"),AND(W14="M",W44="M"))</formula>
    </cfRule>
  </conditionalFormatting>
  <conditionalFormatting sqref="V74:V102 Y74:Y102">
    <cfRule type="expression" dxfId="85" priority="20">
      <formula>IF(OR(AND(V14="",W14=""),AND(V44="",W44=""),AND(W14="X",W44="X"),OR(W14="M",W44="M")),"",SUM(V14,V44)) &lt;&gt; V74</formula>
    </cfRule>
  </conditionalFormatting>
  <conditionalFormatting sqref="W74:W102 Z74:Z102">
    <cfRule type="expression" dxfId="84" priority="21">
      <formula>OR(AND(W14="X",W44="X"),AND(W14="M",W44="M"))</formula>
    </cfRule>
  </conditionalFormatting>
  <conditionalFormatting sqref="W74:W102 Z74:Z102">
    <cfRule type="expression" dxfId="83" priority="22">
      <formula>IF(AND(AND(W14="X",W44="X"),SUM(V14,V44)=0,ISNUMBER(V74)),"",IF(OR(W14="M",W44="M"),"M",IF(AND(W14=W44,OR(W14="X",W14="W",W14="Z")),UPPER(W14),""))) &lt;&gt; W74</formula>
    </cfRule>
  </conditionalFormatting>
  <conditionalFormatting sqref="AB14:AB42 AB44:AB72 AB74:AB102">
    <cfRule type="expression" dxfId="82" priority="3">
      <formula xml:space="preserve"> OR(AND(AB14=0,AB14&lt;&gt;"",AC14&lt;&gt;"Z",AC14&lt;&gt;""),AND(AB14&gt;0,AB14&lt;&gt;"",AC14&lt;&gt;"W",AC14&lt;&gt;""),AND(AB14="", AC14="W"))</formula>
    </cfRule>
  </conditionalFormatting>
  <conditionalFormatting sqref="AC14:AC42 AC44:AC72 AC74:AC102">
    <cfRule type="expression" dxfId="81" priority="2">
      <formula xml:space="preserve"> OR(AND(AB14=0,AB14&lt;&gt;"",AC14&lt;&gt;"Z",AC14&lt;&gt;""),AND(AB14&gt;0,AB14&lt;&gt;"",AC14&lt;&gt;"W",AC14&lt;&gt;""),AND(AB14="", AC14="W"))</formula>
    </cfRule>
  </conditionalFormatting>
  <conditionalFormatting sqref="AD14:AD42 AD44:AD72 AD74:AD102">
    <cfRule type="expression" dxfId="80" priority="1">
      <formula xml:space="preserve"> AND(OR(AC14="X",AC14="W"),AD14="")</formula>
    </cfRule>
  </conditionalFormatting>
  <conditionalFormatting sqref="AB42 AB72">
    <cfRule type="expression" dxfId="79" priority="4">
      <formula>OR(COUNTIF(AC14:AC41,"M")=28,COUNTIF(AC14:AC41,"X")=28)</formula>
    </cfRule>
    <cfRule type="expression" dxfId="78" priority="5">
      <formula>IF(OR(SUMPRODUCT(--(AB14:AB41=""),--(AC14:AC41=""))&gt;0,COUNTIF(AC14:AC41,"M")&gt;0,COUNTIF(AC14:AC41,"X")=28),"",SUM(AB14:AB41)) &lt;&gt; AB42</formula>
    </cfRule>
  </conditionalFormatting>
  <conditionalFormatting sqref="AC42 AC72">
    <cfRule type="expression" dxfId="77" priority="6">
      <formula>OR(COUNTIF(AC14:AC41,"M")=28,COUNTIF(AC14:AC41,"X")=28)</formula>
    </cfRule>
    <cfRule type="expression" dxfId="76" priority="7">
      <formula>IF(AND(COUNTIF(AC14:AC41,"X")=28,SUM(AB14:AB41)=0,ISNUMBER(AB42)),"",IF(COUNTIF(AC14:AC41,"M")&gt;0,"M",IF(AND(COUNTIF(AC14:AC41,AC14)=28,OR(AC14="X",AC14="W",AC14="Z")),UPPER(AC14),""))) &lt;&gt; AC42</formula>
    </cfRule>
  </conditionalFormatting>
  <conditionalFormatting sqref="AB74:AB102">
    <cfRule type="expression" dxfId="75" priority="8">
      <formula>OR(AND(AC14="X",AC44="X"),AND(AC14="M",AC44="M"))</formula>
    </cfRule>
  </conditionalFormatting>
  <conditionalFormatting sqref="AB74:AB102">
    <cfRule type="expression" dxfId="74" priority="9">
      <formula>IF(OR(AND(AB14="",AC14=""),AND(AB44="",AC44=""),AND(AC14="X",AC44="X"),OR(AC14="M",AC44="M")),"",SUM(AB14,AB44)) &lt;&gt; AB74</formula>
    </cfRule>
  </conditionalFormatting>
  <conditionalFormatting sqref="AC74:AC102">
    <cfRule type="expression" dxfId="73" priority="10">
      <formula>OR(AND(AC14="X",AC44="X"),AND(AC14="M",AC44="M"))</formula>
    </cfRule>
  </conditionalFormatting>
  <conditionalFormatting sqref="AC74:AC102">
    <cfRule type="expression" dxfId="72" priority="11">
      <formula>IF(AND(AND(AC14="X",AC44="X"),SUM(AB14,AB44)=0,ISNUMBER(AB74)),"",IF(OR(AC14="M",AC44="M"),"M",IF(AND(AC14=AC44,OR(AC14="X",AC14="W",AC14="Z")),UPPER(AC14),""))) &lt;&gt; AC74</formula>
    </cfRule>
  </conditionalFormatting>
  <dataValidations count="4">
    <dataValidation allowBlank="1" showInputMessage="1" showErrorMessage="1" sqref="A1:U1048576 AE1:XFD1048576 V103:AD1048576 V1:V13 W4:AA13 W1:AA2 AC4:AD13 AC1:AD2 AB1:AB13"/>
    <dataValidation type="textLength" allowBlank="1" showInputMessage="1" showErrorMessage="1" errorTitle="إدخال غير صحيح" error="ينبغي أن يكون محتوى النص ما بين 2 و 500 حرف" sqref="X14:X102 AA14:AA102 AD14:AD102">
      <formula1>2</formula1>
      <formula2>500</formula2>
    </dataValidation>
    <dataValidation type="list" allowBlank="1" showDropDown="1" showInputMessage="1" showErrorMessage="1" errorTitle="إدخال غير صحيح" error="يرجى إدخال أحد رموز البيانات المفقودة التالية_x000a_Z  -لا تنطبق_x000a_M - مفقودة_x000a_X - بيانات مدرجة في فئة أخرى_x000a_W - تشمل بيانات من فئة أخرى" sqref="W14:W102 Z14:Z102 AC14:AC102">
      <formula1>"Z,M,X,W"</formula1>
    </dataValidation>
    <dataValidation type="decimal" operator="greaterThanOrEqual" allowBlank="1" showInputMessage="1" showErrorMessage="1" errorTitle="إدخال غير صحيح" error="يرجى إدخال قيمة عددية" sqref="V14:V102 Y14:Y102 AB14:AB102">
      <formula1>0</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rowBreaks count="2" manualBreakCount="2">
    <brk id="42" max="16383" man="1"/>
    <brk id="72" max="16383"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D702"/>
  <sheetViews>
    <sheetView showGridLines="0" rightToLeft="1" topLeftCell="C1" zoomScaleNormal="100" workbookViewId="0">
      <pane xSplit="19" ySplit="13" topLeftCell="V14" activePane="bottomRight" state="frozen"/>
      <selection activeCell="A17" sqref="A17"/>
      <selection pane="topRight" activeCell="A17" sqref="A17"/>
      <selection pane="bottomLeft" activeCell="A17" sqref="A17"/>
      <selection pane="bottomRight"/>
    </sheetView>
  </sheetViews>
  <sheetFormatPr defaultColWidth="9.140625" defaultRowHeight="15"/>
  <cols>
    <col min="1" max="1" width="18.28515625" style="272" hidden="1" customWidth="1"/>
    <col min="2" max="2" width="7.42578125" style="272" hidden="1" customWidth="1"/>
    <col min="3" max="3" width="5.7109375" style="272" customWidth="1"/>
    <col min="4" max="4" width="12.7109375" style="309" customWidth="1"/>
    <col min="5" max="5" width="14.42578125" style="272" customWidth="1"/>
    <col min="6" max="6" width="45.140625" style="33" customWidth="1"/>
    <col min="7" max="7" width="8.7109375" style="310" hidden="1" customWidth="1"/>
    <col min="8" max="8" width="3" style="310" hidden="1" customWidth="1"/>
    <col min="9" max="9" width="5.85546875" style="310" hidden="1" customWidth="1"/>
    <col min="10" max="10" width="3" style="310" hidden="1" customWidth="1"/>
    <col min="11" max="11" width="5.28515625" style="310" hidden="1" customWidth="1"/>
    <col min="12" max="12" width="3.7109375" style="310" hidden="1" customWidth="1"/>
    <col min="13" max="13" width="3" style="310" hidden="1" customWidth="1"/>
    <col min="14" max="20" width="4.140625" style="310" hidden="1" customWidth="1"/>
    <col min="21" max="21" width="10.42578125" style="310" hidden="1" customWidth="1"/>
    <col min="22" max="22" width="12.7109375" style="272" customWidth="1"/>
    <col min="23" max="23" width="2.7109375" style="272" customWidth="1"/>
    <col min="24" max="24" width="5.7109375" style="272" customWidth="1"/>
    <col min="25" max="26" width="3.28515625" style="272" customWidth="1"/>
    <col min="27" max="16384" width="9.140625" style="272"/>
  </cols>
  <sheetData>
    <row r="1" spans="1:134" ht="45" customHeight="1">
      <c r="A1" s="27" t="s">
        <v>13</v>
      </c>
      <c r="B1" s="28" t="s">
        <v>363</v>
      </c>
      <c r="C1" s="29"/>
      <c r="D1" s="416" t="s">
        <v>2567</v>
      </c>
      <c r="E1" s="416"/>
      <c r="F1" s="416"/>
      <c r="G1" s="416"/>
      <c r="H1" s="416"/>
      <c r="I1" s="416"/>
      <c r="J1" s="416"/>
      <c r="K1" s="416"/>
      <c r="L1" s="416"/>
      <c r="M1" s="416"/>
      <c r="N1" s="416"/>
      <c r="O1" s="416"/>
      <c r="P1" s="416"/>
      <c r="Q1" s="416"/>
      <c r="R1" s="416"/>
      <c r="S1" s="416"/>
      <c r="T1" s="416"/>
      <c r="U1" s="416"/>
      <c r="V1" s="416"/>
      <c r="W1" s="416"/>
      <c r="X1" s="416"/>
      <c r="Y1" s="416"/>
      <c r="Z1" s="416"/>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54"/>
      <c r="BJ1" s="54"/>
      <c r="BK1" s="54"/>
      <c r="BL1" s="54"/>
      <c r="BM1" s="54"/>
      <c r="BN1" s="54"/>
      <c r="BO1" s="54"/>
      <c r="BP1" s="54"/>
      <c r="BQ1" s="54"/>
      <c r="BR1" s="54"/>
      <c r="BS1" s="54"/>
      <c r="BT1" s="54"/>
      <c r="BU1" s="54"/>
      <c r="BV1" s="54"/>
      <c r="BW1" s="54"/>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c r="DV1" s="270"/>
      <c r="DW1" s="270"/>
      <c r="DX1" s="270"/>
      <c r="DY1" s="270"/>
      <c r="DZ1" s="270"/>
      <c r="EA1" s="270"/>
      <c r="EB1" s="271"/>
      <c r="EC1" s="271"/>
      <c r="ED1" s="271"/>
    </row>
    <row r="2" spans="1:134" ht="21.75" customHeight="1">
      <c r="A2" s="27" t="s">
        <v>19</v>
      </c>
      <c r="B2" s="205" t="str">
        <f>VLOOKUP(VAL_C1!$B$2,VAL_Drop_Down_Lists!$A$3:$B$214,2,FALSE)</f>
        <v>_X</v>
      </c>
      <c r="C2" s="35"/>
      <c r="D2" s="436" t="s">
        <v>2324</v>
      </c>
      <c r="E2" s="437"/>
      <c r="F2" s="437"/>
      <c r="G2" s="273"/>
      <c r="H2" s="274"/>
      <c r="I2" s="274"/>
      <c r="J2" s="274"/>
      <c r="K2" s="274"/>
      <c r="L2" s="274"/>
      <c r="M2" s="274"/>
      <c r="N2" s="274"/>
      <c r="O2" s="274"/>
      <c r="P2" s="274"/>
      <c r="Q2" s="274"/>
      <c r="R2" s="274"/>
      <c r="S2" s="274"/>
      <c r="T2" s="274"/>
      <c r="U2" s="275"/>
      <c r="V2" s="431" t="s">
        <v>2271</v>
      </c>
      <c r="W2" s="431"/>
      <c r="X2" s="431"/>
      <c r="Y2" s="276"/>
      <c r="Z2" s="277"/>
      <c r="AA2" s="278"/>
      <c r="AB2" s="279"/>
      <c r="AC2" s="278"/>
      <c r="AD2" s="279"/>
      <c r="AE2" s="278"/>
      <c r="AF2" s="279"/>
      <c r="AG2" s="278"/>
      <c r="AH2" s="279"/>
      <c r="AI2" s="278"/>
      <c r="AJ2" s="279"/>
      <c r="AK2" s="278"/>
      <c r="AL2" s="279"/>
      <c r="AM2" s="278"/>
      <c r="AN2" s="279"/>
      <c r="AO2" s="278"/>
      <c r="AP2" s="270"/>
      <c r="AQ2" s="270"/>
      <c r="AR2" s="270"/>
      <c r="AS2" s="270"/>
      <c r="AT2" s="270"/>
      <c r="AU2" s="278"/>
      <c r="AV2" s="279"/>
      <c r="AW2" s="278"/>
      <c r="AX2" s="279"/>
      <c r="AY2" s="278"/>
      <c r="AZ2" s="279"/>
      <c r="BA2" s="278"/>
      <c r="BB2" s="279"/>
      <c r="BC2" s="278"/>
      <c r="BD2" s="279"/>
      <c r="BE2" s="278"/>
      <c r="BF2" s="279"/>
      <c r="BG2" s="278"/>
      <c r="BH2" s="279"/>
      <c r="BI2" s="56"/>
      <c r="BJ2" s="57"/>
      <c r="BK2" s="56"/>
      <c r="BL2" s="57"/>
      <c r="BM2" s="56"/>
      <c r="BN2" s="57"/>
      <c r="BO2" s="56"/>
      <c r="BP2" s="57"/>
      <c r="BQ2" s="56"/>
      <c r="BR2" s="57"/>
      <c r="BS2" s="56"/>
      <c r="BT2" s="57"/>
      <c r="BU2" s="56"/>
      <c r="BV2" s="57"/>
      <c r="BW2" s="56"/>
      <c r="BX2" s="279"/>
      <c r="BY2" s="278"/>
      <c r="BZ2" s="279"/>
      <c r="CA2" s="278"/>
      <c r="CB2" s="279"/>
      <c r="CC2" s="279"/>
      <c r="CD2" s="279"/>
      <c r="CE2" s="279"/>
      <c r="CF2" s="279"/>
      <c r="CG2" s="279"/>
      <c r="CH2" s="279"/>
      <c r="CI2" s="279"/>
      <c r="CJ2" s="279"/>
      <c r="CK2" s="279"/>
      <c r="CL2" s="279"/>
      <c r="CM2" s="279"/>
      <c r="CN2" s="279"/>
      <c r="CO2" s="279"/>
      <c r="CP2" s="279"/>
      <c r="CQ2" s="279"/>
      <c r="CR2" s="279"/>
      <c r="CS2" s="279"/>
      <c r="CT2" s="279"/>
      <c r="CU2" s="279"/>
      <c r="CV2" s="279"/>
      <c r="CW2" s="278"/>
      <c r="CX2" s="279"/>
      <c r="CY2" s="278"/>
      <c r="CZ2" s="279"/>
      <c r="DA2" s="278"/>
      <c r="DB2" s="279"/>
      <c r="DC2" s="278"/>
      <c r="DD2" s="279"/>
      <c r="DE2" s="278"/>
      <c r="DF2" s="279"/>
      <c r="DG2" s="278"/>
      <c r="DH2" s="278"/>
      <c r="DI2" s="278"/>
      <c r="DJ2" s="278"/>
      <c r="DK2" s="278"/>
      <c r="DL2" s="278"/>
      <c r="DM2" s="278"/>
      <c r="DN2" s="278"/>
      <c r="DO2" s="278"/>
      <c r="DP2" s="279"/>
      <c r="DQ2" s="278"/>
      <c r="DR2" s="279"/>
      <c r="DS2" s="278"/>
      <c r="DT2" s="278"/>
      <c r="DU2" s="278"/>
      <c r="DV2" s="278"/>
      <c r="DW2" s="278"/>
      <c r="DX2" s="280"/>
      <c r="DY2" s="280"/>
      <c r="DZ2" s="280"/>
      <c r="EA2" s="280"/>
      <c r="EB2" s="271"/>
      <c r="EC2" s="271"/>
      <c r="ED2" s="271"/>
    </row>
    <row r="3" spans="1:134" ht="21.75" customHeight="1">
      <c r="A3" s="27" t="s">
        <v>23</v>
      </c>
      <c r="B3" s="205" t="str">
        <f>IF(VAL_C1!$H$32&lt;&gt;"", YEAR(VAL_C1!$H$32),"")</f>
        <v/>
      </c>
      <c r="C3" s="35"/>
      <c r="D3" s="194" t="s">
        <v>2288</v>
      </c>
      <c r="E3" s="194" t="s">
        <v>2298</v>
      </c>
      <c r="F3" s="194" t="s">
        <v>2299</v>
      </c>
      <c r="G3" s="273"/>
      <c r="H3" s="274"/>
      <c r="I3" s="274"/>
      <c r="J3" s="274"/>
      <c r="K3" s="274"/>
      <c r="L3" s="274"/>
      <c r="M3" s="274"/>
      <c r="N3" s="274"/>
      <c r="O3" s="274"/>
      <c r="P3" s="274"/>
      <c r="Q3" s="274"/>
      <c r="R3" s="274"/>
      <c r="S3" s="274"/>
      <c r="T3" s="274"/>
      <c r="U3" s="275"/>
      <c r="V3" s="431" t="s">
        <v>2280</v>
      </c>
      <c r="W3" s="431"/>
      <c r="X3" s="431"/>
      <c r="Y3" s="276"/>
      <c r="Z3" s="277"/>
      <c r="AA3" s="271"/>
      <c r="AB3" s="271"/>
      <c r="AC3" s="271"/>
      <c r="AD3" s="271"/>
      <c r="AE3" s="271"/>
      <c r="AF3" s="271"/>
      <c r="AG3" s="271"/>
      <c r="AH3" s="271"/>
      <c r="AI3" s="271"/>
      <c r="AJ3" s="271"/>
      <c r="AK3" s="271"/>
      <c r="AL3" s="271"/>
      <c r="AM3" s="271"/>
      <c r="AN3" s="271"/>
      <c r="AO3" s="271"/>
      <c r="AP3" s="271"/>
      <c r="AQ3" s="271"/>
      <c r="AR3" s="271"/>
      <c r="AS3" s="271"/>
      <c r="AT3" s="281"/>
      <c r="AU3" s="281"/>
      <c r="AV3" s="281"/>
      <c r="AW3" s="281"/>
      <c r="AX3" s="281"/>
      <c r="AY3" s="281"/>
      <c r="AZ3" s="281"/>
      <c r="BA3" s="281"/>
      <c r="BB3" s="281"/>
      <c r="BC3" s="281"/>
      <c r="BD3" s="281"/>
      <c r="BE3" s="281"/>
      <c r="BF3" s="281"/>
      <c r="BG3" s="281"/>
      <c r="BH3" s="281"/>
      <c r="BI3" s="58"/>
      <c r="BJ3" s="58"/>
      <c r="BK3" s="58"/>
      <c r="BL3" s="58"/>
      <c r="BM3" s="58"/>
      <c r="BN3" s="58"/>
      <c r="BO3" s="58"/>
      <c r="BP3" s="58"/>
      <c r="BQ3" s="58"/>
      <c r="BR3" s="58"/>
      <c r="BS3" s="58"/>
      <c r="BT3" s="58"/>
      <c r="BU3" s="58"/>
      <c r="BV3" s="58"/>
      <c r="BW3" s="58"/>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c r="DV3" s="281"/>
      <c r="DW3" s="281"/>
      <c r="DX3" s="281"/>
      <c r="DY3" s="281"/>
      <c r="DZ3" s="281"/>
      <c r="EA3" s="281"/>
      <c r="EB3" s="281"/>
      <c r="EC3" s="281"/>
      <c r="ED3" s="281"/>
    </row>
    <row r="4" spans="1:134" hidden="1">
      <c r="A4" s="27" t="s">
        <v>26</v>
      </c>
      <c r="B4" s="205" t="str">
        <f>IF(VAL_C1!$H$33&lt;&gt;"", YEAR(VAL_C1!$H$33),"")</f>
        <v/>
      </c>
      <c r="C4" s="35"/>
      <c r="D4" s="282"/>
      <c r="E4" s="95"/>
      <c r="F4" s="283"/>
      <c r="G4" s="284"/>
      <c r="H4" s="284"/>
      <c r="I4" s="284"/>
      <c r="J4" s="284"/>
      <c r="K4" s="284"/>
      <c r="L4" s="284"/>
      <c r="M4" s="284"/>
      <c r="N4" s="284"/>
      <c r="O4" s="234"/>
      <c r="P4" s="234"/>
      <c r="Q4" s="234"/>
      <c r="R4" s="234"/>
      <c r="S4" s="234"/>
      <c r="T4" s="234"/>
      <c r="U4" s="285"/>
      <c r="V4" s="286"/>
      <c r="W4" s="286"/>
      <c r="X4" s="286"/>
      <c r="Y4" s="276"/>
      <c r="Z4" s="277"/>
      <c r="AA4" s="287"/>
      <c r="AB4" s="287"/>
      <c r="AC4" s="287"/>
      <c r="AD4" s="287"/>
      <c r="AE4" s="287"/>
      <c r="AF4" s="287"/>
      <c r="AG4" s="287"/>
      <c r="AH4" s="287"/>
      <c r="AI4" s="287"/>
      <c r="AJ4" s="287"/>
      <c r="AK4" s="287"/>
      <c r="AL4" s="287"/>
      <c r="AM4" s="287"/>
      <c r="AN4" s="287"/>
      <c r="AO4" s="287"/>
      <c r="AP4" s="287"/>
      <c r="AQ4" s="287"/>
      <c r="AR4" s="287"/>
      <c r="AS4" s="287"/>
      <c r="AT4" s="288"/>
      <c r="AU4" s="288"/>
      <c r="AV4" s="288"/>
      <c r="AW4" s="288"/>
      <c r="AX4" s="288"/>
      <c r="AY4" s="288"/>
      <c r="AZ4" s="288"/>
      <c r="BA4" s="288"/>
      <c r="BB4" s="288"/>
      <c r="BC4" s="288"/>
      <c r="BD4" s="288"/>
      <c r="BE4" s="288"/>
      <c r="BF4" s="288"/>
      <c r="BG4" s="288"/>
      <c r="BH4" s="288"/>
      <c r="BI4" s="59"/>
      <c r="BJ4" s="59"/>
      <c r="BK4" s="59"/>
      <c r="BL4" s="59"/>
      <c r="BM4" s="59"/>
      <c r="BN4" s="59"/>
      <c r="BO4" s="59"/>
      <c r="BP4" s="59"/>
      <c r="BQ4" s="59"/>
      <c r="BR4" s="59"/>
      <c r="BS4" s="59"/>
      <c r="BT4" s="59"/>
      <c r="BU4" s="59"/>
      <c r="BV4" s="59"/>
      <c r="BW4" s="59"/>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c r="DM4" s="288"/>
      <c r="DN4" s="288"/>
      <c r="DO4" s="288"/>
      <c r="DP4" s="288"/>
      <c r="DQ4" s="288"/>
      <c r="DR4" s="288"/>
      <c r="DS4" s="288"/>
      <c r="DT4" s="288"/>
      <c r="DU4" s="288"/>
      <c r="DV4" s="288"/>
      <c r="DW4" s="288"/>
      <c r="DX4" s="288"/>
      <c r="DY4" s="288"/>
      <c r="DZ4" s="288"/>
      <c r="EA4" s="288"/>
      <c r="EB4" s="288"/>
      <c r="EC4" s="288"/>
      <c r="ED4" s="288"/>
    </row>
    <row r="5" spans="1:134" hidden="1">
      <c r="A5" s="27" t="s">
        <v>28</v>
      </c>
      <c r="B5" s="28" t="s">
        <v>0</v>
      </c>
      <c r="C5" s="35"/>
      <c r="D5" s="289"/>
      <c r="E5" s="290"/>
      <c r="F5" s="290"/>
      <c r="G5" s="284"/>
      <c r="H5" s="284"/>
      <c r="I5" s="284"/>
      <c r="J5" s="284"/>
      <c r="K5" s="284"/>
      <c r="L5" s="284"/>
      <c r="M5" s="284"/>
      <c r="N5" s="284"/>
      <c r="O5" s="234"/>
      <c r="P5" s="234"/>
      <c r="Q5" s="234"/>
      <c r="R5" s="234"/>
      <c r="S5" s="234"/>
      <c r="T5" s="234"/>
      <c r="U5" s="285"/>
      <c r="V5" s="285"/>
      <c r="W5" s="285"/>
      <c r="X5" s="285"/>
      <c r="Y5" s="276"/>
      <c r="Z5" s="277"/>
      <c r="AA5" s="287"/>
      <c r="AB5" s="287"/>
      <c r="AC5" s="287"/>
      <c r="AD5" s="287"/>
      <c r="AE5" s="287"/>
      <c r="AF5" s="287"/>
      <c r="AG5" s="287"/>
      <c r="AH5" s="287"/>
      <c r="AI5" s="287"/>
      <c r="AJ5" s="287"/>
      <c r="AK5" s="287"/>
      <c r="AL5" s="287"/>
      <c r="AM5" s="287"/>
      <c r="AN5" s="287"/>
      <c r="AO5" s="287"/>
      <c r="AP5" s="287"/>
      <c r="AQ5" s="287"/>
      <c r="AR5" s="287"/>
      <c r="AS5" s="287"/>
      <c r="AT5" s="288"/>
      <c r="AU5" s="288"/>
      <c r="AV5" s="288"/>
      <c r="AW5" s="288"/>
      <c r="AX5" s="288"/>
      <c r="AY5" s="288"/>
      <c r="AZ5" s="288"/>
      <c r="BA5" s="288"/>
      <c r="BB5" s="288"/>
      <c r="BC5" s="288"/>
      <c r="BD5" s="288"/>
      <c r="BE5" s="288"/>
      <c r="BF5" s="288"/>
      <c r="BG5" s="288"/>
      <c r="BH5" s="288"/>
      <c r="BI5" s="59"/>
      <c r="BJ5" s="59"/>
      <c r="BK5" s="59"/>
      <c r="BL5" s="59"/>
      <c r="BM5" s="59"/>
      <c r="BN5" s="59"/>
      <c r="BO5" s="59"/>
      <c r="BP5" s="59"/>
      <c r="BQ5" s="59"/>
      <c r="BR5" s="59"/>
      <c r="BS5" s="59"/>
      <c r="BT5" s="59"/>
      <c r="BU5" s="59"/>
      <c r="BV5" s="59"/>
      <c r="BW5" s="59"/>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c r="DM5" s="288"/>
      <c r="DN5" s="288"/>
      <c r="DO5" s="288"/>
      <c r="DP5" s="288"/>
      <c r="DQ5" s="288"/>
      <c r="DR5" s="288"/>
      <c r="DS5" s="288"/>
      <c r="DT5" s="288"/>
      <c r="DU5" s="288"/>
      <c r="DV5" s="288"/>
      <c r="DW5" s="288"/>
      <c r="DX5" s="288"/>
      <c r="DY5" s="288"/>
      <c r="DZ5" s="288"/>
      <c r="EA5" s="288"/>
      <c r="EB5" s="288"/>
      <c r="EC5" s="288"/>
      <c r="ED5" s="288"/>
    </row>
    <row r="6" spans="1:134" hidden="1">
      <c r="A6" s="27" t="s">
        <v>30</v>
      </c>
      <c r="B6" s="28"/>
      <c r="C6" s="35"/>
      <c r="D6" s="289"/>
      <c r="E6" s="290"/>
      <c r="F6" s="290"/>
      <c r="G6" s="284"/>
      <c r="H6" s="284"/>
      <c r="I6" s="284"/>
      <c r="J6" s="284"/>
      <c r="K6" s="284"/>
      <c r="L6" s="284"/>
      <c r="M6" s="284"/>
      <c r="N6" s="284"/>
      <c r="O6" s="234"/>
      <c r="P6" s="234"/>
      <c r="Q6" s="234"/>
      <c r="R6" s="234"/>
      <c r="S6" s="234"/>
      <c r="T6" s="234"/>
      <c r="U6" s="234" t="s">
        <v>1</v>
      </c>
      <c r="V6" s="234" t="s">
        <v>107</v>
      </c>
      <c r="W6" s="285"/>
      <c r="X6" s="285"/>
      <c r="Y6" s="276"/>
      <c r="Z6" s="277"/>
      <c r="AA6" s="287"/>
      <c r="AB6" s="287"/>
      <c r="AC6" s="287"/>
      <c r="AD6" s="287"/>
      <c r="AE6" s="287"/>
      <c r="AF6" s="287"/>
      <c r="AG6" s="287"/>
      <c r="AH6" s="287"/>
      <c r="AI6" s="287"/>
      <c r="AJ6" s="287"/>
      <c r="AK6" s="287"/>
      <c r="AL6" s="287"/>
      <c r="AM6" s="287"/>
      <c r="AN6" s="287"/>
      <c r="AO6" s="287"/>
      <c r="AP6" s="287"/>
      <c r="AQ6" s="287"/>
      <c r="AR6" s="287"/>
      <c r="AS6" s="287"/>
      <c r="AT6" s="288"/>
      <c r="AU6" s="288"/>
      <c r="AV6" s="288"/>
      <c r="AW6" s="288"/>
      <c r="AX6" s="288"/>
      <c r="AY6" s="288"/>
      <c r="AZ6" s="288"/>
      <c r="BA6" s="288"/>
      <c r="BB6" s="288"/>
      <c r="BC6" s="288"/>
      <c r="BD6" s="288"/>
      <c r="BE6" s="288"/>
      <c r="BF6" s="288"/>
      <c r="BG6" s="288"/>
      <c r="BH6" s="288"/>
      <c r="BI6" s="59"/>
      <c r="BJ6" s="59"/>
      <c r="BK6" s="59"/>
      <c r="BL6" s="59"/>
      <c r="BM6" s="59"/>
      <c r="BN6" s="59"/>
      <c r="BO6" s="59"/>
      <c r="BP6" s="59"/>
      <c r="BQ6" s="59"/>
      <c r="BR6" s="59"/>
      <c r="BS6" s="59"/>
      <c r="BT6" s="59"/>
      <c r="BU6" s="59"/>
      <c r="BV6" s="59"/>
      <c r="BW6" s="59"/>
      <c r="BX6" s="288"/>
      <c r="BY6" s="288"/>
      <c r="BZ6" s="288"/>
      <c r="CA6" s="288"/>
      <c r="CB6" s="288"/>
      <c r="CC6" s="288"/>
      <c r="CD6" s="288"/>
      <c r="CE6" s="288"/>
      <c r="CF6" s="288"/>
      <c r="CG6" s="288"/>
      <c r="CH6" s="288"/>
      <c r="CI6" s="288"/>
      <c r="CJ6" s="288"/>
      <c r="CK6" s="288"/>
      <c r="CL6" s="288"/>
      <c r="CM6" s="288"/>
      <c r="CN6" s="288"/>
      <c r="CO6" s="288"/>
      <c r="CP6" s="288"/>
      <c r="CQ6" s="288"/>
      <c r="CR6" s="288"/>
      <c r="CS6" s="288"/>
      <c r="CT6" s="288"/>
      <c r="CU6" s="288"/>
      <c r="CV6" s="288"/>
      <c r="CW6" s="288"/>
      <c r="CX6" s="288"/>
      <c r="CY6" s="288"/>
      <c r="CZ6" s="288"/>
      <c r="DA6" s="288"/>
      <c r="DB6" s="288"/>
      <c r="DC6" s="288"/>
      <c r="DD6" s="288"/>
      <c r="DE6" s="288"/>
      <c r="DF6" s="288"/>
      <c r="DG6" s="288"/>
      <c r="DH6" s="288"/>
      <c r="DI6" s="288"/>
      <c r="DJ6" s="288"/>
      <c r="DK6" s="288"/>
      <c r="DL6" s="288"/>
      <c r="DM6" s="288"/>
      <c r="DN6" s="288"/>
      <c r="DO6" s="288"/>
      <c r="DP6" s="288"/>
      <c r="DQ6" s="288"/>
      <c r="DR6" s="288"/>
      <c r="DS6" s="288"/>
      <c r="DT6" s="288"/>
      <c r="DU6" s="288"/>
      <c r="DV6" s="288"/>
      <c r="DW6" s="288"/>
      <c r="DX6" s="288"/>
      <c r="DY6" s="288"/>
      <c r="DZ6" s="288"/>
      <c r="EA6" s="288"/>
      <c r="EB6" s="288"/>
      <c r="EC6" s="288"/>
      <c r="ED6" s="288"/>
    </row>
    <row r="7" spans="1:134" ht="15" hidden="1" customHeight="1">
      <c r="A7" s="27" t="s">
        <v>32</v>
      </c>
      <c r="B7" s="205" t="str">
        <f>IF(VAL_C1!$H$33&lt;&gt;"", YEAR(VAL_C1!$H$33),"")</f>
        <v/>
      </c>
      <c r="C7" s="35"/>
      <c r="D7" s="289"/>
      <c r="E7" s="290"/>
      <c r="F7" s="290"/>
      <c r="G7" s="284"/>
      <c r="H7" s="284"/>
      <c r="I7" s="284"/>
      <c r="J7" s="284"/>
      <c r="K7" s="284"/>
      <c r="L7" s="284"/>
      <c r="M7" s="284"/>
      <c r="N7" s="284"/>
      <c r="O7" s="234"/>
      <c r="P7" s="234"/>
      <c r="Q7" s="234"/>
      <c r="R7" s="234"/>
      <c r="S7" s="234"/>
      <c r="T7" s="234"/>
      <c r="U7" s="234" t="s">
        <v>54</v>
      </c>
      <c r="V7" s="234" t="s">
        <v>72</v>
      </c>
      <c r="W7" s="285"/>
      <c r="X7" s="285"/>
      <c r="Y7" s="276"/>
      <c r="Z7" s="277"/>
      <c r="AA7" s="287"/>
      <c r="AB7" s="287"/>
      <c r="AC7" s="287"/>
      <c r="AD7" s="287"/>
      <c r="AE7" s="287"/>
      <c r="AF7" s="287"/>
      <c r="AG7" s="287"/>
      <c r="AH7" s="287"/>
      <c r="AI7" s="287"/>
      <c r="AJ7" s="287"/>
      <c r="AK7" s="287"/>
      <c r="AL7" s="287"/>
      <c r="AM7" s="287"/>
      <c r="AN7" s="287"/>
      <c r="AO7" s="287"/>
      <c r="AP7" s="287"/>
      <c r="AQ7" s="287"/>
      <c r="AR7" s="287"/>
      <c r="AS7" s="287"/>
      <c r="AT7" s="288"/>
      <c r="AU7" s="288"/>
      <c r="AV7" s="288"/>
      <c r="AW7" s="288"/>
      <c r="AX7" s="288"/>
      <c r="AY7" s="288"/>
      <c r="AZ7" s="288"/>
      <c r="BA7" s="288"/>
      <c r="BB7" s="288"/>
      <c r="BC7" s="288"/>
      <c r="BD7" s="288"/>
      <c r="BE7" s="288"/>
      <c r="BF7" s="288"/>
      <c r="BG7" s="288"/>
      <c r="BH7" s="288"/>
      <c r="BI7" s="59"/>
      <c r="BJ7" s="59"/>
      <c r="BK7" s="59"/>
      <c r="BL7" s="59"/>
      <c r="BM7" s="59"/>
      <c r="BN7" s="59"/>
      <c r="BO7" s="59"/>
      <c r="BP7" s="59"/>
      <c r="BQ7" s="59"/>
      <c r="BR7" s="59"/>
      <c r="BS7" s="59"/>
      <c r="BT7" s="59"/>
      <c r="BU7" s="59"/>
      <c r="BV7" s="59"/>
      <c r="BW7" s="59"/>
      <c r="BX7" s="288"/>
      <c r="BY7" s="288"/>
      <c r="BZ7" s="288"/>
      <c r="CA7" s="288"/>
      <c r="CB7" s="288"/>
      <c r="CC7" s="288"/>
      <c r="CD7" s="288"/>
      <c r="CE7" s="288"/>
      <c r="CF7" s="288"/>
      <c r="CG7" s="288"/>
      <c r="CH7" s="288"/>
      <c r="CI7" s="288"/>
      <c r="CJ7" s="288"/>
      <c r="CK7" s="288"/>
      <c r="CL7" s="288"/>
      <c r="CM7" s="288"/>
      <c r="CN7" s="288"/>
      <c r="CO7" s="288"/>
      <c r="CP7" s="288"/>
      <c r="CQ7" s="288"/>
      <c r="CR7" s="288"/>
      <c r="CS7" s="288"/>
      <c r="CT7" s="288"/>
      <c r="CU7" s="288"/>
      <c r="CV7" s="288"/>
      <c r="CW7" s="288"/>
      <c r="CX7" s="288"/>
      <c r="CY7" s="288"/>
      <c r="CZ7" s="288"/>
      <c r="DA7" s="288"/>
      <c r="DB7" s="288"/>
      <c r="DC7" s="288"/>
      <c r="DD7" s="288"/>
      <c r="DE7" s="288"/>
      <c r="DF7" s="288"/>
      <c r="DG7" s="288"/>
      <c r="DH7" s="288"/>
      <c r="DI7" s="288"/>
      <c r="DJ7" s="288"/>
      <c r="DK7" s="288"/>
      <c r="DL7" s="288"/>
      <c r="DM7" s="288"/>
      <c r="DN7" s="288"/>
      <c r="DO7" s="288"/>
      <c r="DP7" s="288"/>
      <c r="DQ7" s="288"/>
      <c r="DR7" s="288"/>
      <c r="DS7" s="288"/>
      <c r="DT7" s="288"/>
      <c r="DU7" s="288"/>
      <c r="DV7" s="288"/>
      <c r="DW7" s="288"/>
      <c r="DX7" s="288"/>
      <c r="DY7" s="288"/>
      <c r="DZ7" s="288"/>
      <c r="EA7" s="288"/>
      <c r="EB7" s="288"/>
      <c r="EC7" s="288"/>
      <c r="ED7" s="288"/>
    </row>
    <row r="8" spans="1:134" hidden="1">
      <c r="A8" s="27" t="s">
        <v>34</v>
      </c>
      <c r="B8" s="205" t="str">
        <f>IF(VAL_C1!$H$34&lt;&gt;"", YEAR(VAL_C1!$H$34),"")</f>
        <v/>
      </c>
      <c r="C8" s="35"/>
      <c r="D8" s="289"/>
      <c r="E8" s="290"/>
      <c r="F8" s="290"/>
      <c r="G8" s="284"/>
      <c r="H8" s="284"/>
      <c r="I8" s="284"/>
      <c r="J8" s="284"/>
      <c r="K8" s="284"/>
      <c r="L8" s="284"/>
      <c r="M8" s="284"/>
      <c r="N8" s="94"/>
      <c r="O8" s="46"/>
      <c r="P8" s="46"/>
      <c r="Q8" s="46"/>
      <c r="R8" s="46"/>
      <c r="S8" s="46"/>
      <c r="T8" s="46"/>
      <c r="U8" s="46" t="s">
        <v>55</v>
      </c>
      <c r="V8" s="234" t="s">
        <v>0</v>
      </c>
      <c r="W8" s="285"/>
      <c r="X8" s="285"/>
      <c r="Y8" s="276"/>
      <c r="Z8" s="277"/>
      <c r="AA8" s="287"/>
      <c r="AB8" s="287"/>
      <c r="AC8" s="287"/>
      <c r="AD8" s="287"/>
      <c r="AE8" s="287"/>
      <c r="AF8" s="287"/>
      <c r="AG8" s="287"/>
      <c r="AH8" s="287"/>
      <c r="AI8" s="287"/>
      <c r="AJ8" s="287"/>
      <c r="AK8" s="287"/>
      <c r="AL8" s="287"/>
      <c r="AM8" s="287"/>
      <c r="AN8" s="287"/>
      <c r="AO8" s="287"/>
      <c r="AP8" s="287"/>
      <c r="AQ8" s="287"/>
      <c r="AR8" s="287"/>
      <c r="AS8" s="287"/>
      <c r="AT8" s="288"/>
      <c r="AU8" s="288"/>
      <c r="AV8" s="288"/>
      <c r="AW8" s="288"/>
      <c r="AX8" s="288"/>
      <c r="AY8" s="288"/>
      <c r="AZ8" s="288"/>
      <c r="BA8" s="288"/>
      <c r="BB8" s="288"/>
      <c r="BC8" s="288"/>
      <c r="BD8" s="288"/>
      <c r="BE8" s="288"/>
      <c r="BF8" s="288"/>
      <c r="BG8" s="288"/>
      <c r="BH8" s="288"/>
      <c r="BI8" s="59"/>
      <c r="BJ8" s="59"/>
      <c r="BK8" s="59"/>
      <c r="BL8" s="59"/>
      <c r="BM8" s="59"/>
      <c r="BN8" s="59"/>
      <c r="BO8" s="59"/>
      <c r="BP8" s="59"/>
      <c r="BQ8" s="59"/>
      <c r="BR8" s="59"/>
      <c r="BS8" s="59"/>
      <c r="BT8" s="59"/>
      <c r="BU8" s="59"/>
      <c r="BV8" s="59"/>
      <c r="BW8" s="59"/>
      <c r="BX8" s="288"/>
      <c r="BY8" s="288"/>
      <c r="BZ8" s="288"/>
      <c r="CA8" s="288"/>
      <c r="CB8" s="288"/>
      <c r="CC8" s="288"/>
      <c r="CD8" s="288"/>
      <c r="CE8" s="288"/>
      <c r="CF8" s="288"/>
      <c r="CG8" s="288"/>
      <c r="CH8" s="288"/>
      <c r="CI8" s="288"/>
      <c r="CJ8" s="288"/>
      <c r="CK8" s="288"/>
      <c r="CL8" s="288"/>
      <c r="CM8" s="288"/>
      <c r="CN8" s="288"/>
      <c r="CO8" s="288"/>
      <c r="CP8" s="288"/>
      <c r="CQ8" s="288"/>
      <c r="CR8" s="288"/>
      <c r="CS8" s="288"/>
      <c r="CT8" s="288"/>
      <c r="CU8" s="288"/>
      <c r="CV8" s="288"/>
      <c r="CW8" s="288"/>
      <c r="CX8" s="288"/>
      <c r="CY8" s="288"/>
      <c r="CZ8" s="288"/>
      <c r="DA8" s="288"/>
      <c r="DB8" s="288"/>
      <c r="DC8" s="288"/>
      <c r="DD8" s="288"/>
      <c r="DE8" s="288"/>
      <c r="DF8" s="288"/>
      <c r="DG8" s="288"/>
      <c r="DH8" s="288"/>
      <c r="DI8" s="288"/>
      <c r="DJ8" s="288"/>
      <c r="DK8" s="288"/>
      <c r="DL8" s="288"/>
      <c r="DM8" s="288"/>
      <c r="DN8" s="288"/>
      <c r="DO8" s="288"/>
      <c r="DP8" s="288"/>
      <c r="DQ8" s="288"/>
      <c r="DR8" s="288"/>
      <c r="DS8" s="288"/>
      <c r="DT8" s="288"/>
      <c r="DU8" s="288"/>
      <c r="DV8" s="288"/>
      <c r="DW8" s="288"/>
      <c r="DX8" s="288"/>
      <c r="DY8" s="288"/>
      <c r="DZ8" s="288"/>
      <c r="EA8" s="288"/>
      <c r="EB8" s="288"/>
      <c r="EC8" s="288"/>
      <c r="ED8" s="288"/>
    </row>
    <row r="9" spans="1:134" hidden="1">
      <c r="A9" s="27" t="s">
        <v>36</v>
      </c>
      <c r="B9" s="28" t="str">
        <f>VLOOKUP(VAL_C1!$H$44,VAL_Drop_Down_Lists!$D$3:$F$7,2,FALSE)</f>
        <v>_X</v>
      </c>
      <c r="C9" s="35"/>
      <c r="D9" s="289"/>
      <c r="E9" s="290"/>
      <c r="F9" s="290"/>
      <c r="G9" s="284"/>
      <c r="H9" s="284"/>
      <c r="I9" s="284"/>
      <c r="J9" s="284"/>
      <c r="K9" s="284"/>
      <c r="L9" s="284"/>
      <c r="M9" s="284"/>
      <c r="N9" s="94"/>
      <c r="O9" s="46"/>
      <c r="P9" s="46"/>
      <c r="Q9" s="46"/>
      <c r="R9" s="46"/>
      <c r="S9" s="46"/>
      <c r="T9" s="46"/>
      <c r="U9" s="46" t="s">
        <v>56</v>
      </c>
      <c r="V9" s="234" t="s">
        <v>0</v>
      </c>
      <c r="W9" s="285"/>
      <c r="X9" s="285"/>
      <c r="Y9" s="276"/>
      <c r="Z9" s="277"/>
      <c r="AA9" s="287"/>
      <c r="AB9" s="287"/>
      <c r="AC9" s="287"/>
      <c r="AD9" s="287"/>
      <c r="AE9" s="287"/>
      <c r="AF9" s="287"/>
      <c r="AG9" s="287"/>
      <c r="AH9" s="287"/>
      <c r="AI9" s="287"/>
      <c r="AJ9" s="287"/>
      <c r="AK9" s="287"/>
      <c r="AL9" s="287"/>
      <c r="AM9" s="287"/>
      <c r="AN9" s="287"/>
      <c r="AO9" s="287"/>
      <c r="AP9" s="287"/>
      <c r="AQ9" s="287"/>
      <c r="AR9" s="287"/>
      <c r="AS9" s="287"/>
      <c r="AT9" s="288"/>
      <c r="AU9" s="288"/>
      <c r="AV9" s="288"/>
      <c r="AW9" s="288"/>
      <c r="AX9" s="288"/>
      <c r="AY9" s="288"/>
      <c r="AZ9" s="288"/>
      <c r="BA9" s="288"/>
      <c r="BB9" s="288"/>
      <c r="BC9" s="288"/>
      <c r="BD9" s="288"/>
      <c r="BE9" s="288"/>
      <c r="BF9" s="288"/>
      <c r="BG9" s="288"/>
      <c r="BH9" s="288"/>
      <c r="BI9" s="59"/>
      <c r="BJ9" s="59"/>
      <c r="BK9" s="59"/>
      <c r="BL9" s="59"/>
      <c r="BM9" s="59"/>
      <c r="BN9" s="59"/>
      <c r="BO9" s="59"/>
      <c r="BP9" s="59"/>
      <c r="BQ9" s="59"/>
      <c r="BR9" s="59"/>
      <c r="BS9" s="59"/>
      <c r="BT9" s="59"/>
      <c r="BU9" s="59"/>
      <c r="BV9" s="59"/>
      <c r="BW9" s="59"/>
      <c r="BX9" s="288"/>
      <c r="BY9" s="288"/>
      <c r="BZ9" s="288"/>
      <c r="CA9" s="288"/>
      <c r="CB9" s="288"/>
      <c r="CC9" s="288"/>
      <c r="CD9" s="288"/>
      <c r="CE9" s="288"/>
      <c r="CF9" s="288"/>
      <c r="CG9" s="288"/>
      <c r="CH9" s="288"/>
      <c r="CI9" s="288"/>
      <c r="CJ9" s="288"/>
      <c r="CK9" s="288"/>
      <c r="CL9" s="288"/>
      <c r="CM9" s="288"/>
      <c r="CN9" s="288"/>
      <c r="CO9" s="288"/>
      <c r="CP9" s="288"/>
      <c r="CQ9" s="288"/>
      <c r="CR9" s="288"/>
      <c r="CS9" s="288"/>
      <c r="CT9" s="288"/>
      <c r="CU9" s="288"/>
      <c r="CV9" s="288"/>
      <c r="CW9" s="288"/>
      <c r="CX9" s="288"/>
      <c r="CY9" s="288"/>
      <c r="CZ9" s="288"/>
      <c r="DA9" s="288"/>
      <c r="DB9" s="288"/>
      <c r="DC9" s="288"/>
      <c r="DD9" s="288"/>
      <c r="DE9" s="288"/>
      <c r="DF9" s="288"/>
      <c r="DG9" s="288"/>
      <c r="DH9" s="288"/>
      <c r="DI9" s="288"/>
      <c r="DJ9" s="288"/>
      <c r="DK9" s="288"/>
      <c r="DL9" s="288"/>
      <c r="DM9" s="288"/>
      <c r="DN9" s="288"/>
      <c r="DO9" s="288"/>
      <c r="DP9" s="288"/>
      <c r="DQ9" s="288"/>
      <c r="DR9" s="288"/>
      <c r="DS9" s="288"/>
      <c r="DT9" s="288"/>
      <c r="DU9" s="288"/>
      <c r="DV9" s="288"/>
      <c r="DW9" s="288"/>
      <c r="DX9" s="288"/>
      <c r="DY9" s="288"/>
      <c r="DZ9" s="288"/>
      <c r="EA9" s="288"/>
      <c r="EB9" s="288"/>
      <c r="EC9" s="288"/>
      <c r="ED9" s="288"/>
    </row>
    <row r="10" spans="1:134" hidden="1">
      <c r="A10" s="27" t="s">
        <v>38</v>
      </c>
      <c r="B10" s="28">
        <v>0</v>
      </c>
      <c r="C10" s="35"/>
      <c r="D10" s="289"/>
      <c r="E10" s="290"/>
      <c r="F10" s="290"/>
      <c r="G10" s="284"/>
      <c r="H10" s="284"/>
      <c r="I10" s="284"/>
      <c r="J10" s="284"/>
      <c r="K10" s="284"/>
      <c r="L10" s="284"/>
      <c r="M10" s="284"/>
      <c r="N10" s="94"/>
      <c r="O10" s="46"/>
      <c r="P10" s="46"/>
      <c r="Q10" s="46"/>
      <c r="R10" s="46"/>
      <c r="S10" s="46"/>
      <c r="T10" s="46"/>
      <c r="U10" s="46" t="s">
        <v>2</v>
      </c>
      <c r="V10" s="234" t="s">
        <v>0</v>
      </c>
      <c r="W10" s="285"/>
      <c r="X10" s="285"/>
      <c r="Y10" s="276"/>
      <c r="Z10" s="277"/>
      <c r="AA10" s="287"/>
      <c r="AB10" s="287"/>
      <c r="AC10" s="287"/>
      <c r="AD10" s="287"/>
      <c r="AE10" s="287"/>
      <c r="AF10" s="287"/>
      <c r="AG10" s="287"/>
      <c r="AH10" s="287"/>
      <c r="AI10" s="287"/>
      <c r="AJ10" s="287"/>
      <c r="AK10" s="287"/>
      <c r="AL10" s="287"/>
      <c r="AM10" s="287"/>
      <c r="AN10" s="287"/>
      <c r="AO10" s="287"/>
      <c r="AP10" s="287"/>
      <c r="AQ10" s="287"/>
      <c r="AR10" s="287"/>
      <c r="AS10" s="287"/>
      <c r="AT10" s="288"/>
      <c r="AU10" s="288"/>
      <c r="AV10" s="288"/>
      <c r="AW10" s="288"/>
      <c r="AX10" s="288"/>
      <c r="AY10" s="288"/>
      <c r="AZ10" s="288"/>
      <c r="BA10" s="288"/>
      <c r="BB10" s="288"/>
      <c r="BC10" s="288"/>
      <c r="BD10" s="288"/>
      <c r="BE10" s="288"/>
      <c r="BF10" s="288"/>
      <c r="BG10" s="288"/>
      <c r="BH10" s="288"/>
      <c r="BI10" s="59"/>
      <c r="BJ10" s="59"/>
      <c r="BK10" s="59"/>
      <c r="BL10" s="59"/>
      <c r="BM10" s="59"/>
      <c r="BN10" s="59"/>
      <c r="BO10" s="59"/>
      <c r="BP10" s="59"/>
      <c r="BQ10" s="59"/>
      <c r="BR10" s="59"/>
      <c r="BS10" s="59"/>
      <c r="BT10" s="59"/>
      <c r="BU10" s="59"/>
      <c r="BV10" s="59"/>
      <c r="BW10" s="59"/>
      <c r="BX10" s="288"/>
      <c r="BY10" s="288"/>
      <c r="BZ10" s="288"/>
      <c r="CA10" s="288"/>
      <c r="CB10" s="288"/>
      <c r="CC10" s="288"/>
      <c r="CD10" s="288"/>
      <c r="CE10" s="288"/>
      <c r="CF10" s="288"/>
      <c r="CG10" s="288"/>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288"/>
      <c r="DG10" s="288"/>
      <c r="DH10" s="288"/>
      <c r="DI10" s="288"/>
      <c r="DJ10" s="288"/>
      <c r="DK10" s="288"/>
      <c r="DL10" s="288"/>
      <c r="DM10" s="288"/>
      <c r="DN10" s="288"/>
      <c r="DO10" s="288"/>
      <c r="DP10" s="288"/>
      <c r="DQ10" s="288"/>
      <c r="DR10" s="288"/>
      <c r="DS10" s="288"/>
      <c r="DT10" s="288"/>
      <c r="DU10" s="288"/>
      <c r="DV10" s="288"/>
      <c r="DW10" s="288"/>
      <c r="DX10" s="288"/>
      <c r="DY10" s="288"/>
      <c r="DZ10" s="288"/>
      <c r="EA10" s="288"/>
      <c r="EB10" s="288"/>
      <c r="EC10" s="288"/>
      <c r="ED10" s="288"/>
    </row>
    <row r="11" spans="1:134" hidden="1">
      <c r="A11" s="27" t="s">
        <v>40</v>
      </c>
      <c r="B11" s="28">
        <v>0</v>
      </c>
      <c r="C11" s="35"/>
      <c r="D11" s="289"/>
      <c r="E11" s="290"/>
      <c r="F11" s="290"/>
      <c r="G11" s="284"/>
      <c r="H11" s="284"/>
      <c r="I11" s="284"/>
      <c r="J11" s="284"/>
      <c r="K11" s="284"/>
      <c r="L11" s="284"/>
      <c r="M11" s="284"/>
      <c r="N11" s="94"/>
      <c r="O11" s="46"/>
      <c r="P11" s="46"/>
      <c r="Q11" s="46"/>
      <c r="R11" s="46"/>
      <c r="S11" s="46"/>
      <c r="T11" s="46"/>
      <c r="U11" s="46"/>
      <c r="V11" s="234"/>
      <c r="W11" s="285"/>
      <c r="X11" s="285"/>
      <c r="Y11" s="276"/>
      <c r="Z11" s="277"/>
      <c r="AA11" s="287"/>
      <c r="AB11" s="287"/>
      <c r="AC11" s="287"/>
      <c r="AD11" s="287"/>
      <c r="AE11" s="287"/>
      <c r="AF11" s="287"/>
      <c r="AG11" s="287"/>
      <c r="AH11" s="287"/>
      <c r="AI11" s="287"/>
      <c r="AJ11" s="287"/>
      <c r="AK11" s="287"/>
      <c r="AL11" s="287"/>
      <c r="AM11" s="287"/>
      <c r="AN11" s="287"/>
      <c r="AO11" s="287"/>
      <c r="AP11" s="287"/>
      <c r="AQ11" s="287"/>
      <c r="AR11" s="287"/>
      <c r="AS11" s="287"/>
      <c r="AT11" s="288"/>
      <c r="AU11" s="288"/>
      <c r="AV11" s="288"/>
      <c r="AW11" s="288"/>
      <c r="AX11" s="288"/>
      <c r="AY11" s="288"/>
      <c r="AZ11" s="288"/>
      <c r="BA11" s="288"/>
      <c r="BB11" s="288"/>
      <c r="BC11" s="288"/>
      <c r="BD11" s="288"/>
      <c r="BE11" s="288"/>
      <c r="BF11" s="288"/>
      <c r="BG11" s="288"/>
      <c r="BH11" s="288"/>
      <c r="BI11" s="59"/>
      <c r="BJ11" s="59"/>
      <c r="BK11" s="59"/>
      <c r="BL11" s="59"/>
      <c r="BM11" s="59"/>
      <c r="BN11" s="59"/>
      <c r="BO11" s="59"/>
      <c r="BP11" s="59"/>
      <c r="BQ11" s="59"/>
      <c r="BR11" s="59"/>
      <c r="BS11" s="59"/>
      <c r="BT11" s="59"/>
      <c r="BU11" s="59"/>
      <c r="BV11" s="59"/>
      <c r="BW11" s="59"/>
      <c r="BX11" s="288"/>
      <c r="BY11" s="288"/>
      <c r="BZ11" s="288"/>
      <c r="CA11" s="288"/>
      <c r="CB11" s="288"/>
      <c r="CC11" s="288"/>
      <c r="CD11" s="288"/>
      <c r="CE11" s="288"/>
      <c r="CF11" s="288"/>
      <c r="CG11" s="288"/>
      <c r="CH11" s="288"/>
      <c r="CI11" s="288"/>
      <c r="CJ11" s="288"/>
      <c r="CK11" s="288"/>
      <c r="CL11" s="288"/>
      <c r="CM11" s="288"/>
      <c r="CN11" s="288"/>
      <c r="CO11" s="288"/>
      <c r="CP11" s="288"/>
      <c r="CQ11" s="288"/>
      <c r="CR11" s="288"/>
      <c r="CS11" s="288"/>
      <c r="CT11" s="288"/>
      <c r="CU11" s="288"/>
      <c r="CV11" s="288"/>
      <c r="CW11" s="288"/>
      <c r="CX11" s="288"/>
      <c r="CY11" s="288"/>
      <c r="CZ11" s="288"/>
      <c r="DA11" s="288"/>
      <c r="DB11" s="288"/>
      <c r="DC11" s="288"/>
      <c r="DD11" s="288"/>
      <c r="DE11" s="288"/>
      <c r="DF11" s="288"/>
      <c r="DG11" s="288"/>
      <c r="DH11" s="288"/>
      <c r="DI11" s="288"/>
      <c r="DJ11" s="288"/>
      <c r="DK11" s="288"/>
      <c r="DL11" s="288"/>
      <c r="DM11" s="288"/>
      <c r="DN11" s="288"/>
      <c r="DO11" s="288"/>
      <c r="DP11" s="288"/>
      <c r="DQ11" s="288"/>
      <c r="DR11" s="288"/>
      <c r="DS11" s="288"/>
      <c r="DT11" s="288"/>
      <c r="DU11" s="288"/>
      <c r="DV11" s="288"/>
      <c r="DW11" s="288"/>
      <c r="DX11" s="288"/>
      <c r="DY11" s="288"/>
      <c r="DZ11" s="288"/>
      <c r="EA11" s="288"/>
      <c r="EB11" s="288"/>
      <c r="EC11" s="288"/>
      <c r="ED11" s="288"/>
    </row>
    <row r="12" spans="1:134" hidden="1">
      <c r="C12" s="35"/>
      <c r="D12" s="289"/>
      <c r="E12" s="290"/>
      <c r="F12" s="290"/>
      <c r="G12" s="284"/>
      <c r="H12" s="284"/>
      <c r="I12" s="284"/>
      <c r="J12" s="284"/>
      <c r="K12" s="284"/>
      <c r="L12" s="284"/>
      <c r="M12" s="284"/>
      <c r="N12" s="94"/>
      <c r="O12" s="46"/>
      <c r="P12" s="46"/>
      <c r="Q12" s="46"/>
      <c r="R12" s="46"/>
      <c r="S12" s="46"/>
      <c r="T12" s="46"/>
      <c r="U12" s="46"/>
      <c r="V12" s="234"/>
      <c r="W12" s="285"/>
      <c r="X12" s="285"/>
      <c r="Y12" s="276"/>
      <c r="Z12" s="277"/>
      <c r="AA12" s="287"/>
      <c r="AB12" s="287"/>
      <c r="AC12" s="287"/>
      <c r="AD12" s="287"/>
      <c r="AE12" s="287"/>
      <c r="AF12" s="287"/>
      <c r="AG12" s="287"/>
      <c r="AH12" s="287"/>
      <c r="AI12" s="287"/>
      <c r="AJ12" s="287"/>
      <c r="AK12" s="287"/>
      <c r="AL12" s="287"/>
      <c r="AM12" s="287"/>
      <c r="AN12" s="287"/>
      <c r="AO12" s="287"/>
      <c r="AP12" s="287"/>
      <c r="AQ12" s="287"/>
      <c r="AR12" s="287"/>
      <c r="AS12" s="287"/>
      <c r="AT12" s="288"/>
      <c r="AU12" s="288"/>
      <c r="AV12" s="288"/>
      <c r="AW12" s="288"/>
      <c r="AX12" s="288"/>
      <c r="AY12" s="288"/>
      <c r="AZ12" s="288"/>
      <c r="BA12" s="288"/>
      <c r="BB12" s="288"/>
      <c r="BC12" s="288"/>
      <c r="BD12" s="288"/>
      <c r="BE12" s="288"/>
      <c r="BF12" s="288"/>
      <c r="BG12" s="288"/>
      <c r="BH12" s="288"/>
      <c r="BI12" s="59"/>
      <c r="BJ12" s="59"/>
      <c r="BK12" s="59"/>
      <c r="BL12" s="59"/>
      <c r="BM12" s="59"/>
      <c r="BN12" s="59"/>
      <c r="BO12" s="59"/>
      <c r="BP12" s="59"/>
      <c r="BQ12" s="59"/>
      <c r="BR12" s="59"/>
      <c r="BS12" s="59"/>
      <c r="BT12" s="59"/>
      <c r="BU12" s="59"/>
      <c r="BV12" s="59"/>
      <c r="BW12" s="59"/>
      <c r="BX12" s="288"/>
      <c r="BY12" s="288"/>
      <c r="BZ12" s="288"/>
      <c r="CA12" s="288"/>
      <c r="CB12" s="288"/>
      <c r="CC12" s="288"/>
      <c r="CD12" s="288"/>
      <c r="CE12" s="288"/>
      <c r="CF12" s="288"/>
      <c r="CG12" s="288"/>
      <c r="CH12" s="288"/>
      <c r="CI12" s="288"/>
      <c r="CJ12" s="288"/>
      <c r="CK12" s="288"/>
      <c r="CL12" s="288"/>
      <c r="CM12" s="288"/>
      <c r="CN12" s="288"/>
      <c r="CO12" s="288"/>
      <c r="CP12" s="288"/>
      <c r="CQ12" s="288"/>
      <c r="CR12" s="288"/>
      <c r="CS12" s="288"/>
      <c r="CT12" s="288"/>
      <c r="CU12" s="288"/>
      <c r="CV12" s="288"/>
      <c r="CW12" s="288"/>
      <c r="CX12" s="288"/>
      <c r="CY12" s="288"/>
      <c r="CZ12" s="288"/>
      <c r="DA12" s="288"/>
      <c r="DB12" s="288"/>
      <c r="DC12" s="288"/>
      <c r="DD12" s="288"/>
      <c r="DE12" s="288"/>
      <c r="DF12" s="288"/>
      <c r="DG12" s="288"/>
      <c r="DH12" s="288"/>
      <c r="DI12" s="288"/>
      <c r="DJ12" s="288"/>
      <c r="DK12" s="288"/>
      <c r="DL12" s="288"/>
      <c r="DM12" s="288"/>
      <c r="DN12" s="288"/>
      <c r="DO12" s="288"/>
      <c r="DP12" s="288"/>
      <c r="DQ12" s="288"/>
      <c r="DR12" s="288"/>
      <c r="DS12" s="288"/>
      <c r="DT12" s="288"/>
      <c r="DU12" s="288"/>
      <c r="DV12" s="288"/>
      <c r="DW12" s="288"/>
      <c r="DX12" s="288"/>
      <c r="DY12" s="288"/>
      <c r="DZ12" s="288"/>
      <c r="EA12" s="288"/>
      <c r="EB12" s="288"/>
      <c r="EC12" s="288"/>
      <c r="ED12" s="288"/>
    </row>
    <row r="13" spans="1:134" ht="3.75" customHeight="1">
      <c r="C13" s="35"/>
      <c r="D13" s="277"/>
      <c r="E13" s="277"/>
      <c r="F13" s="277"/>
      <c r="G13" s="234"/>
      <c r="H13" s="256" t="s">
        <v>41</v>
      </c>
      <c r="I13" s="256" t="s">
        <v>44</v>
      </c>
      <c r="J13" s="256" t="s">
        <v>46</v>
      </c>
      <c r="K13" s="256" t="s">
        <v>48</v>
      </c>
      <c r="L13" s="256" t="s">
        <v>49</v>
      </c>
      <c r="M13" s="256" t="s">
        <v>50</v>
      </c>
      <c r="N13" s="89" t="s">
        <v>51</v>
      </c>
      <c r="O13" s="96" t="s">
        <v>386</v>
      </c>
      <c r="P13" s="96" t="s">
        <v>388</v>
      </c>
      <c r="Q13" s="89"/>
      <c r="R13" s="89"/>
      <c r="S13" s="89"/>
      <c r="T13" s="89"/>
      <c r="U13" s="46"/>
      <c r="V13" s="277"/>
      <c r="W13" s="277"/>
      <c r="X13" s="277"/>
      <c r="Y13" s="276"/>
      <c r="Z13" s="277"/>
      <c r="AA13" s="287"/>
      <c r="AB13" s="287"/>
      <c r="AC13" s="287"/>
      <c r="AD13" s="287"/>
      <c r="AE13" s="287"/>
      <c r="AF13" s="287"/>
      <c r="AG13" s="287"/>
      <c r="AH13" s="287"/>
      <c r="AI13" s="287"/>
      <c r="AJ13" s="287"/>
      <c r="AK13" s="287"/>
      <c r="AL13" s="287"/>
      <c r="AM13" s="287"/>
      <c r="AN13" s="287"/>
      <c r="AO13" s="287"/>
      <c r="AP13" s="287"/>
      <c r="AQ13" s="287"/>
      <c r="AR13" s="287"/>
      <c r="AS13" s="287"/>
      <c r="AT13" s="288"/>
      <c r="AU13" s="288"/>
      <c r="AV13" s="288"/>
      <c r="AW13" s="288"/>
      <c r="AX13" s="288"/>
      <c r="AY13" s="288"/>
      <c r="AZ13" s="288"/>
      <c r="BA13" s="288"/>
      <c r="BB13" s="288"/>
      <c r="BC13" s="288"/>
      <c r="BD13" s="288"/>
      <c r="BE13" s="288"/>
      <c r="BF13" s="288"/>
      <c r="BG13" s="288"/>
      <c r="BH13" s="288"/>
      <c r="BI13" s="59"/>
      <c r="BJ13" s="59"/>
      <c r="BK13" s="59"/>
      <c r="BL13" s="59"/>
      <c r="BM13" s="59"/>
      <c r="BN13" s="59"/>
      <c r="BO13" s="59"/>
      <c r="BP13" s="59"/>
      <c r="BQ13" s="59"/>
      <c r="BR13" s="59"/>
      <c r="BS13" s="59"/>
      <c r="BT13" s="59"/>
      <c r="BU13" s="59"/>
      <c r="BV13" s="59"/>
      <c r="BW13" s="59"/>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c r="DP13" s="288"/>
      <c r="DQ13" s="288"/>
      <c r="DR13" s="288"/>
      <c r="DS13" s="288"/>
      <c r="DT13" s="288"/>
      <c r="DU13" s="288"/>
      <c r="DV13" s="288"/>
      <c r="DW13" s="288"/>
      <c r="DX13" s="288"/>
      <c r="DY13" s="288"/>
      <c r="DZ13" s="288"/>
      <c r="EA13" s="288"/>
      <c r="EB13" s="288"/>
      <c r="EC13" s="288"/>
      <c r="ED13" s="288"/>
    </row>
    <row r="14" spans="1:134" s="291" customFormat="1" ht="21" customHeight="1">
      <c r="C14" s="292"/>
      <c r="D14" s="438" t="s">
        <v>2282</v>
      </c>
      <c r="E14" s="441" t="s">
        <v>2300</v>
      </c>
      <c r="F14" s="189" t="s">
        <v>2325</v>
      </c>
      <c r="G14" s="259"/>
      <c r="H14" s="234" t="s">
        <v>60</v>
      </c>
      <c r="I14" s="234" t="s">
        <v>64</v>
      </c>
      <c r="J14" s="234" t="s">
        <v>0</v>
      </c>
      <c r="K14" s="234" t="s">
        <v>65</v>
      </c>
      <c r="L14" s="234" t="s">
        <v>0</v>
      </c>
      <c r="M14" s="234" t="s">
        <v>111</v>
      </c>
      <c r="N14" s="46" t="s">
        <v>67</v>
      </c>
      <c r="O14" s="46" t="s">
        <v>0</v>
      </c>
      <c r="P14" s="46" t="s">
        <v>378</v>
      </c>
      <c r="Q14" s="46"/>
      <c r="R14" s="46"/>
      <c r="S14" s="46"/>
      <c r="T14" s="46"/>
      <c r="U14" s="98"/>
      <c r="V14" s="69"/>
      <c r="W14" s="70"/>
      <c r="X14" s="184"/>
      <c r="Y14" s="293"/>
      <c r="Z14" s="294"/>
      <c r="BI14" s="60"/>
      <c r="BJ14" s="60"/>
      <c r="BK14" s="60"/>
      <c r="BL14" s="60"/>
      <c r="BM14" s="60"/>
      <c r="BN14" s="60"/>
      <c r="BO14" s="60"/>
      <c r="BP14" s="60"/>
      <c r="BQ14" s="60"/>
      <c r="BR14" s="60"/>
      <c r="BS14" s="60"/>
      <c r="BT14" s="60"/>
      <c r="BU14" s="60"/>
      <c r="BV14" s="60"/>
      <c r="BW14" s="60"/>
    </row>
    <row r="15" spans="1:134" s="291" customFormat="1" ht="21" customHeight="1">
      <c r="C15" s="292"/>
      <c r="D15" s="431"/>
      <c r="E15" s="441"/>
      <c r="F15" s="189" t="s">
        <v>2326</v>
      </c>
      <c r="G15" s="259"/>
      <c r="H15" s="234" t="s">
        <v>60</v>
      </c>
      <c r="I15" s="234" t="s">
        <v>64</v>
      </c>
      <c r="J15" s="234" t="s">
        <v>0</v>
      </c>
      <c r="K15" s="234" t="s">
        <v>65</v>
      </c>
      <c r="L15" s="234" t="s">
        <v>0</v>
      </c>
      <c r="M15" s="234" t="s">
        <v>112</v>
      </c>
      <c r="N15" s="46" t="s">
        <v>67</v>
      </c>
      <c r="O15" s="46" t="s">
        <v>0</v>
      </c>
      <c r="P15" s="46" t="s">
        <v>378</v>
      </c>
      <c r="Q15" s="46"/>
      <c r="R15" s="46"/>
      <c r="S15" s="46"/>
      <c r="T15" s="46"/>
      <c r="U15" s="98"/>
      <c r="V15" s="69"/>
      <c r="W15" s="70"/>
      <c r="X15" s="184"/>
      <c r="Y15" s="293"/>
      <c r="Z15" s="294"/>
      <c r="BI15" s="60"/>
      <c r="BJ15" s="60"/>
      <c r="BK15" s="60"/>
      <c r="BL15" s="60"/>
      <c r="BM15" s="60"/>
      <c r="BN15" s="60"/>
      <c r="BO15" s="60"/>
      <c r="BP15" s="60"/>
      <c r="BQ15" s="60"/>
      <c r="BR15" s="60"/>
      <c r="BS15" s="60"/>
      <c r="BT15" s="60"/>
      <c r="BU15" s="60"/>
      <c r="BV15" s="60"/>
      <c r="BW15" s="60"/>
    </row>
    <row r="16" spans="1:134" s="291" customFormat="1" ht="21" customHeight="1">
      <c r="C16" s="292"/>
      <c r="D16" s="431"/>
      <c r="E16" s="441"/>
      <c r="F16" s="189" t="s">
        <v>2327</v>
      </c>
      <c r="G16" s="259"/>
      <c r="H16" s="234" t="s">
        <v>60</v>
      </c>
      <c r="I16" s="234" t="s">
        <v>64</v>
      </c>
      <c r="J16" s="234" t="s">
        <v>0</v>
      </c>
      <c r="K16" s="234" t="s">
        <v>65</v>
      </c>
      <c r="L16" s="234" t="s">
        <v>0</v>
      </c>
      <c r="M16" s="234" t="s">
        <v>113</v>
      </c>
      <c r="N16" s="46" t="s">
        <v>67</v>
      </c>
      <c r="O16" s="46" t="s">
        <v>0</v>
      </c>
      <c r="P16" s="46" t="s">
        <v>378</v>
      </c>
      <c r="Q16" s="46"/>
      <c r="R16" s="46"/>
      <c r="S16" s="46"/>
      <c r="T16" s="46"/>
      <c r="U16" s="98"/>
      <c r="V16" s="69"/>
      <c r="W16" s="70"/>
      <c r="X16" s="184"/>
      <c r="Y16" s="293"/>
      <c r="Z16" s="294"/>
      <c r="BI16" s="60"/>
      <c r="BJ16" s="60"/>
      <c r="BK16" s="60"/>
      <c r="BL16" s="60"/>
      <c r="BM16" s="60"/>
      <c r="BN16" s="60"/>
      <c r="BO16" s="60"/>
      <c r="BP16" s="60"/>
      <c r="BQ16" s="60"/>
      <c r="BR16" s="60"/>
      <c r="BS16" s="60"/>
      <c r="BT16" s="60"/>
      <c r="BU16" s="60"/>
      <c r="BV16" s="60"/>
      <c r="BW16" s="60"/>
    </row>
    <row r="17" spans="3:75" s="291" customFormat="1" ht="21" customHeight="1">
      <c r="C17" s="292"/>
      <c r="D17" s="431"/>
      <c r="E17" s="441"/>
      <c r="F17" s="189" t="s">
        <v>2328</v>
      </c>
      <c r="G17" s="259"/>
      <c r="H17" s="234" t="s">
        <v>60</v>
      </c>
      <c r="I17" s="234" t="s">
        <v>64</v>
      </c>
      <c r="J17" s="234" t="s">
        <v>0</v>
      </c>
      <c r="K17" s="234" t="s">
        <v>65</v>
      </c>
      <c r="L17" s="234" t="s">
        <v>0</v>
      </c>
      <c r="M17" s="234" t="s">
        <v>114</v>
      </c>
      <c r="N17" s="46" t="s">
        <v>67</v>
      </c>
      <c r="O17" s="46" t="s">
        <v>0</v>
      </c>
      <c r="P17" s="46" t="s">
        <v>378</v>
      </c>
      <c r="Q17" s="46"/>
      <c r="R17" s="46"/>
      <c r="S17" s="46"/>
      <c r="T17" s="46"/>
      <c r="U17" s="98"/>
      <c r="V17" s="69"/>
      <c r="W17" s="70"/>
      <c r="X17" s="184"/>
      <c r="Y17" s="293"/>
      <c r="Z17" s="294"/>
      <c r="BI17" s="60"/>
      <c r="BJ17" s="60"/>
      <c r="BK17" s="60"/>
      <c r="BL17" s="60"/>
      <c r="BM17" s="60"/>
      <c r="BN17" s="60"/>
      <c r="BO17" s="60"/>
      <c r="BP17" s="60"/>
      <c r="BQ17" s="60"/>
      <c r="BR17" s="60"/>
      <c r="BS17" s="60"/>
      <c r="BT17" s="60"/>
      <c r="BU17" s="60"/>
      <c r="BV17" s="60"/>
      <c r="BW17" s="60"/>
    </row>
    <row r="18" spans="3:75" s="291" customFormat="1" ht="21" customHeight="1">
      <c r="C18" s="292"/>
      <c r="D18" s="431"/>
      <c r="E18" s="441"/>
      <c r="F18" s="189" t="s">
        <v>2329</v>
      </c>
      <c r="G18" s="259"/>
      <c r="H18" s="234" t="s">
        <v>60</v>
      </c>
      <c r="I18" s="234" t="s">
        <v>64</v>
      </c>
      <c r="J18" s="234" t="s">
        <v>0</v>
      </c>
      <c r="K18" s="234" t="s">
        <v>65</v>
      </c>
      <c r="L18" s="234" t="s">
        <v>0</v>
      </c>
      <c r="M18" s="234" t="s">
        <v>115</v>
      </c>
      <c r="N18" s="46" t="s">
        <v>67</v>
      </c>
      <c r="O18" s="46" t="s">
        <v>0</v>
      </c>
      <c r="P18" s="46" t="s">
        <v>378</v>
      </c>
      <c r="Q18" s="46"/>
      <c r="R18" s="46"/>
      <c r="S18" s="46"/>
      <c r="T18" s="46"/>
      <c r="U18" s="98"/>
      <c r="V18" s="69"/>
      <c r="W18" s="70"/>
      <c r="X18" s="184"/>
      <c r="Y18" s="293"/>
      <c r="Z18" s="294"/>
      <c r="BI18" s="60"/>
      <c r="BJ18" s="60"/>
      <c r="BK18" s="60"/>
      <c r="BL18" s="60"/>
      <c r="BM18" s="60"/>
      <c r="BN18" s="60"/>
      <c r="BO18" s="60"/>
      <c r="BP18" s="60"/>
      <c r="BQ18" s="60"/>
      <c r="BR18" s="60"/>
      <c r="BS18" s="60"/>
      <c r="BT18" s="60"/>
      <c r="BU18" s="60"/>
      <c r="BV18" s="60"/>
      <c r="BW18" s="60"/>
    </row>
    <row r="19" spans="3:75" s="291" customFormat="1" ht="21" customHeight="1">
      <c r="C19" s="292"/>
      <c r="D19" s="431"/>
      <c r="E19" s="441"/>
      <c r="F19" s="189" t="s">
        <v>2330</v>
      </c>
      <c r="G19" s="259"/>
      <c r="H19" s="234" t="s">
        <v>60</v>
      </c>
      <c r="I19" s="234" t="s">
        <v>64</v>
      </c>
      <c r="J19" s="234" t="s">
        <v>0</v>
      </c>
      <c r="K19" s="234" t="s">
        <v>65</v>
      </c>
      <c r="L19" s="234" t="s">
        <v>0</v>
      </c>
      <c r="M19" s="234" t="s">
        <v>116</v>
      </c>
      <c r="N19" s="46" t="s">
        <v>67</v>
      </c>
      <c r="O19" s="46" t="s">
        <v>0</v>
      </c>
      <c r="P19" s="46" t="s">
        <v>378</v>
      </c>
      <c r="Q19" s="46"/>
      <c r="R19" s="46"/>
      <c r="S19" s="46"/>
      <c r="T19" s="46"/>
      <c r="U19" s="98"/>
      <c r="V19" s="69"/>
      <c r="W19" s="70"/>
      <c r="X19" s="184"/>
      <c r="Y19" s="293"/>
      <c r="Z19" s="294"/>
      <c r="BI19" s="60"/>
      <c r="BJ19" s="60"/>
      <c r="BK19" s="60"/>
      <c r="BL19" s="60"/>
      <c r="BM19" s="60"/>
      <c r="BN19" s="60"/>
      <c r="BO19" s="60"/>
      <c r="BP19" s="60"/>
      <c r="BQ19" s="60"/>
      <c r="BR19" s="60"/>
      <c r="BS19" s="60"/>
      <c r="BT19" s="60"/>
      <c r="BU19" s="60"/>
      <c r="BV19" s="60"/>
      <c r="BW19" s="60"/>
    </row>
    <row r="20" spans="3:75" s="291" customFormat="1" ht="21" customHeight="1">
      <c r="C20" s="292"/>
      <c r="D20" s="431"/>
      <c r="E20" s="441"/>
      <c r="F20" s="189" t="s">
        <v>2331</v>
      </c>
      <c r="G20" s="259"/>
      <c r="H20" s="234" t="s">
        <v>60</v>
      </c>
      <c r="I20" s="234" t="s">
        <v>64</v>
      </c>
      <c r="J20" s="234" t="s">
        <v>0</v>
      </c>
      <c r="K20" s="234" t="s">
        <v>65</v>
      </c>
      <c r="L20" s="234" t="s">
        <v>0</v>
      </c>
      <c r="M20" s="234" t="s">
        <v>118</v>
      </c>
      <c r="N20" s="46" t="s">
        <v>67</v>
      </c>
      <c r="O20" s="46" t="s">
        <v>0</v>
      </c>
      <c r="P20" s="46" t="s">
        <v>378</v>
      </c>
      <c r="Q20" s="46"/>
      <c r="R20" s="46"/>
      <c r="S20" s="46"/>
      <c r="T20" s="46"/>
      <c r="U20" s="98"/>
      <c r="V20" s="69"/>
      <c r="W20" s="70"/>
      <c r="X20" s="184"/>
      <c r="Y20" s="293"/>
      <c r="Z20" s="294"/>
      <c r="BI20" s="60"/>
      <c r="BJ20" s="60"/>
      <c r="BK20" s="60"/>
      <c r="BL20" s="60"/>
      <c r="BM20" s="60"/>
      <c r="BN20" s="60"/>
      <c r="BO20" s="60"/>
      <c r="BP20" s="60"/>
      <c r="BQ20" s="60"/>
      <c r="BR20" s="60"/>
      <c r="BS20" s="60"/>
      <c r="BT20" s="60"/>
      <c r="BU20" s="60"/>
      <c r="BV20" s="60"/>
      <c r="BW20" s="60"/>
    </row>
    <row r="21" spans="3:75" s="291" customFormat="1" ht="21" customHeight="1">
      <c r="C21" s="292"/>
      <c r="D21" s="431"/>
      <c r="E21" s="441"/>
      <c r="F21" s="189" t="s">
        <v>2332</v>
      </c>
      <c r="G21" s="259"/>
      <c r="H21" s="234" t="s">
        <v>60</v>
      </c>
      <c r="I21" s="234" t="s">
        <v>64</v>
      </c>
      <c r="J21" s="234" t="s">
        <v>0</v>
      </c>
      <c r="K21" s="234" t="s">
        <v>65</v>
      </c>
      <c r="L21" s="234" t="s">
        <v>0</v>
      </c>
      <c r="M21" s="234" t="s">
        <v>117</v>
      </c>
      <c r="N21" s="46" t="s">
        <v>67</v>
      </c>
      <c r="O21" s="46" t="s">
        <v>0</v>
      </c>
      <c r="P21" s="46" t="s">
        <v>378</v>
      </c>
      <c r="Q21" s="46"/>
      <c r="R21" s="46"/>
      <c r="S21" s="46"/>
      <c r="T21" s="46"/>
      <c r="U21" s="98"/>
      <c r="V21" s="69"/>
      <c r="W21" s="70"/>
      <c r="X21" s="184"/>
      <c r="Y21" s="293"/>
      <c r="Z21" s="294"/>
      <c r="BI21" s="60"/>
      <c r="BJ21" s="60"/>
      <c r="BK21" s="60"/>
      <c r="BL21" s="60"/>
      <c r="BM21" s="60"/>
      <c r="BN21" s="60"/>
      <c r="BO21" s="60"/>
      <c r="BP21" s="60"/>
      <c r="BQ21" s="60"/>
      <c r="BR21" s="60"/>
      <c r="BS21" s="60"/>
      <c r="BT21" s="60"/>
      <c r="BU21" s="60"/>
      <c r="BV21" s="60"/>
      <c r="BW21" s="60"/>
    </row>
    <row r="22" spans="3:75" s="291" customFormat="1" ht="21" customHeight="1">
      <c r="C22" s="292"/>
      <c r="D22" s="431"/>
      <c r="E22" s="441"/>
      <c r="F22" s="189" t="s">
        <v>2333</v>
      </c>
      <c r="G22" s="259"/>
      <c r="H22" s="234" t="s">
        <v>60</v>
      </c>
      <c r="I22" s="234" t="s">
        <v>64</v>
      </c>
      <c r="J22" s="234" t="s">
        <v>0</v>
      </c>
      <c r="K22" s="234" t="s">
        <v>65</v>
      </c>
      <c r="L22" s="234" t="s">
        <v>0</v>
      </c>
      <c r="M22" s="234" t="s">
        <v>119</v>
      </c>
      <c r="N22" s="46" t="s">
        <v>67</v>
      </c>
      <c r="O22" s="46" t="s">
        <v>0</v>
      </c>
      <c r="P22" s="46" t="s">
        <v>378</v>
      </c>
      <c r="Q22" s="46"/>
      <c r="R22" s="46"/>
      <c r="S22" s="46"/>
      <c r="T22" s="46"/>
      <c r="U22" s="98"/>
      <c r="V22" s="69"/>
      <c r="W22" s="70"/>
      <c r="X22" s="184"/>
      <c r="Y22" s="293"/>
      <c r="Z22" s="294"/>
      <c r="BI22" s="60"/>
      <c r="BJ22" s="60"/>
      <c r="BK22" s="60"/>
      <c r="BL22" s="60"/>
      <c r="BM22" s="60"/>
      <c r="BN22" s="60"/>
      <c r="BO22" s="60"/>
      <c r="BP22" s="60"/>
      <c r="BQ22" s="60"/>
      <c r="BR22" s="60"/>
      <c r="BS22" s="60"/>
      <c r="BT22" s="60"/>
      <c r="BU22" s="60"/>
      <c r="BV22" s="60"/>
      <c r="BW22" s="60"/>
    </row>
    <row r="23" spans="3:75" s="291" customFormat="1" ht="21" customHeight="1">
      <c r="C23" s="292"/>
      <c r="D23" s="431"/>
      <c r="E23" s="441"/>
      <c r="F23" s="189" t="s">
        <v>2334</v>
      </c>
      <c r="G23" s="259"/>
      <c r="H23" s="234" t="s">
        <v>60</v>
      </c>
      <c r="I23" s="234" t="s">
        <v>64</v>
      </c>
      <c r="J23" s="234" t="s">
        <v>0</v>
      </c>
      <c r="K23" s="234" t="s">
        <v>65</v>
      </c>
      <c r="L23" s="234" t="s">
        <v>0</v>
      </c>
      <c r="M23" s="234" t="s">
        <v>120</v>
      </c>
      <c r="N23" s="46" t="s">
        <v>67</v>
      </c>
      <c r="O23" s="46" t="s">
        <v>0</v>
      </c>
      <c r="P23" s="46" t="s">
        <v>378</v>
      </c>
      <c r="Q23" s="46"/>
      <c r="R23" s="46"/>
      <c r="S23" s="46"/>
      <c r="T23" s="46"/>
      <c r="U23" s="98"/>
      <c r="V23" s="69"/>
      <c r="W23" s="70"/>
      <c r="X23" s="184"/>
      <c r="Y23" s="293"/>
      <c r="Z23" s="294"/>
      <c r="BI23" s="60"/>
      <c r="BJ23" s="60"/>
      <c r="BK23" s="60"/>
      <c r="BL23" s="60"/>
      <c r="BM23" s="60"/>
      <c r="BN23" s="60"/>
      <c r="BO23" s="60"/>
      <c r="BP23" s="60"/>
      <c r="BQ23" s="60"/>
      <c r="BR23" s="60"/>
      <c r="BS23" s="60"/>
      <c r="BT23" s="60"/>
      <c r="BU23" s="60"/>
      <c r="BV23" s="60"/>
      <c r="BW23" s="60"/>
    </row>
    <row r="24" spans="3:75" s="291" customFormat="1" ht="21" customHeight="1">
      <c r="C24" s="292"/>
      <c r="D24" s="431"/>
      <c r="E24" s="441"/>
      <c r="F24" s="189" t="s">
        <v>2335</v>
      </c>
      <c r="G24" s="259"/>
      <c r="H24" s="234" t="s">
        <v>60</v>
      </c>
      <c r="I24" s="234" t="s">
        <v>64</v>
      </c>
      <c r="J24" s="234" t="s">
        <v>0</v>
      </c>
      <c r="K24" s="234" t="s">
        <v>65</v>
      </c>
      <c r="L24" s="234" t="s">
        <v>0</v>
      </c>
      <c r="M24" s="234" t="s">
        <v>121</v>
      </c>
      <c r="N24" s="46" t="s">
        <v>67</v>
      </c>
      <c r="O24" s="46" t="s">
        <v>0</v>
      </c>
      <c r="P24" s="46" t="s">
        <v>378</v>
      </c>
      <c r="Q24" s="46"/>
      <c r="R24" s="46"/>
      <c r="S24" s="46"/>
      <c r="T24" s="46"/>
      <c r="U24" s="98"/>
      <c r="V24" s="69"/>
      <c r="W24" s="70"/>
      <c r="X24" s="184"/>
      <c r="Y24" s="293"/>
      <c r="Z24" s="294"/>
      <c r="BI24" s="60"/>
      <c r="BJ24" s="60"/>
      <c r="BK24" s="60"/>
      <c r="BL24" s="60"/>
      <c r="BM24" s="60"/>
      <c r="BN24" s="60"/>
      <c r="BO24" s="60"/>
      <c r="BP24" s="60"/>
      <c r="BQ24" s="60"/>
      <c r="BR24" s="60"/>
      <c r="BS24" s="60"/>
      <c r="BT24" s="60"/>
      <c r="BU24" s="60"/>
      <c r="BV24" s="60"/>
      <c r="BW24" s="60"/>
    </row>
    <row r="25" spans="3:75" s="291" customFormat="1" ht="21" customHeight="1">
      <c r="C25" s="292"/>
      <c r="D25" s="431"/>
      <c r="E25" s="441"/>
      <c r="F25" s="189" t="s">
        <v>2336</v>
      </c>
      <c r="G25" s="259"/>
      <c r="H25" s="234" t="s">
        <v>60</v>
      </c>
      <c r="I25" s="234" t="s">
        <v>64</v>
      </c>
      <c r="J25" s="234" t="s">
        <v>0</v>
      </c>
      <c r="K25" s="234" t="s">
        <v>65</v>
      </c>
      <c r="L25" s="234" t="s">
        <v>0</v>
      </c>
      <c r="M25" s="234" t="s">
        <v>122</v>
      </c>
      <c r="N25" s="46" t="s">
        <v>67</v>
      </c>
      <c r="O25" s="46" t="s">
        <v>0</v>
      </c>
      <c r="P25" s="46" t="s">
        <v>378</v>
      </c>
      <c r="Q25" s="46"/>
      <c r="R25" s="46"/>
      <c r="S25" s="46"/>
      <c r="T25" s="46"/>
      <c r="U25" s="98"/>
      <c r="V25" s="69"/>
      <c r="W25" s="70"/>
      <c r="X25" s="184"/>
      <c r="Y25" s="293"/>
      <c r="Z25" s="294"/>
      <c r="BI25" s="60"/>
      <c r="BJ25" s="60"/>
      <c r="BK25" s="60"/>
      <c r="BL25" s="60"/>
      <c r="BM25" s="60"/>
      <c r="BN25" s="60"/>
      <c r="BO25" s="60"/>
      <c r="BP25" s="60"/>
      <c r="BQ25" s="60"/>
      <c r="BR25" s="60"/>
      <c r="BS25" s="60"/>
      <c r="BT25" s="60"/>
      <c r="BU25" s="60"/>
      <c r="BV25" s="60"/>
      <c r="BW25" s="60"/>
    </row>
    <row r="26" spans="3:75" s="291" customFormat="1" ht="21" customHeight="1">
      <c r="C26" s="292"/>
      <c r="D26" s="431"/>
      <c r="E26" s="441"/>
      <c r="F26" s="189" t="s">
        <v>2337</v>
      </c>
      <c r="G26" s="259"/>
      <c r="H26" s="234" t="s">
        <v>60</v>
      </c>
      <c r="I26" s="234" t="s">
        <v>64</v>
      </c>
      <c r="J26" s="234" t="s">
        <v>0</v>
      </c>
      <c r="K26" s="234" t="s">
        <v>65</v>
      </c>
      <c r="L26" s="234" t="s">
        <v>0</v>
      </c>
      <c r="M26" s="234" t="s">
        <v>123</v>
      </c>
      <c r="N26" s="46" t="s">
        <v>67</v>
      </c>
      <c r="O26" s="46" t="s">
        <v>0</v>
      </c>
      <c r="P26" s="46" t="s">
        <v>378</v>
      </c>
      <c r="Q26" s="46"/>
      <c r="R26" s="46"/>
      <c r="S26" s="46"/>
      <c r="T26" s="46"/>
      <c r="U26" s="98"/>
      <c r="V26" s="69"/>
      <c r="W26" s="70"/>
      <c r="X26" s="184"/>
      <c r="Y26" s="293"/>
      <c r="Z26" s="294"/>
      <c r="BI26" s="60"/>
      <c r="BJ26" s="60"/>
      <c r="BK26" s="60"/>
      <c r="BL26" s="60"/>
      <c r="BM26" s="60"/>
      <c r="BN26" s="60"/>
      <c r="BO26" s="60"/>
      <c r="BP26" s="60"/>
      <c r="BQ26" s="60"/>
      <c r="BR26" s="60"/>
      <c r="BS26" s="60"/>
      <c r="BT26" s="60"/>
      <c r="BU26" s="60"/>
      <c r="BV26" s="60"/>
      <c r="BW26" s="60"/>
    </row>
    <row r="27" spans="3:75" s="291" customFormat="1" ht="21" customHeight="1">
      <c r="C27" s="292"/>
      <c r="D27" s="431"/>
      <c r="E27" s="441"/>
      <c r="F27" s="189" t="s">
        <v>2338</v>
      </c>
      <c r="G27" s="259"/>
      <c r="H27" s="234" t="s">
        <v>60</v>
      </c>
      <c r="I27" s="234" t="s">
        <v>64</v>
      </c>
      <c r="J27" s="234" t="s">
        <v>0</v>
      </c>
      <c r="K27" s="234" t="s">
        <v>65</v>
      </c>
      <c r="L27" s="234" t="s">
        <v>0</v>
      </c>
      <c r="M27" s="234" t="s">
        <v>339</v>
      </c>
      <c r="N27" s="46" t="s">
        <v>67</v>
      </c>
      <c r="O27" s="46" t="s">
        <v>0</v>
      </c>
      <c r="P27" s="46" t="s">
        <v>378</v>
      </c>
      <c r="Q27" s="46"/>
      <c r="R27" s="46"/>
      <c r="S27" s="46"/>
      <c r="T27" s="46"/>
      <c r="U27" s="98"/>
      <c r="V27" s="69"/>
      <c r="W27" s="70"/>
      <c r="X27" s="184"/>
      <c r="Y27" s="293"/>
      <c r="Z27" s="294"/>
      <c r="BI27" s="60"/>
      <c r="BJ27" s="60"/>
      <c r="BK27" s="60"/>
      <c r="BL27" s="60"/>
      <c r="BM27" s="60"/>
      <c r="BN27" s="60"/>
      <c r="BO27" s="60"/>
      <c r="BP27" s="60"/>
      <c r="BQ27" s="60"/>
      <c r="BR27" s="60"/>
      <c r="BS27" s="60"/>
      <c r="BT27" s="60"/>
      <c r="BU27" s="60"/>
      <c r="BV27" s="60"/>
      <c r="BW27" s="60"/>
    </row>
    <row r="28" spans="3:75" s="291" customFormat="1" ht="21" customHeight="1">
      <c r="C28" s="292"/>
      <c r="D28" s="431"/>
      <c r="E28" s="441"/>
      <c r="F28" s="189" t="s">
        <v>2339</v>
      </c>
      <c r="G28" s="259"/>
      <c r="H28" s="234" t="s">
        <v>60</v>
      </c>
      <c r="I28" s="234" t="s">
        <v>64</v>
      </c>
      <c r="J28" s="234" t="s">
        <v>0</v>
      </c>
      <c r="K28" s="234" t="s">
        <v>65</v>
      </c>
      <c r="L28" s="234" t="s">
        <v>0</v>
      </c>
      <c r="M28" s="234" t="s">
        <v>124</v>
      </c>
      <c r="N28" s="46" t="s">
        <v>67</v>
      </c>
      <c r="O28" s="46" t="s">
        <v>0</v>
      </c>
      <c r="P28" s="46" t="s">
        <v>378</v>
      </c>
      <c r="Q28" s="46"/>
      <c r="R28" s="46"/>
      <c r="S28" s="46"/>
      <c r="T28" s="46"/>
      <c r="U28" s="98"/>
      <c r="V28" s="69"/>
      <c r="W28" s="70"/>
      <c r="X28" s="184"/>
      <c r="Y28" s="293"/>
      <c r="Z28" s="294"/>
      <c r="BI28" s="60"/>
      <c r="BJ28" s="60"/>
      <c r="BK28" s="60"/>
      <c r="BL28" s="60"/>
      <c r="BM28" s="60"/>
      <c r="BN28" s="60"/>
      <c r="BO28" s="60"/>
      <c r="BP28" s="60"/>
      <c r="BQ28" s="60"/>
      <c r="BR28" s="60"/>
      <c r="BS28" s="60"/>
      <c r="BT28" s="60"/>
      <c r="BU28" s="60"/>
      <c r="BV28" s="60"/>
      <c r="BW28" s="60"/>
    </row>
    <row r="29" spans="3:75" s="291" customFormat="1" ht="21" customHeight="1">
      <c r="C29" s="292"/>
      <c r="D29" s="431"/>
      <c r="E29" s="441"/>
      <c r="F29" s="189" t="s">
        <v>2340</v>
      </c>
      <c r="G29" s="259"/>
      <c r="H29" s="234" t="s">
        <v>60</v>
      </c>
      <c r="I29" s="234" t="s">
        <v>64</v>
      </c>
      <c r="J29" s="234" t="s">
        <v>0</v>
      </c>
      <c r="K29" s="234" t="s">
        <v>65</v>
      </c>
      <c r="L29" s="234" t="s">
        <v>0</v>
      </c>
      <c r="M29" s="234" t="s">
        <v>125</v>
      </c>
      <c r="N29" s="46" t="s">
        <v>67</v>
      </c>
      <c r="O29" s="46" t="s">
        <v>0</v>
      </c>
      <c r="P29" s="46" t="s">
        <v>378</v>
      </c>
      <c r="Q29" s="46"/>
      <c r="R29" s="46"/>
      <c r="S29" s="46"/>
      <c r="T29" s="46"/>
      <c r="U29" s="98"/>
      <c r="V29" s="69"/>
      <c r="W29" s="70"/>
      <c r="X29" s="184"/>
      <c r="Y29" s="293"/>
      <c r="Z29" s="294"/>
      <c r="BI29" s="60"/>
      <c r="BJ29" s="60"/>
      <c r="BK29" s="60"/>
      <c r="BL29" s="60"/>
      <c r="BM29" s="60"/>
      <c r="BN29" s="60"/>
      <c r="BO29" s="60"/>
      <c r="BP29" s="60"/>
      <c r="BQ29" s="60"/>
      <c r="BR29" s="60"/>
      <c r="BS29" s="60"/>
      <c r="BT29" s="60"/>
      <c r="BU29" s="60"/>
      <c r="BV29" s="60"/>
      <c r="BW29" s="60"/>
    </row>
    <row r="30" spans="3:75" s="291" customFormat="1" ht="21" customHeight="1">
      <c r="C30" s="292"/>
      <c r="D30" s="431"/>
      <c r="E30" s="441"/>
      <c r="F30" s="189" t="s">
        <v>2341</v>
      </c>
      <c r="G30" s="259"/>
      <c r="H30" s="234" t="s">
        <v>60</v>
      </c>
      <c r="I30" s="234" t="s">
        <v>64</v>
      </c>
      <c r="J30" s="234" t="s">
        <v>0</v>
      </c>
      <c r="K30" s="234" t="s">
        <v>65</v>
      </c>
      <c r="L30" s="234" t="s">
        <v>0</v>
      </c>
      <c r="M30" s="234" t="s">
        <v>126</v>
      </c>
      <c r="N30" s="46" t="s">
        <v>67</v>
      </c>
      <c r="O30" s="46" t="s">
        <v>0</v>
      </c>
      <c r="P30" s="46" t="s">
        <v>378</v>
      </c>
      <c r="Q30" s="46"/>
      <c r="R30" s="46"/>
      <c r="S30" s="46"/>
      <c r="T30" s="46"/>
      <c r="U30" s="98"/>
      <c r="V30" s="69"/>
      <c r="W30" s="70"/>
      <c r="X30" s="184"/>
      <c r="Y30" s="293"/>
      <c r="Z30" s="294"/>
      <c r="BI30" s="60"/>
      <c r="BJ30" s="60"/>
      <c r="BK30" s="60"/>
      <c r="BL30" s="60"/>
      <c r="BM30" s="60"/>
      <c r="BN30" s="60"/>
      <c r="BO30" s="60"/>
      <c r="BP30" s="60"/>
      <c r="BQ30" s="60"/>
      <c r="BR30" s="60"/>
      <c r="BS30" s="60"/>
      <c r="BT30" s="60"/>
      <c r="BU30" s="60"/>
      <c r="BV30" s="60"/>
      <c r="BW30" s="60"/>
    </row>
    <row r="31" spans="3:75" s="291" customFormat="1" ht="21" customHeight="1">
      <c r="C31" s="292"/>
      <c r="D31" s="431"/>
      <c r="E31" s="441"/>
      <c r="F31" s="189" t="s">
        <v>2342</v>
      </c>
      <c r="G31" s="259"/>
      <c r="H31" s="234" t="s">
        <v>60</v>
      </c>
      <c r="I31" s="234" t="s">
        <v>64</v>
      </c>
      <c r="J31" s="234" t="s">
        <v>0</v>
      </c>
      <c r="K31" s="234" t="s">
        <v>65</v>
      </c>
      <c r="L31" s="234" t="s">
        <v>0</v>
      </c>
      <c r="M31" s="234" t="s">
        <v>127</v>
      </c>
      <c r="N31" s="46" t="s">
        <v>67</v>
      </c>
      <c r="O31" s="46" t="s">
        <v>0</v>
      </c>
      <c r="P31" s="46" t="s">
        <v>378</v>
      </c>
      <c r="Q31" s="46"/>
      <c r="R31" s="46"/>
      <c r="S31" s="46"/>
      <c r="T31" s="46"/>
      <c r="U31" s="98"/>
      <c r="V31" s="69"/>
      <c r="W31" s="70"/>
      <c r="X31" s="184"/>
      <c r="Y31" s="293"/>
      <c r="Z31" s="294"/>
      <c r="BI31" s="60"/>
      <c r="BJ31" s="60"/>
      <c r="BK31" s="60"/>
      <c r="BL31" s="60"/>
      <c r="BM31" s="60"/>
      <c r="BN31" s="60"/>
      <c r="BO31" s="60"/>
      <c r="BP31" s="60"/>
      <c r="BQ31" s="60"/>
      <c r="BR31" s="60"/>
      <c r="BS31" s="60"/>
      <c r="BT31" s="60"/>
      <c r="BU31" s="60"/>
      <c r="BV31" s="60"/>
      <c r="BW31" s="60"/>
    </row>
    <row r="32" spans="3:75" s="291" customFormat="1" ht="21" customHeight="1">
      <c r="C32" s="292"/>
      <c r="D32" s="431"/>
      <c r="E32" s="441"/>
      <c r="F32" s="189" t="s">
        <v>2610</v>
      </c>
      <c r="G32" s="259"/>
      <c r="H32" s="234" t="s">
        <v>60</v>
      </c>
      <c r="I32" s="234" t="s">
        <v>64</v>
      </c>
      <c r="J32" s="234" t="s">
        <v>0</v>
      </c>
      <c r="K32" s="234" t="s">
        <v>65</v>
      </c>
      <c r="L32" s="234" t="s">
        <v>0</v>
      </c>
      <c r="M32" s="234" t="s">
        <v>157</v>
      </c>
      <c r="N32" s="46" t="s">
        <v>67</v>
      </c>
      <c r="O32" s="46" t="s">
        <v>0</v>
      </c>
      <c r="P32" s="46" t="s">
        <v>378</v>
      </c>
      <c r="Q32" s="46"/>
      <c r="R32" s="46"/>
      <c r="S32" s="46"/>
      <c r="T32" s="46"/>
      <c r="U32" s="98"/>
      <c r="V32" s="69"/>
      <c r="W32" s="70"/>
      <c r="X32" s="184"/>
      <c r="Y32" s="293"/>
      <c r="Z32" s="294"/>
      <c r="BI32" s="60"/>
      <c r="BJ32" s="60"/>
      <c r="BK32" s="60"/>
      <c r="BL32" s="60"/>
      <c r="BM32" s="60"/>
      <c r="BN32" s="60"/>
      <c r="BO32" s="60"/>
      <c r="BP32" s="60"/>
      <c r="BQ32" s="60"/>
      <c r="BR32" s="60"/>
      <c r="BS32" s="60"/>
      <c r="BT32" s="60"/>
      <c r="BU32" s="60"/>
      <c r="BV32" s="60"/>
      <c r="BW32" s="60"/>
    </row>
    <row r="33" spans="3:75" s="291" customFormat="1" ht="21" customHeight="1">
      <c r="C33" s="292"/>
      <c r="D33" s="431"/>
      <c r="E33" s="441"/>
      <c r="F33" s="189" t="s">
        <v>2343</v>
      </c>
      <c r="G33" s="259"/>
      <c r="H33" s="234" t="s">
        <v>60</v>
      </c>
      <c r="I33" s="234" t="s">
        <v>64</v>
      </c>
      <c r="J33" s="234" t="s">
        <v>0</v>
      </c>
      <c r="K33" s="234" t="s">
        <v>65</v>
      </c>
      <c r="L33" s="234" t="s">
        <v>0</v>
      </c>
      <c r="M33" s="234" t="s">
        <v>128</v>
      </c>
      <c r="N33" s="46" t="s">
        <v>67</v>
      </c>
      <c r="O33" s="46" t="s">
        <v>0</v>
      </c>
      <c r="P33" s="46" t="s">
        <v>378</v>
      </c>
      <c r="Q33" s="46"/>
      <c r="R33" s="46"/>
      <c r="S33" s="46"/>
      <c r="T33" s="46"/>
      <c r="U33" s="98"/>
      <c r="V33" s="69"/>
      <c r="W33" s="70"/>
      <c r="X33" s="184"/>
      <c r="Y33" s="293"/>
      <c r="Z33" s="294"/>
      <c r="BI33" s="60"/>
      <c r="BJ33" s="60"/>
      <c r="BK33" s="60"/>
      <c r="BL33" s="60"/>
      <c r="BM33" s="60"/>
      <c r="BN33" s="60"/>
      <c r="BO33" s="60"/>
      <c r="BP33" s="60"/>
      <c r="BQ33" s="60"/>
      <c r="BR33" s="60"/>
      <c r="BS33" s="60"/>
      <c r="BT33" s="60"/>
      <c r="BU33" s="60"/>
      <c r="BV33" s="60"/>
      <c r="BW33" s="60"/>
    </row>
    <row r="34" spans="3:75" s="291" customFormat="1" ht="21" customHeight="1">
      <c r="C34" s="292"/>
      <c r="D34" s="431"/>
      <c r="E34" s="441"/>
      <c r="F34" s="189" t="s">
        <v>2344</v>
      </c>
      <c r="G34" s="259"/>
      <c r="H34" s="234" t="s">
        <v>60</v>
      </c>
      <c r="I34" s="234" t="s">
        <v>64</v>
      </c>
      <c r="J34" s="234" t="s">
        <v>0</v>
      </c>
      <c r="K34" s="234" t="s">
        <v>65</v>
      </c>
      <c r="L34" s="234" t="s">
        <v>0</v>
      </c>
      <c r="M34" s="234" t="s">
        <v>129</v>
      </c>
      <c r="N34" s="46" t="s">
        <v>67</v>
      </c>
      <c r="O34" s="46" t="s">
        <v>0</v>
      </c>
      <c r="P34" s="46" t="s">
        <v>378</v>
      </c>
      <c r="Q34" s="46"/>
      <c r="R34" s="46"/>
      <c r="S34" s="46"/>
      <c r="T34" s="46"/>
      <c r="U34" s="98"/>
      <c r="V34" s="69"/>
      <c r="W34" s="70"/>
      <c r="X34" s="184"/>
      <c r="Y34" s="293"/>
      <c r="Z34" s="294"/>
      <c r="BI34" s="60"/>
      <c r="BJ34" s="60"/>
      <c r="BK34" s="60"/>
      <c r="BL34" s="60"/>
      <c r="BM34" s="60"/>
      <c r="BN34" s="60"/>
      <c r="BO34" s="60"/>
      <c r="BP34" s="60"/>
      <c r="BQ34" s="60"/>
      <c r="BR34" s="60"/>
      <c r="BS34" s="60"/>
      <c r="BT34" s="60"/>
      <c r="BU34" s="60"/>
      <c r="BV34" s="60"/>
      <c r="BW34" s="60"/>
    </row>
    <row r="35" spans="3:75" s="291" customFormat="1" ht="21" customHeight="1">
      <c r="C35" s="292"/>
      <c r="D35" s="431"/>
      <c r="E35" s="441"/>
      <c r="F35" s="189" t="s">
        <v>2345</v>
      </c>
      <c r="G35" s="259"/>
      <c r="H35" s="234" t="s">
        <v>60</v>
      </c>
      <c r="I35" s="234" t="s">
        <v>64</v>
      </c>
      <c r="J35" s="234" t="s">
        <v>0</v>
      </c>
      <c r="K35" s="234" t="s">
        <v>65</v>
      </c>
      <c r="L35" s="234" t="s">
        <v>0</v>
      </c>
      <c r="M35" s="234" t="s">
        <v>130</v>
      </c>
      <c r="N35" s="46" t="s">
        <v>67</v>
      </c>
      <c r="O35" s="46" t="s">
        <v>0</v>
      </c>
      <c r="P35" s="46" t="s">
        <v>378</v>
      </c>
      <c r="Q35" s="46"/>
      <c r="R35" s="46"/>
      <c r="S35" s="46"/>
      <c r="T35" s="46"/>
      <c r="U35" s="98"/>
      <c r="V35" s="69"/>
      <c r="W35" s="70"/>
      <c r="X35" s="184"/>
      <c r="Y35" s="293"/>
      <c r="Z35" s="294"/>
      <c r="BI35" s="60"/>
      <c r="BJ35" s="60"/>
      <c r="BK35" s="60"/>
      <c r="BL35" s="60"/>
      <c r="BM35" s="60"/>
      <c r="BN35" s="60"/>
      <c r="BO35" s="60"/>
      <c r="BP35" s="60"/>
      <c r="BQ35" s="60"/>
      <c r="BR35" s="60"/>
      <c r="BS35" s="60"/>
      <c r="BT35" s="60"/>
      <c r="BU35" s="60"/>
      <c r="BV35" s="60"/>
      <c r="BW35" s="60"/>
    </row>
    <row r="36" spans="3:75" s="291" customFormat="1" ht="21" customHeight="1">
      <c r="C36" s="292"/>
      <c r="D36" s="431"/>
      <c r="E36" s="441"/>
      <c r="F36" s="189" t="s">
        <v>2346</v>
      </c>
      <c r="G36" s="259"/>
      <c r="H36" s="234" t="s">
        <v>60</v>
      </c>
      <c r="I36" s="234" t="s">
        <v>64</v>
      </c>
      <c r="J36" s="234" t="s">
        <v>0</v>
      </c>
      <c r="K36" s="234" t="s">
        <v>65</v>
      </c>
      <c r="L36" s="234" t="s">
        <v>0</v>
      </c>
      <c r="M36" s="234" t="s">
        <v>131</v>
      </c>
      <c r="N36" s="46" t="s">
        <v>67</v>
      </c>
      <c r="O36" s="46" t="s">
        <v>0</v>
      </c>
      <c r="P36" s="46" t="s">
        <v>378</v>
      </c>
      <c r="Q36" s="46"/>
      <c r="R36" s="46"/>
      <c r="S36" s="46"/>
      <c r="T36" s="46"/>
      <c r="U36" s="98"/>
      <c r="V36" s="69"/>
      <c r="W36" s="70"/>
      <c r="X36" s="184"/>
      <c r="Y36" s="293"/>
      <c r="Z36" s="294"/>
      <c r="BI36" s="60"/>
      <c r="BJ36" s="60"/>
      <c r="BK36" s="60"/>
      <c r="BL36" s="60"/>
      <c r="BM36" s="60"/>
      <c r="BN36" s="60"/>
      <c r="BO36" s="60"/>
      <c r="BP36" s="60"/>
      <c r="BQ36" s="60"/>
      <c r="BR36" s="60"/>
      <c r="BS36" s="60"/>
      <c r="BT36" s="60"/>
      <c r="BU36" s="60"/>
      <c r="BV36" s="60"/>
      <c r="BW36" s="60"/>
    </row>
    <row r="37" spans="3:75" s="291" customFormat="1" ht="21" customHeight="1">
      <c r="C37" s="292"/>
      <c r="D37" s="431"/>
      <c r="E37" s="441"/>
      <c r="F37" s="189" t="s">
        <v>2347</v>
      </c>
      <c r="G37" s="259"/>
      <c r="H37" s="234" t="s">
        <v>60</v>
      </c>
      <c r="I37" s="234" t="s">
        <v>64</v>
      </c>
      <c r="J37" s="234" t="s">
        <v>0</v>
      </c>
      <c r="K37" s="234" t="s">
        <v>65</v>
      </c>
      <c r="L37" s="234" t="s">
        <v>0</v>
      </c>
      <c r="M37" s="234" t="s">
        <v>132</v>
      </c>
      <c r="N37" s="46" t="s">
        <v>67</v>
      </c>
      <c r="O37" s="46" t="s">
        <v>0</v>
      </c>
      <c r="P37" s="46" t="s">
        <v>378</v>
      </c>
      <c r="Q37" s="46"/>
      <c r="R37" s="46"/>
      <c r="S37" s="46"/>
      <c r="T37" s="46"/>
      <c r="U37" s="98"/>
      <c r="V37" s="69"/>
      <c r="W37" s="70"/>
      <c r="X37" s="184"/>
      <c r="Y37" s="293"/>
      <c r="Z37" s="294"/>
      <c r="BI37" s="60"/>
      <c r="BJ37" s="60"/>
      <c r="BK37" s="60"/>
      <c r="BL37" s="60"/>
      <c r="BM37" s="60"/>
      <c r="BN37" s="60"/>
      <c r="BO37" s="60"/>
      <c r="BP37" s="60"/>
      <c r="BQ37" s="60"/>
      <c r="BR37" s="60"/>
      <c r="BS37" s="60"/>
      <c r="BT37" s="60"/>
      <c r="BU37" s="60"/>
      <c r="BV37" s="60"/>
      <c r="BW37" s="60"/>
    </row>
    <row r="38" spans="3:75" s="291" customFormat="1" ht="21" customHeight="1">
      <c r="C38" s="292"/>
      <c r="D38" s="431"/>
      <c r="E38" s="441"/>
      <c r="F38" s="189" t="s">
        <v>2348</v>
      </c>
      <c r="G38" s="259"/>
      <c r="H38" s="234" t="s">
        <v>60</v>
      </c>
      <c r="I38" s="234" t="s">
        <v>64</v>
      </c>
      <c r="J38" s="234" t="s">
        <v>0</v>
      </c>
      <c r="K38" s="234" t="s">
        <v>65</v>
      </c>
      <c r="L38" s="234" t="s">
        <v>0</v>
      </c>
      <c r="M38" s="234" t="s">
        <v>133</v>
      </c>
      <c r="N38" s="46" t="s">
        <v>67</v>
      </c>
      <c r="O38" s="46" t="s">
        <v>0</v>
      </c>
      <c r="P38" s="46" t="s">
        <v>378</v>
      </c>
      <c r="Q38" s="46"/>
      <c r="R38" s="46"/>
      <c r="S38" s="46"/>
      <c r="T38" s="46"/>
      <c r="U38" s="98"/>
      <c r="V38" s="69"/>
      <c r="W38" s="70"/>
      <c r="X38" s="184"/>
      <c r="Y38" s="293"/>
      <c r="Z38" s="294"/>
      <c r="BI38" s="60"/>
      <c r="BJ38" s="60"/>
      <c r="BK38" s="60"/>
      <c r="BL38" s="60"/>
      <c r="BM38" s="60"/>
      <c r="BN38" s="60"/>
      <c r="BO38" s="60"/>
      <c r="BP38" s="60"/>
      <c r="BQ38" s="60"/>
      <c r="BR38" s="60"/>
      <c r="BS38" s="60"/>
      <c r="BT38" s="60"/>
      <c r="BU38" s="60"/>
      <c r="BV38" s="60"/>
      <c r="BW38" s="60"/>
    </row>
    <row r="39" spans="3:75" s="291" customFormat="1" ht="21" customHeight="1">
      <c r="C39" s="292"/>
      <c r="D39" s="431"/>
      <c r="E39" s="441"/>
      <c r="F39" s="189" t="s">
        <v>2349</v>
      </c>
      <c r="G39" s="259"/>
      <c r="H39" s="234" t="s">
        <v>60</v>
      </c>
      <c r="I39" s="234" t="s">
        <v>64</v>
      </c>
      <c r="J39" s="234" t="s">
        <v>0</v>
      </c>
      <c r="K39" s="234" t="s">
        <v>65</v>
      </c>
      <c r="L39" s="234" t="s">
        <v>0</v>
      </c>
      <c r="M39" s="234" t="s">
        <v>134</v>
      </c>
      <c r="N39" s="46" t="s">
        <v>67</v>
      </c>
      <c r="O39" s="46" t="s">
        <v>0</v>
      </c>
      <c r="P39" s="46" t="s">
        <v>378</v>
      </c>
      <c r="Q39" s="46"/>
      <c r="R39" s="46"/>
      <c r="S39" s="46"/>
      <c r="T39" s="46"/>
      <c r="U39" s="98"/>
      <c r="V39" s="69"/>
      <c r="W39" s="70"/>
      <c r="X39" s="184"/>
      <c r="Y39" s="293"/>
      <c r="Z39" s="294"/>
      <c r="BI39" s="60"/>
      <c r="BJ39" s="60"/>
      <c r="BK39" s="60"/>
      <c r="BL39" s="60"/>
      <c r="BM39" s="60"/>
      <c r="BN39" s="60"/>
      <c r="BO39" s="60"/>
      <c r="BP39" s="60"/>
      <c r="BQ39" s="60"/>
      <c r="BR39" s="60"/>
      <c r="BS39" s="60"/>
      <c r="BT39" s="60"/>
      <c r="BU39" s="60"/>
      <c r="BV39" s="60"/>
      <c r="BW39" s="60"/>
    </row>
    <row r="40" spans="3:75" s="291" customFormat="1" ht="21" customHeight="1">
      <c r="C40" s="292"/>
      <c r="D40" s="431"/>
      <c r="E40" s="441"/>
      <c r="F40" s="189" t="s">
        <v>2350</v>
      </c>
      <c r="G40" s="259"/>
      <c r="H40" s="234" t="s">
        <v>60</v>
      </c>
      <c r="I40" s="234" t="s">
        <v>64</v>
      </c>
      <c r="J40" s="234" t="s">
        <v>0</v>
      </c>
      <c r="K40" s="234" t="s">
        <v>65</v>
      </c>
      <c r="L40" s="234" t="s">
        <v>0</v>
      </c>
      <c r="M40" s="234" t="s">
        <v>135</v>
      </c>
      <c r="N40" s="46" t="s">
        <v>67</v>
      </c>
      <c r="O40" s="46" t="s">
        <v>0</v>
      </c>
      <c r="P40" s="46" t="s">
        <v>378</v>
      </c>
      <c r="Q40" s="46"/>
      <c r="R40" s="46"/>
      <c r="S40" s="46"/>
      <c r="T40" s="46"/>
      <c r="U40" s="98"/>
      <c r="V40" s="69"/>
      <c r="W40" s="70"/>
      <c r="X40" s="184"/>
      <c r="Y40" s="293"/>
      <c r="Z40" s="294"/>
      <c r="BI40" s="60"/>
      <c r="BJ40" s="60"/>
      <c r="BK40" s="60"/>
      <c r="BL40" s="60"/>
      <c r="BM40" s="60"/>
      <c r="BN40" s="60"/>
      <c r="BO40" s="60"/>
      <c r="BP40" s="60"/>
      <c r="BQ40" s="60"/>
      <c r="BR40" s="60"/>
      <c r="BS40" s="60"/>
      <c r="BT40" s="60"/>
      <c r="BU40" s="60"/>
      <c r="BV40" s="60"/>
      <c r="BW40" s="60"/>
    </row>
    <row r="41" spans="3:75" s="291" customFormat="1" ht="21" customHeight="1">
      <c r="C41" s="292"/>
      <c r="D41" s="431"/>
      <c r="E41" s="441"/>
      <c r="F41" s="189" t="s">
        <v>2351</v>
      </c>
      <c r="G41" s="259"/>
      <c r="H41" s="234" t="s">
        <v>60</v>
      </c>
      <c r="I41" s="234" t="s">
        <v>64</v>
      </c>
      <c r="J41" s="234" t="s">
        <v>0</v>
      </c>
      <c r="K41" s="234" t="s">
        <v>65</v>
      </c>
      <c r="L41" s="234" t="s">
        <v>0</v>
      </c>
      <c r="M41" s="234" t="s">
        <v>136</v>
      </c>
      <c r="N41" s="46" t="s">
        <v>67</v>
      </c>
      <c r="O41" s="46" t="s">
        <v>0</v>
      </c>
      <c r="P41" s="46" t="s">
        <v>378</v>
      </c>
      <c r="Q41" s="46"/>
      <c r="R41" s="46"/>
      <c r="S41" s="46"/>
      <c r="T41" s="46"/>
      <c r="U41" s="98"/>
      <c r="V41" s="69"/>
      <c r="W41" s="70"/>
      <c r="X41" s="184"/>
      <c r="Y41" s="293"/>
      <c r="Z41" s="294"/>
      <c r="BI41" s="60"/>
      <c r="BJ41" s="60"/>
      <c r="BK41" s="60"/>
      <c r="BL41" s="60"/>
      <c r="BM41" s="60"/>
      <c r="BN41" s="60"/>
      <c r="BO41" s="60"/>
      <c r="BP41" s="60"/>
      <c r="BQ41" s="60"/>
      <c r="BR41" s="60"/>
      <c r="BS41" s="60"/>
      <c r="BT41" s="60"/>
      <c r="BU41" s="60"/>
      <c r="BV41" s="60"/>
      <c r="BW41" s="60"/>
    </row>
    <row r="42" spans="3:75" s="291" customFormat="1" ht="21" customHeight="1">
      <c r="C42" s="292"/>
      <c r="D42" s="431"/>
      <c r="E42" s="441"/>
      <c r="F42" s="189" t="s">
        <v>2352</v>
      </c>
      <c r="G42" s="259"/>
      <c r="H42" s="234" t="s">
        <v>60</v>
      </c>
      <c r="I42" s="234" t="s">
        <v>64</v>
      </c>
      <c r="J42" s="234" t="s">
        <v>0</v>
      </c>
      <c r="K42" s="234" t="s">
        <v>65</v>
      </c>
      <c r="L42" s="234" t="s">
        <v>0</v>
      </c>
      <c r="M42" s="234" t="s">
        <v>137</v>
      </c>
      <c r="N42" s="46" t="s">
        <v>67</v>
      </c>
      <c r="O42" s="46" t="s">
        <v>0</v>
      </c>
      <c r="P42" s="46" t="s">
        <v>378</v>
      </c>
      <c r="Q42" s="46"/>
      <c r="R42" s="46"/>
      <c r="S42" s="46"/>
      <c r="T42" s="46"/>
      <c r="U42" s="98"/>
      <c r="V42" s="69"/>
      <c r="W42" s="70"/>
      <c r="X42" s="184"/>
      <c r="Y42" s="293"/>
      <c r="Z42" s="294"/>
      <c r="BI42" s="60"/>
      <c r="BJ42" s="60"/>
      <c r="BK42" s="60"/>
      <c r="BL42" s="60"/>
      <c r="BM42" s="60"/>
      <c r="BN42" s="60"/>
      <c r="BO42" s="60"/>
      <c r="BP42" s="60"/>
      <c r="BQ42" s="60"/>
      <c r="BR42" s="60"/>
      <c r="BS42" s="60"/>
      <c r="BT42" s="60"/>
      <c r="BU42" s="60"/>
      <c r="BV42" s="60"/>
      <c r="BW42" s="60"/>
    </row>
    <row r="43" spans="3:75" s="291" customFormat="1" ht="21" customHeight="1">
      <c r="C43" s="292"/>
      <c r="D43" s="431"/>
      <c r="E43" s="441"/>
      <c r="F43" s="189" t="s">
        <v>2353</v>
      </c>
      <c r="G43" s="259"/>
      <c r="H43" s="234" t="s">
        <v>60</v>
      </c>
      <c r="I43" s="234" t="s">
        <v>64</v>
      </c>
      <c r="J43" s="234" t="s">
        <v>0</v>
      </c>
      <c r="K43" s="234" t="s">
        <v>65</v>
      </c>
      <c r="L43" s="234" t="s">
        <v>0</v>
      </c>
      <c r="M43" s="234" t="s">
        <v>138</v>
      </c>
      <c r="N43" s="46" t="s">
        <v>67</v>
      </c>
      <c r="O43" s="46" t="s">
        <v>0</v>
      </c>
      <c r="P43" s="46" t="s">
        <v>378</v>
      </c>
      <c r="Q43" s="46"/>
      <c r="R43" s="46"/>
      <c r="S43" s="46"/>
      <c r="T43" s="46"/>
      <c r="U43" s="98"/>
      <c r="V43" s="69"/>
      <c r="W43" s="70"/>
      <c r="X43" s="184"/>
      <c r="Y43" s="293"/>
      <c r="Z43" s="294"/>
      <c r="BI43" s="60"/>
      <c r="BJ43" s="60"/>
      <c r="BK43" s="60"/>
      <c r="BL43" s="60"/>
      <c r="BM43" s="60"/>
      <c r="BN43" s="60"/>
      <c r="BO43" s="60"/>
      <c r="BP43" s="60"/>
      <c r="BQ43" s="60"/>
      <c r="BR43" s="60"/>
      <c r="BS43" s="60"/>
      <c r="BT43" s="60"/>
      <c r="BU43" s="60"/>
      <c r="BV43" s="60"/>
      <c r="BW43" s="60"/>
    </row>
    <row r="44" spans="3:75" s="291" customFormat="1" ht="21" customHeight="1">
      <c r="C44" s="292"/>
      <c r="D44" s="431"/>
      <c r="E44" s="441"/>
      <c r="F44" s="189" t="s">
        <v>2354</v>
      </c>
      <c r="G44" s="259"/>
      <c r="H44" s="234" t="s">
        <v>60</v>
      </c>
      <c r="I44" s="234" t="s">
        <v>64</v>
      </c>
      <c r="J44" s="234" t="s">
        <v>0</v>
      </c>
      <c r="K44" s="234" t="s">
        <v>65</v>
      </c>
      <c r="L44" s="234" t="s">
        <v>0</v>
      </c>
      <c r="M44" s="234" t="s">
        <v>139</v>
      </c>
      <c r="N44" s="46" t="s">
        <v>67</v>
      </c>
      <c r="O44" s="46" t="s">
        <v>0</v>
      </c>
      <c r="P44" s="46" t="s">
        <v>378</v>
      </c>
      <c r="Q44" s="46"/>
      <c r="R44" s="46"/>
      <c r="S44" s="46"/>
      <c r="T44" s="46"/>
      <c r="U44" s="98"/>
      <c r="V44" s="69"/>
      <c r="W44" s="70"/>
      <c r="X44" s="184"/>
      <c r="Y44" s="293"/>
      <c r="Z44" s="294"/>
      <c r="BI44" s="60"/>
      <c r="BJ44" s="60"/>
      <c r="BK44" s="60"/>
      <c r="BL44" s="60"/>
      <c r="BM44" s="60"/>
      <c r="BN44" s="60"/>
      <c r="BO44" s="60"/>
      <c r="BP44" s="60"/>
      <c r="BQ44" s="60"/>
      <c r="BR44" s="60"/>
      <c r="BS44" s="60"/>
      <c r="BT44" s="60"/>
      <c r="BU44" s="60"/>
      <c r="BV44" s="60"/>
      <c r="BW44" s="60"/>
    </row>
    <row r="45" spans="3:75" s="291" customFormat="1" ht="21" customHeight="1">
      <c r="C45" s="292"/>
      <c r="D45" s="431"/>
      <c r="E45" s="441"/>
      <c r="F45" s="189" t="s">
        <v>2355</v>
      </c>
      <c r="G45" s="259"/>
      <c r="H45" s="234" t="s">
        <v>60</v>
      </c>
      <c r="I45" s="234" t="s">
        <v>64</v>
      </c>
      <c r="J45" s="234" t="s">
        <v>0</v>
      </c>
      <c r="K45" s="234" t="s">
        <v>65</v>
      </c>
      <c r="L45" s="234" t="s">
        <v>0</v>
      </c>
      <c r="M45" s="234" t="s">
        <v>140</v>
      </c>
      <c r="N45" s="46" t="s">
        <v>67</v>
      </c>
      <c r="O45" s="46" t="s">
        <v>0</v>
      </c>
      <c r="P45" s="46" t="s">
        <v>378</v>
      </c>
      <c r="Q45" s="46"/>
      <c r="R45" s="46"/>
      <c r="S45" s="46"/>
      <c r="T45" s="46"/>
      <c r="U45" s="98"/>
      <c r="V45" s="69"/>
      <c r="W45" s="70"/>
      <c r="X45" s="184"/>
      <c r="Y45" s="293"/>
      <c r="Z45" s="294"/>
      <c r="BI45" s="60"/>
      <c r="BJ45" s="60"/>
      <c r="BK45" s="60"/>
      <c r="BL45" s="60"/>
      <c r="BM45" s="60"/>
      <c r="BN45" s="60"/>
      <c r="BO45" s="60"/>
      <c r="BP45" s="60"/>
      <c r="BQ45" s="60"/>
      <c r="BR45" s="60"/>
      <c r="BS45" s="60"/>
      <c r="BT45" s="60"/>
      <c r="BU45" s="60"/>
      <c r="BV45" s="60"/>
      <c r="BW45" s="60"/>
    </row>
    <row r="46" spans="3:75" s="291" customFormat="1" ht="21" customHeight="1">
      <c r="C46" s="292"/>
      <c r="D46" s="431"/>
      <c r="E46" s="441"/>
      <c r="F46" s="189" t="s">
        <v>2356</v>
      </c>
      <c r="G46" s="259"/>
      <c r="H46" s="234" t="s">
        <v>60</v>
      </c>
      <c r="I46" s="234" t="s">
        <v>64</v>
      </c>
      <c r="J46" s="234" t="s">
        <v>0</v>
      </c>
      <c r="K46" s="234" t="s">
        <v>65</v>
      </c>
      <c r="L46" s="234" t="s">
        <v>0</v>
      </c>
      <c r="M46" s="234" t="s">
        <v>141</v>
      </c>
      <c r="N46" s="46" t="s">
        <v>67</v>
      </c>
      <c r="O46" s="46" t="s">
        <v>0</v>
      </c>
      <c r="P46" s="46" t="s">
        <v>378</v>
      </c>
      <c r="Q46" s="46"/>
      <c r="R46" s="46"/>
      <c r="S46" s="46"/>
      <c r="T46" s="46"/>
      <c r="U46" s="98"/>
      <c r="V46" s="69"/>
      <c r="W46" s="70"/>
      <c r="X46" s="184"/>
      <c r="Y46" s="293"/>
      <c r="Z46" s="294"/>
      <c r="BI46" s="60"/>
      <c r="BJ46" s="60"/>
      <c r="BK46" s="60"/>
      <c r="BL46" s="60"/>
      <c r="BM46" s="60"/>
      <c r="BN46" s="60"/>
      <c r="BO46" s="60"/>
      <c r="BP46" s="60"/>
      <c r="BQ46" s="60"/>
      <c r="BR46" s="60"/>
      <c r="BS46" s="60"/>
      <c r="BT46" s="60"/>
      <c r="BU46" s="60"/>
      <c r="BV46" s="60"/>
      <c r="BW46" s="60"/>
    </row>
    <row r="47" spans="3:75" s="291" customFormat="1" ht="21" customHeight="1">
      <c r="C47" s="292"/>
      <c r="D47" s="431"/>
      <c r="E47" s="441"/>
      <c r="F47" s="189" t="s">
        <v>2357</v>
      </c>
      <c r="G47" s="259"/>
      <c r="H47" s="234" t="s">
        <v>60</v>
      </c>
      <c r="I47" s="234" t="s">
        <v>64</v>
      </c>
      <c r="J47" s="234" t="s">
        <v>0</v>
      </c>
      <c r="K47" s="234" t="s">
        <v>65</v>
      </c>
      <c r="L47" s="234" t="s">
        <v>0</v>
      </c>
      <c r="M47" s="234" t="s">
        <v>142</v>
      </c>
      <c r="N47" s="46" t="s">
        <v>67</v>
      </c>
      <c r="O47" s="46" t="s">
        <v>0</v>
      </c>
      <c r="P47" s="46" t="s">
        <v>378</v>
      </c>
      <c r="Q47" s="46"/>
      <c r="R47" s="46"/>
      <c r="S47" s="46"/>
      <c r="T47" s="46"/>
      <c r="U47" s="98"/>
      <c r="V47" s="69"/>
      <c r="W47" s="70"/>
      <c r="X47" s="184"/>
      <c r="Y47" s="293"/>
      <c r="Z47" s="293"/>
      <c r="AA47" s="295"/>
      <c r="AB47" s="295"/>
      <c r="AC47" s="295"/>
      <c r="AD47" s="295"/>
      <c r="AE47" s="295"/>
      <c r="AF47" s="295"/>
      <c r="AG47" s="295"/>
      <c r="AH47" s="295"/>
      <c r="AI47" s="295"/>
      <c r="AJ47" s="295"/>
      <c r="AK47" s="295"/>
      <c r="AL47" s="295"/>
      <c r="AM47" s="295"/>
      <c r="AN47" s="295"/>
      <c r="AO47" s="295"/>
      <c r="AP47" s="295"/>
      <c r="AQ47" s="295"/>
      <c r="AR47" s="295"/>
      <c r="AS47" s="295"/>
      <c r="BI47" s="60"/>
      <c r="BJ47" s="60"/>
      <c r="BK47" s="60"/>
      <c r="BL47" s="60"/>
      <c r="BM47" s="60"/>
      <c r="BN47" s="60"/>
      <c r="BO47" s="60"/>
      <c r="BP47" s="60"/>
      <c r="BQ47" s="60"/>
      <c r="BR47" s="60"/>
      <c r="BS47" s="60"/>
      <c r="BT47" s="60"/>
      <c r="BU47" s="60"/>
      <c r="BV47" s="60"/>
      <c r="BW47" s="60"/>
    </row>
    <row r="48" spans="3:75" s="291" customFormat="1" ht="21" customHeight="1">
      <c r="C48" s="292"/>
      <c r="D48" s="431"/>
      <c r="E48" s="441"/>
      <c r="F48" s="189" t="s">
        <v>2358</v>
      </c>
      <c r="G48" s="259"/>
      <c r="H48" s="234" t="s">
        <v>60</v>
      </c>
      <c r="I48" s="234" t="s">
        <v>64</v>
      </c>
      <c r="J48" s="234" t="s">
        <v>0</v>
      </c>
      <c r="K48" s="234" t="s">
        <v>65</v>
      </c>
      <c r="L48" s="234" t="s">
        <v>0</v>
      </c>
      <c r="M48" s="234" t="s">
        <v>143</v>
      </c>
      <c r="N48" s="46" t="s">
        <v>67</v>
      </c>
      <c r="O48" s="46" t="s">
        <v>0</v>
      </c>
      <c r="P48" s="46" t="s">
        <v>378</v>
      </c>
      <c r="Q48" s="46"/>
      <c r="R48" s="46"/>
      <c r="S48" s="46"/>
      <c r="T48" s="46"/>
      <c r="U48" s="98"/>
      <c r="V48" s="69"/>
      <c r="W48" s="70"/>
      <c r="X48" s="184"/>
      <c r="Y48" s="293"/>
      <c r="Z48" s="293"/>
      <c r="AA48" s="295"/>
      <c r="AB48" s="295"/>
      <c r="AC48" s="295"/>
      <c r="AD48" s="295"/>
      <c r="AE48" s="295"/>
      <c r="AF48" s="295"/>
      <c r="AG48" s="295"/>
      <c r="AH48" s="295"/>
      <c r="AI48" s="295"/>
      <c r="AJ48" s="295"/>
      <c r="AK48" s="295"/>
      <c r="AL48" s="295"/>
      <c r="AM48" s="295"/>
      <c r="AN48" s="295"/>
      <c r="AO48" s="295"/>
      <c r="AP48" s="295"/>
      <c r="AQ48" s="295"/>
      <c r="AR48" s="295"/>
      <c r="AS48" s="295"/>
      <c r="BI48" s="60"/>
      <c r="BJ48" s="60"/>
      <c r="BK48" s="60"/>
      <c r="BL48" s="60"/>
      <c r="BM48" s="60"/>
      <c r="BN48" s="60"/>
      <c r="BO48" s="60"/>
      <c r="BP48" s="60"/>
      <c r="BQ48" s="60"/>
      <c r="BR48" s="60"/>
      <c r="BS48" s="60"/>
      <c r="BT48" s="60"/>
      <c r="BU48" s="60"/>
      <c r="BV48" s="60"/>
      <c r="BW48" s="60"/>
    </row>
    <row r="49" spans="3:75" s="291" customFormat="1" ht="21" customHeight="1">
      <c r="C49" s="292"/>
      <c r="D49" s="431"/>
      <c r="E49" s="441"/>
      <c r="F49" s="189" t="s">
        <v>2359</v>
      </c>
      <c r="G49" s="259"/>
      <c r="H49" s="234" t="s">
        <v>60</v>
      </c>
      <c r="I49" s="234" t="s">
        <v>64</v>
      </c>
      <c r="J49" s="234" t="s">
        <v>0</v>
      </c>
      <c r="K49" s="234" t="s">
        <v>65</v>
      </c>
      <c r="L49" s="234" t="s">
        <v>0</v>
      </c>
      <c r="M49" s="234" t="s">
        <v>144</v>
      </c>
      <c r="N49" s="46" t="s">
        <v>67</v>
      </c>
      <c r="O49" s="46" t="s">
        <v>0</v>
      </c>
      <c r="P49" s="46" t="s">
        <v>378</v>
      </c>
      <c r="Q49" s="46"/>
      <c r="R49" s="46"/>
      <c r="S49" s="46"/>
      <c r="T49" s="46"/>
      <c r="U49" s="98"/>
      <c r="V49" s="69"/>
      <c r="W49" s="70"/>
      <c r="X49" s="184"/>
      <c r="Y49" s="293"/>
      <c r="Z49" s="293"/>
      <c r="AA49" s="295"/>
      <c r="AB49" s="295"/>
      <c r="AC49" s="295"/>
      <c r="AD49" s="295"/>
      <c r="AE49" s="295"/>
      <c r="AF49" s="295"/>
      <c r="AG49" s="295"/>
      <c r="AH49" s="295"/>
      <c r="AI49" s="295"/>
      <c r="AJ49" s="295"/>
      <c r="AK49" s="295"/>
      <c r="AL49" s="295"/>
      <c r="AM49" s="295"/>
      <c r="AN49" s="295"/>
      <c r="AO49" s="295"/>
      <c r="AP49" s="295"/>
      <c r="AQ49" s="295"/>
      <c r="AR49" s="295"/>
      <c r="AS49" s="295"/>
      <c r="BI49" s="60"/>
      <c r="BJ49" s="60"/>
      <c r="BK49" s="60"/>
      <c r="BL49" s="60"/>
      <c r="BM49" s="60"/>
      <c r="BN49" s="60"/>
      <c r="BO49" s="60"/>
      <c r="BP49" s="60"/>
      <c r="BQ49" s="60"/>
      <c r="BR49" s="60"/>
      <c r="BS49" s="60"/>
      <c r="BT49" s="60"/>
      <c r="BU49" s="60"/>
      <c r="BV49" s="60"/>
      <c r="BW49" s="60"/>
    </row>
    <row r="50" spans="3:75" s="291" customFormat="1" ht="21" customHeight="1">
      <c r="C50" s="292"/>
      <c r="D50" s="431"/>
      <c r="E50" s="441"/>
      <c r="F50" s="189" t="s">
        <v>2360</v>
      </c>
      <c r="G50" s="259"/>
      <c r="H50" s="234" t="s">
        <v>60</v>
      </c>
      <c r="I50" s="234" t="s">
        <v>64</v>
      </c>
      <c r="J50" s="234" t="s">
        <v>0</v>
      </c>
      <c r="K50" s="234" t="s">
        <v>65</v>
      </c>
      <c r="L50" s="234" t="s">
        <v>0</v>
      </c>
      <c r="M50" s="234" t="s">
        <v>145</v>
      </c>
      <c r="N50" s="46" t="s">
        <v>67</v>
      </c>
      <c r="O50" s="46" t="s">
        <v>0</v>
      </c>
      <c r="P50" s="46" t="s">
        <v>378</v>
      </c>
      <c r="Q50" s="46"/>
      <c r="R50" s="46"/>
      <c r="S50" s="46"/>
      <c r="T50" s="46"/>
      <c r="U50" s="98"/>
      <c r="V50" s="69"/>
      <c r="W50" s="70"/>
      <c r="X50" s="184"/>
      <c r="Y50" s="293"/>
      <c r="Z50" s="293"/>
      <c r="AA50" s="295"/>
      <c r="AB50" s="295"/>
      <c r="AC50" s="295"/>
      <c r="AD50" s="295"/>
      <c r="AE50" s="295"/>
      <c r="AF50" s="295"/>
      <c r="AG50" s="295"/>
      <c r="AH50" s="295"/>
      <c r="AI50" s="295"/>
      <c r="AJ50" s="295"/>
      <c r="AK50" s="295"/>
      <c r="AL50" s="295"/>
      <c r="AM50" s="295"/>
      <c r="AN50" s="295"/>
      <c r="AO50" s="295"/>
      <c r="AP50" s="295"/>
      <c r="AQ50" s="295"/>
      <c r="AR50" s="295"/>
      <c r="AS50" s="295"/>
      <c r="BI50" s="60"/>
      <c r="BJ50" s="60"/>
      <c r="BK50" s="60"/>
      <c r="BL50" s="60"/>
      <c r="BM50" s="60"/>
      <c r="BN50" s="60"/>
      <c r="BO50" s="60"/>
      <c r="BP50" s="60"/>
      <c r="BQ50" s="60"/>
      <c r="BR50" s="60"/>
      <c r="BS50" s="60"/>
      <c r="BT50" s="60"/>
      <c r="BU50" s="60"/>
      <c r="BV50" s="60"/>
      <c r="BW50" s="60"/>
    </row>
    <row r="51" spans="3:75" s="291" customFormat="1" ht="21" customHeight="1">
      <c r="C51" s="292"/>
      <c r="D51" s="431"/>
      <c r="E51" s="441"/>
      <c r="F51" s="189" t="s">
        <v>2361</v>
      </c>
      <c r="G51" s="259"/>
      <c r="H51" s="234" t="s">
        <v>60</v>
      </c>
      <c r="I51" s="234" t="s">
        <v>64</v>
      </c>
      <c r="J51" s="234" t="s">
        <v>0</v>
      </c>
      <c r="K51" s="234" t="s">
        <v>65</v>
      </c>
      <c r="L51" s="234" t="s">
        <v>0</v>
      </c>
      <c r="M51" s="234" t="s">
        <v>146</v>
      </c>
      <c r="N51" s="46" t="s">
        <v>67</v>
      </c>
      <c r="O51" s="46" t="s">
        <v>0</v>
      </c>
      <c r="P51" s="46" t="s">
        <v>378</v>
      </c>
      <c r="Q51" s="46"/>
      <c r="R51" s="46"/>
      <c r="S51" s="46"/>
      <c r="T51" s="46"/>
      <c r="U51" s="98"/>
      <c r="V51" s="69"/>
      <c r="W51" s="70"/>
      <c r="X51" s="184"/>
      <c r="Y51" s="293"/>
      <c r="Z51" s="293"/>
      <c r="AA51" s="295"/>
      <c r="AB51" s="295"/>
      <c r="AC51" s="295"/>
      <c r="AD51" s="295"/>
      <c r="AE51" s="295"/>
      <c r="AF51" s="295"/>
      <c r="AG51" s="295"/>
      <c r="AH51" s="295"/>
      <c r="AI51" s="295"/>
      <c r="AJ51" s="295"/>
      <c r="AK51" s="295"/>
      <c r="AL51" s="295"/>
      <c r="AM51" s="295"/>
      <c r="AN51" s="295"/>
      <c r="AO51" s="295"/>
      <c r="AP51" s="295"/>
      <c r="AQ51" s="295"/>
      <c r="AR51" s="295"/>
      <c r="AS51" s="295"/>
      <c r="BI51" s="60"/>
      <c r="BJ51" s="60"/>
      <c r="BK51" s="60"/>
      <c r="BL51" s="60"/>
      <c r="BM51" s="60"/>
      <c r="BN51" s="60"/>
      <c r="BO51" s="60"/>
      <c r="BP51" s="60"/>
      <c r="BQ51" s="60"/>
      <c r="BR51" s="60"/>
      <c r="BS51" s="60"/>
      <c r="BT51" s="60"/>
      <c r="BU51" s="60"/>
      <c r="BV51" s="60"/>
      <c r="BW51" s="60"/>
    </row>
    <row r="52" spans="3:75" s="291" customFormat="1" ht="21" customHeight="1">
      <c r="C52" s="292"/>
      <c r="D52" s="431"/>
      <c r="E52" s="441"/>
      <c r="F52" s="189" t="s">
        <v>2362</v>
      </c>
      <c r="G52" s="259"/>
      <c r="H52" s="234" t="s">
        <v>60</v>
      </c>
      <c r="I52" s="234" t="s">
        <v>64</v>
      </c>
      <c r="J52" s="234" t="s">
        <v>0</v>
      </c>
      <c r="K52" s="234" t="s">
        <v>65</v>
      </c>
      <c r="L52" s="234" t="s">
        <v>0</v>
      </c>
      <c r="M52" s="234" t="s">
        <v>147</v>
      </c>
      <c r="N52" s="46" t="s">
        <v>67</v>
      </c>
      <c r="O52" s="46" t="s">
        <v>0</v>
      </c>
      <c r="P52" s="46" t="s">
        <v>378</v>
      </c>
      <c r="Q52" s="46"/>
      <c r="R52" s="46"/>
      <c r="S52" s="46"/>
      <c r="T52" s="46"/>
      <c r="U52" s="98"/>
      <c r="V52" s="69"/>
      <c r="W52" s="70"/>
      <c r="X52" s="184"/>
      <c r="Y52" s="293"/>
      <c r="Z52" s="293"/>
      <c r="AA52" s="295"/>
      <c r="AB52" s="295"/>
      <c r="AC52" s="295"/>
      <c r="AD52" s="295"/>
      <c r="AE52" s="295"/>
      <c r="AF52" s="295"/>
      <c r="AG52" s="295"/>
      <c r="AH52" s="295"/>
      <c r="AI52" s="295"/>
      <c r="AJ52" s="295"/>
      <c r="AK52" s="295"/>
      <c r="AL52" s="295"/>
      <c r="AM52" s="295"/>
      <c r="AN52" s="295"/>
      <c r="AO52" s="295"/>
      <c r="AP52" s="295"/>
      <c r="AQ52" s="295"/>
      <c r="AR52" s="295"/>
      <c r="AS52" s="295"/>
      <c r="BI52" s="60"/>
      <c r="BJ52" s="60"/>
      <c r="BK52" s="60"/>
      <c r="BL52" s="60"/>
      <c r="BM52" s="60"/>
      <c r="BN52" s="60"/>
      <c r="BO52" s="60"/>
      <c r="BP52" s="60"/>
      <c r="BQ52" s="60"/>
      <c r="BR52" s="60"/>
      <c r="BS52" s="60"/>
      <c r="BT52" s="60"/>
      <c r="BU52" s="60"/>
      <c r="BV52" s="60"/>
      <c r="BW52" s="60"/>
    </row>
    <row r="53" spans="3:75" s="291" customFormat="1" ht="21" customHeight="1">
      <c r="C53" s="292"/>
      <c r="D53" s="431"/>
      <c r="E53" s="441"/>
      <c r="F53" s="189" t="s">
        <v>2363</v>
      </c>
      <c r="G53" s="259"/>
      <c r="H53" s="234" t="s">
        <v>60</v>
      </c>
      <c r="I53" s="234" t="s">
        <v>64</v>
      </c>
      <c r="J53" s="234" t="s">
        <v>0</v>
      </c>
      <c r="K53" s="234" t="s">
        <v>65</v>
      </c>
      <c r="L53" s="234" t="s">
        <v>0</v>
      </c>
      <c r="M53" s="234" t="s">
        <v>148</v>
      </c>
      <c r="N53" s="46" t="s">
        <v>67</v>
      </c>
      <c r="O53" s="46" t="s">
        <v>0</v>
      </c>
      <c r="P53" s="46" t="s">
        <v>378</v>
      </c>
      <c r="Q53" s="46"/>
      <c r="R53" s="46"/>
      <c r="S53" s="46"/>
      <c r="T53" s="46"/>
      <c r="U53" s="98"/>
      <c r="V53" s="69"/>
      <c r="W53" s="70"/>
      <c r="X53" s="184"/>
      <c r="Y53" s="293"/>
      <c r="Z53" s="293"/>
      <c r="AA53" s="295"/>
      <c r="AB53" s="295"/>
      <c r="AC53" s="295"/>
      <c r="AD53" s="295"/>
      <c r="AE53" s="295"/>
      <c r="AF53" s="295"/>
      <c r="AG53" s="295"/>
      <c r="AH53" s="295"/>
      <c r="AI53" s="295"/>
      <c r="AJ53" s="295"/>
      <c r="AK53" s="295"/>
      <c r="AL53" s="295"/>
      <c r="AM53" s="295"/>
      <c r="AN53" s="295"/>
      <c r="AO53" s="295"/>
      <c r="AP53" s="295"/>
      <c r="AQ53" s="295"/>
      <c r="AR53" s="295"/>
      <c r="AS53" s="295"/>
      <c r="BI53" s="60"/>
      <c r="BJ53" s="60"/>
      <c r="BK53" s="60"/>
      <c r="BL53" s="60"/>
      <c r="BM53" s="60"/>
      <c r="BN53" s="60"/>
      <c r="BO53" s="60"/>
      <c r="BP53" s="60"/>
      <c r="BQ53" s="60"/>
      <c r="BR53" s="60"/>
      <c r="BS53" s="60"/>
      <c r="BT53" s="60"/>
      <c r="BU53" s="60"/>
      <c r="BV53" s="60"/>
      <c r="BW53" s="60"/>
    </row>
    <row r="54" spans="3:75" s="291" customFormat="1" ht="21" customHeight="1">
      <c r="C54" s="292"/>
      <c r="D54" s="431"/>
      <c r="E54" s="441"/>
      <c r="F54" s="189" t="s">
        <v>2364</v>
      </c>
      <c r="G54" s="259"/>
      <c r="H54" s="234" t="s">
        <v>60</v>
      </c>
      <c r="I54" s="234" t="s">
        <v>64</v>
      </c>
      <c r="J54" s="234" t="s">
        <v>0</v>
      </c>
      <c r="K54" s="234" t="s">
        <v>65</v>
      </c>
      <c r="L54" s="234" t="s">
        <v>0</v>
      </c>
      <c r="M54" s="234" t="s">
        <v>149</v>
      </c>
      <c r="N54" s="46" t="s">
        <v>67</v>
      </c>
      <c r="O54" s="46" t="s">
        <v>0</v>
      </c>
      <c r="P54" s="46" t="s">
        <v>378</v>
      </c>
      <c r="Q54" s="46"/>
      <c r="R54" s="46"/>
      <c r="S54" s="46"/>
      <c r="T54" s="46"/>
      <c r="U54" s="98"/>
      <c r="V54" s="69"/>
      <c r="W54" s="70"/>
      <c r="X54" s="184"/>
      <c r="Y54" s="293"/>
      <c r="Z54" s="293"/>
      <c r="AA54" s="295"/>
      <c r="AB54" s="295"/>
      <c r="AC54" s="295"/>
      <c r="AD54" s="295"/>
      <c r="AE54" s="295"/>
      <c r="AF54" s="295"/>
      <c r="AG54" s="295"/>
      <c r="AH54" s="295"/>
      <c r="AI54" s="295"/>
      <c r="AJ54" s="295"/>
      <c r="AK54" s="295"/>
      <c r="AL54" s="295"/>
      <c r="AM54" s="295"/>
      <c r="AN54" s="295"/>
      <c r="AO54" s="295"/>
      <c r="AP54" s="295"/>
      <c r="AQ54" s="295"/>
      <c r="AR54" s="295"/>
      <c r="AS54" s="295"/>
      <c r="BI54" s="60"/>
      <c r="BJ54" s="60"/>
      <c r="BK54" s="60"/>
      <c r="BL54" s="60"/>
      <c r="BM54" s="60"/>
      <c r="BN54" s="60"/>
      <c r="BO54" s="60"/>
      <c r="BP54" s="60"/>
      <c r="BQ54" s="60"/>
      <c r="BR54" s="60"/>
      <c r="BS54" s="60"/>
      <c r="BT54" s="60"/>
      <c r="BU54" s="60"/>
      <c r="BV54" s="60"/>
      <c r="BW54" s="60"/>
    </row>
    <row r="55" spans="3:75" s="291" customFormat="1" ht="21" customHeight="1">
      <c r="C55" s="292"/>
      <c r="D55" s="431"/>
      <c r="E55" s="441"/>
      <c r="F55" s="189" t="s">
        <v>2365</v>
      </c>
      <c r="G55" s="259"/>
      <c r="H55" s="234" t="s">
        <v>60</v>
      </c>
      <c r="I55" s="234" t="s">
        <v>64</v>
      </c>
      <c r="J55" s="234" t="s">
        <v>0</v>
      </c>
      <c r="K55" s="234" t="s">
        <v>65</v>
      </c>
      <c r="L55" s="234" t="s">
        <v>0</v>
      </c>
      <c r="M55" s="234" t="s">
        <v>150</v>
      </c>
      <c r="N55" s="46" t="s">
        <v>67</v>
      </c>
      <c r="O55" s="46" t="s">
        <v>0</v>
      </c>
      <c r="P55" s="46" t="s">
        <v>378</v>
      </c>
      <c r="Q55" s="46"/>
      <c r="R55" s="46"/>
      <c r="S55" s="46"/>
      <c r="T55" s="46"/>
      <c r="U55" s="98"/>
      <c r="V55" s="69"/>
      <c r="W55" s="70"/>
      <c r="X55" s="184"/>
      <c r="Y55" s="293"/>
      <c r="Z55" s="293"/>
      <c r="AA55" s="295"/>
      <c r="AB55" s="295"/>
      <c r="AC55" s="295"/>
      <c r="AD55" s="295"/>
      <c r="AE55" s="295"/>
      <c r="AF55" s="295"/>
      <c r="AG55" s="295"/>
      <c r="AH55" s="295"/>
      <c r="AI55" s="295"/>
      <c r="AJ55" s="295"/>
      <c r="AK55" s="295"/>
      <c r="AL55" s="295"/>
      <c r="AM55" s="295"/>
      <c r="AN55" s="295"/>
      <c r="AO55" s="295"/>
      <c r="AP55" s="295"/>
      <c r="AQ55" s="295"/>
      <c r="AR55" s="295"/>
      <c r="AS55" s="295"/>
      <c r="BI55" s="60"/>
      <c r="BJ55" s="60"/>
      <c r="BK55" s="60"/>
      <c r="BL55" s="60"/>
      <c r="BM55" s="60"/>
      <c r="BN55" s="60"/>
      <c r="BO55" s="60"/>
      <c r="BP55" s="60"/>
      <c r="BQ55" s="60"/>
      <c r="BR55" s="60"/>
      <c r="BS55" s="60"/>
      <c r="BT55" s="60"/>
      <c r="BU55" s="60"/>
      <c r="BV55" s="60"/>
      <c r="BW55" s="60"/>
    </row>
    <row r="56" spans="3:75" s="291" customFormat="1" ht="21" customHeight="1">
      <c r="C56" s="292"/>
      <c r="D56" s="431"/>
      <c r="E56" s="441"/>
      <c r="F56" s="189" t="s">
        <v>2366</v>
      </c>
      <c r="G56" s="259"/>
      <c r="H56" s="234" t="s">
        <v>60</v>
      </c>
      <c r="I56" s="234" t="s">
        <v>64</v>
      </c>
      <c r="J56" s="234" t="s">
        <v>0</v>
      </c>
      <c r="K56" s="234" t="s">
        <v>65</v>
      </c>
      <c r="L56" s="234" t="s">
        <v>0</v>
      </c>
      <c r="M56" s="234" t="s">
        <v>151</v>
      </c>
      <c r="N56" s="46" t="s">
        <v>67</v>
      </c>
      <c r="O56" s="46" t="s">
        <v>0</v>
      </c>
      <c r="P56" s="46" t="s">
        <v>378</v>
      </c>
      <c r="Q56" s="46"/>
      <c r="R56" s="46"/>
      <c r="S56" s="46"/>
      <c r="T56" s="46"/>
      <c r="U56" s="98"/>
      <c r="V56" s="69"/>
      <c r="W56" s="70"/>
      <c r="X56" s="184"/>
      <c r="Y56" s="293"/>
      <c r="Z56" s="293"/>
      <c r="AA56" s="295"/>
      <c r="AB56" s="295"/>
      <c r="AC56" s="295"/>
      <c r="AD56" s="295"/>
      <c r="AE56" s="295"/>
      <c r="AF56" s="295"/>
      <c r="AG56" s="295"/>
      <c r="AH56" s="295"/>
      <c r="AI56" s="295"/>
      <c r="AJ56" s="295"/>
      <c r="AK56" s="295"/>
      <c r="AL56" s="295"/>
      <c r="AM56" s="295"/>
      <c r="AN56" s="295"/>
      <c r="AO56" s="295"/>
      <c r="AP56" s="295"/>
      <c r="AQ56" s="295"/>
      <c r="AR56" s="295"/>
      <c r="AS56" s="295"/>
      <c r="BI56" s="60"/>
      <c r="BJ56" s="60"/>
      <c r="BK56" s="60"/>
      <c r="BL56" s="60"/>
      <c r="BM56" s="60"/>
      <c r="BN56" s="60"/>
      <c r="BO56" s="60"/>
      <c r="BP56" s="60"/>
      <c r="BQ56" s="60"/>
      <c r="BR56" s="60"/>
      <c r="BS56" s="60"/>
      <c r="BT56" s="60"/>
      <c r="BU56" s="60"/>
      <c r="BV56" s="60"/>
      <c r="BW56" s="60"/>
    </row>
    <row r="57" spans="3:75" s="291" customFormat="1" ht="21" customHeight="1">
      <c r="C57" s="292"/>
      <c r="D57" s="431"/>
      <c r="E57" s="441"/>
      <c r="F57" s="189" t="s">
        <v>2367</v>
      </c>
      <c r="G57" s="259"/>
      <c r="H57" s="234" t="s">
        <v>60</v>
      </c>
      <c r="I57" s="234" t="s">
        <v>64</v>
      </c>
      <c r="J57" s="234" t="s">
        <v>0</v>
      </c>
      <c r="K57" s="234" t="s">
        <v>65</v>
      </c>
      <c r="L57" s="234" t="s">
        <v>0</v>
      </c>
      <c r="M57" s="234" t="s">
        <v>152</v>
      </c>
      <c r="N57" s="46" t="s">
        <v>67</v>
      </c>
      <c r="O57" s="46" t="s">
        <v>0</v>
      </c>
      <c r="P57" s="46" t="s">
        <v>378</v>
      </c>
      <c r="Q57" s="46"/>
      <c r="R57" s="46"/>
      <c r="S57" s="46"/>
      <c r="T57" s="46"/>
      <c r="U57" s="98"/>
      <c r="V57" s="69"/>
      <c r="W57" s="70"/>
      <c r="X57" s="184"/>
      <c r="Y57" s="293"/>
      <c r="Z57" s="293"/>
      <c r="AA57" s="295"/>
      <c r="AB57" s="295"/>
      <c r="AC57" s="295"/>
      <c r="AD57" s="295"/>
      <c r="AE57" s="295"/>
      <c r="AF57" s="295"/>
      <c r="AG57" s="295"/>
      <c r="AH57" s="295"/>
      <c r="AI57" s="295"/>
      <c r="AJ57" s="295"/>
      <c r="AK57" s="295"/>
      <c r="AL57" s="295"/>
      <c r="AM57" s="295"/>
      <c r="AN57" s="295"/>
      <c r="AO57" s="295"/>
      <c r="AP57" s="295"/>
      <c r="AQ57" s="295"/>
      <c r="AR57" s="295"/>
      <c r="AS57" s="295"/>
      <c r="BI57" s="60"/>
      <c r="BJ57" s="60"/>
      <c r="BK57" s="60"/>
      <c r="BL57" s="60"/>
      <c r="BM57" s="60"/>
      <c r="BN57" s="60"/>
      <c r="BO57" s="60"/>
      <c r="BP57" s="60"/>
      <c r="BQ57" s="60"/>
      <c r="BR57" s="60"/>
      <c r="BS57" s="60"/>
      <c r="BT57" s="60"/>
      <c r="BU57" s="60"/>
      <c r="BV57" s="60"/>
      <c r="BW57" s="60"/>
    </row>
    <row r="58" spans="3:75" s="291" customFormat="1" ht="21" customHeight="1">
      <c r="C58" s="292"/>
      <c r="D58" s="431"/>
      <c r="E58" s="441"/>
      <c r="F58" s="189" t="s">
        <v>2368</v>
      </c>
      <c r="G58" s="259"/>
      <c r="H58" s="234" t="s">
        <v>60</v>
      </c>
      <c r="I58" s="234" t="s">
        <v>64</v>
      </c>
      <c r="J58" s="234" t="s">
        <v>0</v>
      </c>
      <c r="K58" s="234" t="s">
        <v>65</v>
      </c>
      <c r="L58" s="234" t="s">
        <v>0</v>
      </c>
      <c r="M58" s="234" t="s">
        <v>153</v>
      </c>
      <c r="N58" s="46" t="s">
        <v>67</v>
      </c>
      <c r="O58" s="46" t="s">
        <v>0</v>
      </c>
      <c r="P58" s="46" t="s">
        <v>378</v>
      </c>
      <c r="Q58" s="46"/>
      <c r="R58" s="46"/>
      <c r="S58" s="46"/>
      <c r="T58" s="46"/>
      <c r="U58" s="98"/>
      <c r="V58" s="69"/>
      <c r="W58" s="70"/>
      <c r="X58" s="184"/>
      <c r="Y58" s="293"/>
      <c r="Z58" s="293"/>
      <c r="AA58" s="295"/>
      <c r="AB58" s="295"/>
      <c r="AC58" s="295"/>
      <c r="AD58" s="295"/>
      <c r="AE58" s="295"/>
      <c r="AF58" s="295"/>
      <c r="AG58" s="295"/>
      <c r="AH58" s="295"/>
      <c r="AI58" s="295"/>
      <c r="AJ58" s="295"/>
      <c r="AK58" s="295"/>
      <c r="AL58" s="295"/>
      <c r="AM58" s="295"/>
      <c r="AN58" s="295"/>
      <c r="AO58" s="295"/>
      <c r="AP58" s="295"/>
      <c r="AQ58" s="295"/>
      <c r="AR58" s="295"/>
      <c r="AS58" s="295"/>
      <c r="BI58" s="60"/>
      <c r="BJ58" s="60"/>
      <c r="BK58" s="60"/>
      <c r="BL58" s="60"/>
      <c r="BM58" s="60"/>
      <c r="BN58" s="60"/>
      <c r="BO58" s="60"/>
      <c r="BP58" s="60"/>
      <c r="BQ58" s="60"/>
      <c r="BR58" s="60"/>
      <c r="BS58" s="60"/>
      <c r="BT58" s="60"/>
      <c r="BU58" s="60"/>
      <c r="BV58" s="60"/>
      <c r="BW58" s="60"/>
    </row>
    <row r="59" spans="3:75" s="291" customFormat="1" ht="21" customHeight="1">
      <c r="C59" s="292"/>
      <c r="D59" s="431"/>
      <c r="E59" s="441"/>
      <c r="F59" s="189" t="s">
        <v>2369</v>
      </c>
      <c r="G59" s="259"/>
      <c r="H59" s="234" t="s">
        <v>60</v>
      </c>
      <c r="I59" s="234" t="s">
        <v>64</v>
      </c>
      <c r="J59" s="234" t="s">
        <v>0</v>
      </c>
      <c r="K59" s="234" t="s">
        <v>65</v>
      </c>
      <c r="L59" s="234" t="s">
        <v>0</v>
      </c>
      <c r="M59" s="234" t="s">
        <v>154</v>
      </c>
      <c r="N59" s="46" t="s">
        <v>67</v>
      </c>
      <c r="O59" s="46" t="s">
        <v>0</v>
      </c>
      <c r="P59" s="46" t="s">
        <v>378</v>
      </c>
      <c r="Q59" s="46"/>
      <c r="R59" s="46"/>
      <c r="S59" s="46"/>
      <c r="T59" s="46"/>
      <c r="U59" s="98"/>
      <c r="V59" s="69"/>
      <c r="W59" s="70"/>
      <c r="X59" s="184"/>
      <c r="Y59" s="293"/>
      <c r="Z59" s="293"/>
      <c r="AA59" s="295"/>
      <c r="AB59" s="295"/>
      <c r="AC59" s="295"/>
      <c r="AD59" s="295"/>
      <c r="AE59" s="295"/>
      <c r="AF59" s="295"/>
      <c r="AG59" s="295"/>
      <c r="AH59" s="295"/>
      <c r="AI59" s="295"/>
      <c r="AJ59" s="295"/>
      <c r="AK59" s="295"/>
      <c r="AL59" s="295"/>
      <c r="AM59" s="295"/>
      <c r="AN59" s="295"/>
      <c r="AO59" s="295"/>
      <c r="AP59" s="295"/>
      <c r="AQ59" s="295"/>
      <c r="AR59" s="295"/>
      <c r="AS59" s="295"/>
      <c r="BI59" s="60"/>
      <c r="BJ59" s="60"/>
      <c r="BK59" s="60"/>
      <c r="BL59" s="60"/>
      <c r="BM59" s="60"/>
      <c r="BN59" s="60"/>
      <c r="BO59" s="60"/>
      <c r="BP59" s="60"/>
      <c r="BQ59" s="60"/>
      <c r="BR59" s="60"/>
      <c r="BS59" s="60"/>
      <c r="BT59" s="60"/>
      <c r="BU59" s="60"/>
      <c r="BV59" s="60"/>
      <c r="BW59" s="60"/>
    </row>
    <row r="60" spans="3:75" s="291" customFormat="1" ht="21" customHeight="1">
      <c r="C60" s="292"/>
      <c r="D60" s="431"/>
      <c r="E60" s="441"/>
      <c r="F60" s="189" t="s">
        <v>2370</v>
      </c>
      <c r="G60" s="259"/>
      <c r="H60" s="234" t="s">
        <v>60</v>
      </c>
      <c r="I60" s="234" t="s">
        <v>64</v>
      </c>
      <c r="J60" s="234" t="s">
        <v>0</v>
      </c>
      <c r="K60" s="234" t="s">
        <v>65</v>
      </c>
      <c r="L60" s="234" t="s">
        <v>0</v>
      </c>
      <c r="M60" s="234" t="s">
        <v>155</v>
      </c>
      <c r="N60" s="46" t="s">
        <v>67</v>
      </c>
      <c r="O60" s="46" t="s">
        <v>0</v>
      </c>
      <c r="P60" s="46" t="s">
        <v>378</v>
      </c>
      <c r="Q60" s="46"/>
      <c r="R60" s="46"/>
      <c r="S60" s="46"/>
      <c r="T60" s="46"/>
      <c r="U60" s="98"/>
      <c r="V60" s="69"/>
      <c r="W60" s="70"/>
      <c r="X60" s="184"/>
      <c r="Y60" s="293"/>
      <c r="Z60" s="296"/>
      <c r="AA60" s="297"/>
      <c r="AB60" s="297"/>
      <c r="AC60" s="297"/>
      <c r="AD60" s="297"/>
      <c r="AE60" s="297"/>
      <c r="AF60" s="297"/>
      <c r="AG60" s="297"/>
      <c r="AH60" s="297"/>
      <c r="AI60" s="297"/>
      <c r="AJ60" s="297"/>
      <c r="AK60" s="297"/>
      <c r="AL60" s="297"/>
      <c r="AM60" s="297"/>
      <c r="AN60" s="297"/>
      <c r="AO60" s="297"/>
      <c r="AP60" s="297"/>
      <c r="AQ60" s="297"/>
      <c r="AR60" s="297"/>
      <c r="AS60" s="297"/>
      <c r="BI60" s="60"/>
      <c r="BJ60" s="60"/>
      <c r="BK60" s="60"/>
      <c r="BL60" s="60"/>
      <c r="BM60" s="60"/>
      <c r="BN60" s="60"/>
      <c r="BO60" s="60"/>
      <c r="BP60" s="60"/>
      <c r="BQ60" s="60"/>
      <c r="BR60" s="60"/>
      <c r="BS60" s="60"/>
      <c r="BT60" s="60"/>
      <c r="BU60" s="60"/>
      <c r="BV60" s="60"/>
      <c r="BW60" s="60"/>
    </row>
    <row r="61" spans="3:75" s="291" customFormat="1" ht="21" customHeight="1">
      <c r="C61" s="292"/>
      <c r="D61" s="431"/>
      <c r="E61" s="441"/>
      <c r="F61" s="189" t="s">
        <v>2371</v>
      </c>
      <c r="G61" s="259"/>
      <c r="H61" s="234" t="s">
        <v>60</v>
      </c>
      <c r="I61" s="234" t="s">
        <v>64</v>
      </c>
      <c r="J61" s="234" t="s">
        <v>0</v>
      </c>
      <c r="K61" s="234" t="s">
        <v>65</v>
      </c>
      <c r="L61" s="234" t="s">
        <v>0</v>
      </c>
      <c r="M61" s="234" t="s">
        <v>156</v>
      </c>
      <c r="N61" s="46" t="s">
        <v>67</v>
      </c>
      <c r="O61" s="46" t="s">
        <v>0</v>
      </c>
      <c r="P61" s="46" t="s">
        <v>378</v>
      </c>
      <c r="Q61" s="46"/>
      <c r="R61" s="46"/>
      <c r="S61" s="46"/>
      <c r="T61" s="46"/>
      <c r="U61" s="98"/>
      <c r="V61" s="69"/>
      <c r="W61" s="70"/>
      <c r="X61" s="184"/>
      <c r="Y61" s="293"/>
      <c r="Z61" s="293"/>
      <c r="AA61" s="295"/>
      <c r="AB61" s="295"/>
      <c r="AC61" s="295"/>
      <c r="AD61" s="295"/>
      <c r="AE61" s="295"/>
      <c r="AF61" s="295"/>
      <c r="AG61" s="295"/>
      <c r="AH61" s="295"/>
      <c r="AI61" s="295"/>
      <c r="AJ61" s="295"/>
      <c r="AK61" s="295"/>
      <c r="AL61" s="295"/>
      <c r="AM61" s="295"/>
      <c r="AN61" s="295"/>
      <c r="AO61" s="295"/>
      <c r="AP61" s="295"/>
      <c r="AQ61" s="295"/>
      <c r="AR61" s="295"/>
      <c r="AS61" s="295"/>
      <c r="BI61" s="60"/>
      <c r="BJ61" s="60"/>
      <c r="BK61" s="60"/>
      <c r="BL61" s="60"/>
      <c r="BM61" s="60"/>
      <c r="BN61" s="60"/>
      <c r="BO61" s="60"/>
      <c r="BP61" s="60"/>
      <c r="BQ61" s="60"/>
      <c r="BR61" s="60"/>
      <c r="BS61" s="60"/>
      <c r="BT61" s="60"/>
      <c r="BU61" s="60"/>
      <c r="BV61" s="60"/>
      <c r="BW61" s="60"/>
    </row>
    <row r="62" spans="3:75" s="291" customFormat="1" ht="21" customHeight="1">
      <c r="C62" s="292"/>
      <c r="D62" s="431"/>
      <c r="E62" s="441"/>
      <c r="F62" s="189" t="s">
        <v>2373</v>
      </c>
      <c r="G62" s="259"/>
      <c r="H62" s="234" t="s">
        <v>60</v>
      </c>
      <c r="I62" s="234" t="s">
        <v>64</v>
      </c>
      <c r="J62" s="234" t="s">
        <v>0</v>
      </c>
      <c r="K62" s="234" t="s">
        <v>65</v>
      </c>
      <c r="L62" s="234" t="s">
        <v>0</v>
      </c>
      <c r="M62" s="234" t="s">
        <v>158</v>
      </c>
      <c r="N62" s="46" t="s">
        <v>67</v>
      </c>
      <c r="O62" s="46" t="s">
        <v>0</v>
      </c>
      <c r="P62" s="46" t="s">
        <v>378</v>
      </c>
      <c r="Q62" s="46"/>
      <c r="R62" s="46"/>
      <c r="S62" s="46"/>
      <c r="T62" s="46"/>
      <c r="U62" s="98"/>
      <c r="V62" s="69"/>
      <c r="W62" s="70"/>
      <c r="X62" s="184"/>
      <c r="Y62" s="293"/>
      <c r="Z62" s="293"/>
      <c r="AA62" s="295"/>
      <c r="AB62" s="295"/>
      <c r="AC62" s="295"/>
      <c r="AD62" s="295"/>
      <c r="AE62" s="295"/>
      <c r="AF62" s="295"/>
      <c r="AG62" s="295"/>
      <c r="AH62" s="295"/>
      <c r="AI62" s="295"/>
      <c r="AJ62" s="295"/>
      <c r="AK62" s="295"/>
      <c r="AL62" s="295"/>
      <c r="AM62" s="295"/>
      <c r="AN62" s="295"/>
      <c r="AO62" s="295"/>
      <c r="AP62" s="295"/>
      <c r="AQ62" s="295"/>
      <c r="AR62" s="295"/>
      <c r="AS62" s="295"/>
      <c r="BI62" s="60"/>
      <c r="BJ62" s="60"/>
      <c r="BK62" s="60"/>
      <c r="BL62" s="60"/>
      <c r="BM62" s="60"/>
      <c r="BN62" s="60"/>
      <c r="BO62" s="60"/>
      <c r="BP62" s="60"/>
      <c r="BQ62" s="60"/>
      <c r="BR62" s="60"/>
      <c r="BS62" s="60"/>
      <c r="BT62" s="60"/>
      <c r="BU62" s="60"/>
      <c r="BV62" s="60"/>
      <c r="BW62" s="60"/>
    </row>
    <row r="63" spans="3:75" s="291" customFormat="1" ht="21" customHeight="1">
      <c r="C63" s="292"/>
      <c r="D63" s="431"/>
      <c r="E63" s="441"/>
      <c r="F63" s="189" t="s">
        <v>2374</v>
      </c>
      <c r="G63" s="259"/>
      <c r="H63" s="234" t="s">
        <v>60</v>
      </c>
      <c r="I63" s="234" t="s">
        <v>64</v>
      </c>
      <c r="J63" s="234" t="s">
        <v>0</v>
      </c>
      <c r="K63" s="234" t="s">
        <v>65</v>
      </c>
      <c r="L63" s="234" t="s">
        <v>0</v>
      </c>
      <c r="M63" s="234" t="s">
        <v>159</v>
      </c>
      <c r="N63" s="46" t="s">
        <v>67</v>
      </c>
      <c r="O63" s="46" t="s">
        <v>0</v>
      </c>
      <c r="P63" s="46" t="s">
        <v>378</v>
      </c>
      <c r="Q63" s="46"/>
      <c r="R63" s="46"/>
      <c r="S63" s="46"/>
      <c r="T63" s="46"/>
      <c r="U63" s="98"/>
      <c r="V63" s="69"/>
      <c r="W63" s="70"/>
      <c r="X63" s="184"/>
      <c r="Y63" s="293"/>
      <c r="Z63" s="293"/>
      <c r="AA63" s="295"/>
      <c r="AB63" s="295"/>
      <c r="AC63" s="295"/>
      <c r="AD63" s="295"/>
      <c r="AE63" s="295"/>
      <c r="AF63" s="295"/>
      <c r="AG63" s="295"/>
      <c r="AH63" s="295"/>
      <c r="AI63" s="295"/>
      <c r="AJ63" s="295"/>
      <c r="AK63" s="295"/>
      <c r="AL63" s="295"/>
      <c r="AM63" s="295"/>
      <c r="AN63" s="295"/>
      <c r="AO63" s="295"/>
      <c r="AP63" s="295"/>
      <c r="AQ63" s="295"/>
      <c r="AR63" s="295"/>
      <c r="AS63" s="295"/>
      <c r="BI63" s="60"/>
      <c r="BJ63" s="60"/>
      <c r="BK63" s="60"/>
      <c r="BL63" s="60"/>
      <c r="BM63" s="60"/>
      <c r="BN63" s="60"/>
      <c r="BO63" s="60"/>
      <c r="BP63" s="60"/>
      <c r="BQ63" s="60"/>
      <c r="BR63" s="60"/>
      <c r="BS63" s="60"/>
      <c r="BT63" s="60"/>
      <c r="BU63" s="60"/>
      <c r="BV63" s="60"/>
      <c r="BW63" s="60"/>
    </row>
    <row r="64" spans="3:75" s="291" customFormat="1" ht="21" customHeight="1">
      <c r="C64" s="292"/>
      <c r="D64" s="431"/>
      <c r="E64" s="441"/>
      <c r="F64" s="189" t="s">
        <v>2375</v>
      </c>
      <c r="G64" s="259"/>
      <c r="H64" s="234" t="s">
        <v>60</v>
      </c>
      <c r="I64" s="234" t="s">
        <v>64</v>
      </c>
      <c r="J64" s="234" t="s">
        <v>0</v>
      </c>
      <c r="K64" s="234" t="s">
        <v>65</v>
      </c>
      <c r="L64" s="234" t="s">
        <v>0</v>
      </c>
      <c r="M64" s="234" t="s">
        <v>160</v>
      </c>
      <c r="N64" s="46" t="s">
        <v>67</v>
      </c>
      <c r="O64" s="46" t="s">
        <v>0</v>
      </c>
      <c r="P64" s="46" t="s">
        <v>378</v>
      </c>
      <c r="Q64" s="46"/>
      <c r="R64" s="46"/>
      <c r="S64" s="46"/>
      <c r="T64" s="46"/>
      <c r="U64" s="98"/>
      <c r="V64" s="69"/>
      <c r="W64" s="70"/>
      <c r="X64" s="184"/>
      <c r="Y64" s="293"/>
      <c r="Z64" s="293"/>
      <c r="AA64" s="295"/>
      <c r="AB64" s="295"/>
      <c r="AC64" s="295"/>
      <c r="AD64" s="295"/>
      <c r="AE64" s="295"/>
      <c r="AF64" s="295"/>
      <c r="AG64" s="295"/>
      <c r="AH64" s="295"/>
      <c r="AI64" s="295"/>
      <c r="AJ64" s="295"/>
      <c r="AK64" s="295"/>
      <c r="AL64" s="295"/>
      <c r="AM64" s="295"/>
      <c r="AN64" s="295"/>
      <c r="AO64" s="295"/>
      <c r="AP64" s="295"/>
      <c r="AQ64" s="295"/>
      <c r="AR64" s="295"/>
      <c r="AS64" s="295"/>
      <c r="BI64" s="60"/>
      <c r="BJ64" s="60"/>
      <c r="BK64" s="60"/>
      <c r="BL64" s="60"/>
      <c r="BM64" s="60"/>
      <c r="BN64" s="60"/>
      <c r="BO64" s="60"/>
      <c r="BP64" s="60"/>
      <c r="BQ64" s="60"/>
      <c r="BR64" s="60"/>
      <c r="BS64" s="60"/>
      <c r="BT64" s="60"/>
      <c r="BU64" s="60"/>
      <c r="BV64" s="60"/>
      <c r="BW64" s="60"/>
    </row>
    <row r="65" spans="3:75" s="291" customFormat="1" ht="21" customHeight="1">
      <c r="C65" s="292"/>
      <c r="D65" s="431"/>
      <c r="E65" s="441"/>
      <c r="F65" s="189" t="s">
        <v>2376</v>
      </c>
      <c r="G65" s="259"/>
      <c r="H65" s="234" t="s">
        <v>60</v>
      </c>
      <c r="I65" s="234" t="s">
        <v>64</v>
      </c>
      <c r="J65" s="234" t="s">
        <v>0</v>
      </c>
      <c r="K65" s="234" t="s">
        <v>65</v>
      </c>
      <c r="L65" s="234" t="s">
        <v>0</v>
      </c>
      <c r="M65" s="234" t="s">
        <v>161</v>
      </c>
      <c r="N65" s="46" t="s">
        <v>67</v>
      </c>
      <c r="O65" s="46" t="s">
        <v>0</v>
      </c>
      <c r="P65" s="46" t="s">
        <v>378</v>
      </c>
      <c r="Q65" s="46"/>
      <c r="R65" s="46"/>
      <c r="S65" s="46"/>
      <c r="T65" s="46"/>
      <c r="U65" s="98"/>
      <c r="V65" s="69"/>
      <c r="W65" s="70"/>
      <c r="X65" s="184"/>
      <c r="Y65" s="293"/>
      <c r="Z65" s="293"/>
      <c r="AA65" s="295"/>
      <c r="AB65" s="295"/>
      <c r="AC65" s="295"/>
      <c r="AD65" s="295"/>
      <c r="AE65" s="295"/>
      <c r="AF65" s="295"/>
      <c r="AG65" s="295"/>
      <c r="AH65" s="295"/>
      <c r="AI65" s="295"/>
      <c r="AJ65" s="295"/>
      <c r="AK65" s="295"/>
      <c r="AL65" s="295"/>
      <c r="AM65" s="295"/>
      <c r="AN65" s="295"/>
      <c r="AO65" s="295"/>
      <c r="AP65" s="295"/>
      <c r="AQ65" s="295"/>
      <c r="AR65" s="295"/>
      <c r="AS65" s="295"/>
      <c r="BI65" s="60"/>
      <c r="BJ65" s="60"/>
      <c r="BK65" s="60"/>
      <c r="BL65" s="60"/>
      <c r="BM65" s="60"/>
      <c r="BN65" s="60"/>
      <c r="BO65" s="60"/>
      <c r="BP65" s="60"/>
      <c r="BQ65" s="60"/>
      <c r="BR65" s="60"/>
      <c r="BS65" s="60"/>
      <c r="BT65" s="60"/>
      <c r="BU65" s="60"/>
      <c r="BV65" s="60"/>
      <c r="BW65" s="60"/>
    </row>
    <row r="66" spans="3:75" s="291" customFormat="1" ht="21" customHeight="1">
      <c r="C66" s="292"/>
      <c r="D66" s="431"/>
      <c r="E66" s="441"/>
      <c r="F66" s="189" t="s">
        <v>2377</v>
      </c>
      <c r="G66" s="259"/>
      <c r="H66" s="234" t="s">
        <v>60</v>
      </c>
      <c r="I66" s="234" t="s">
        <v>64</v>
      </c>
      <c r="J66" s="234" t="s">
        <v>0</v>
      </c>
      <c r="K66" s="234" t="s">
        <v>65</v>
      </c>
      <c r="L66" s="234" t="s">
        <v>0</v>
      </c>
      <c r="M66" s="234" t="s">
        <v>162</v>
      </c>
      <c r="N66" s="46" t="s">
        <v>67</v>
      </c>
      <c r="O66" s="46" t="s">
        <v>0</v>
      </c>
      <c r="P66" s="46" t="s">
        <v>378</v>
      </c>
      <c r="Q66" s="46"/>
      <c r="R66" s="46"/>
      <c r="S66" s="46"/>
      <c r="T66" s="46"/>
      <c r="U66" s="98"/>
      <c r="V66" s="69"/>
      <c r="W66" s="70"/>
      <c r="X66" s="184"/>
      <c r="Y66" s="293"/>
      <c r="Z66" s="293"/>
      <c r="AA66" s="295"/>
      <c r="AB66" s="295"/>
      <c r="AC66" s="295"/>
      <c r="AD66" s="295"/>
      <c r="AE66" s="295"/>
      <c r="AF66" s="295"/>
      <c r="AG66" s="295"/>
      <c r="AH66" s="295"/>
      <c r="AI66" s="295"/>
      <c r="AJ66" s="295"/>
      <c r="AK66" s="295"/>
      <c r="AL66" s="295"/>
      <c r="AM66" s="295"/>
      <c r="AN66" s="295"/>
      <c r="AO66" s="295"/>
      <c r="AP66" s="295"/>
      <c r="AQ66" s="295"/>
      <c r="AR66" s="295"/>
      <c r="AS66" s="295"/>
      <c r="BI66" s="60"/>
      <c r="BJ66" s="60"/>
      <c r="BK66" s="60"/>
      <c r="BL66" s="60"/>
      <c r="BM66" s="60"/>
      <c r="BN66" s="60"/>
      <c r="BO66" s="60"/>
      <c r="BP66" s="60"/>
      <c r="BQ66" s="60"/>
      <c r="BR66" s="60"/>
      <c r="BS66" s="60"/>
      <c r="BT66" s="60"/>
      <c r="BU66" s="60"/>
      <c r="BV66" s="60"/>
      <c r="BW66" s="60"/>
    </row>
    <row r="67" spans="3:75" s="291" customFormat="1" ht="21" customHeight="1">
      <c r="C67" s="292"/>
      <c r="D67" s="431"/>
      <c r="E67" s="441"/>
      <c r="F67" s="189" t="s">
        <v>2378</v>
      </c>
      <c r="G67" s="259"/>
      <c r="H67" s="234" t="s">
        <v>60</v>
      </c>
      <c r="I67" s="234" t="s">
        <v>64</v>
      </c>
      <c r="J67" s="234" t="s">
        <v>0</v>
      </c>
      <c r="K67" s="234" t="s">
        <v>65</v>
      </c>
      <c r="L67" s="234" t="s">
        <v>0</v>
      </c>
      <c r="M67" s="234" t="s">
        <v>163</v>
      </c>
      <c r="N67" s="46" t="s">
        <v>67</v>
      </c>
      <c r="O67" s="46" t="s">
        <v>0</v>
      </c>
      <c r="P67" s="46" t="s">
        <v>378</v>
      </c>
      <c r="Q67" s="46"/>
      <c r="R67" s="46"/>
      <c r="S67" s="46"/>
      <c r="T67" s="46"/>
      <c r="U67" s="98"/>
      <c r="V67" s="69"/>
      <c r="W67" s="70"/>
      <c r="X67" s="184"/>
      <c r="Y67" s="293"/>
      <c r="Z67" s="293"/>
      <c r="AA67" s="295"/>
      <c r="AB67" s="295"/>
      <c r="AC67" s="295"/>
      <c r="AD67" s="295"/>
      <c r="AE67" s="295"/>
      <c r="AF67" s="295"/>
      <c r="AG67" s="295"/>
      <c r="AH67" s="295"/>
      <c r="AI67" s="295"/>
      <c r="AJ67" s="295"/>
      <c r="AK67" s="295"/>
      <c r="AL67" s="295"/>
      <c r="AM67" s="295"/>
      <c r="AN67" s="295"/>
      <c r="AO67" s="295"/>
      <c r="AP67" s="295"/>
      <c r="AQ67" s="295"/>
      <c r="AR67" s="295"/>
      <c r="AS67" s="295"/>
      <c r="BI67" s="60"/>
      <c r="BJ67" s="60"/>
      <c r="BK67" s="60"/>
      <c r="BL67" s="60"/>
      <c r="BM67" s="60"/>
      <c r="BN67" s="60"/>
      <c r="BO67" s="60"/>
      <c r="BP67" s="60"/>
      <c r="BQ67" s="60"/>
      <c r="BR67" s="60"/>
      <c r="BS67" s="60"/>
      <c r="BT67" s="60"/>
      <c r="BU67" s="60"/>
      <c r="BV67" s="60"/>
      <c r="BW67" s="60"/>
    </row>
    <row r="68" spans="3:75" s="291" customFormat="1" ht="21" customHeight="1">
      <c r="C68" s="292"/>
      <c r="D68" s="431"/>
      <c r="E68" s="441"/>
      <c r="F68" s="189" t="s">
        <v>2301</v>
      </c>
      <c r="G68" s="259"/>
      <c r="H68" s="234" t="s">
        <v>60</v>
      </c>
      <c r="I68" s="234" t="s">
        <v>64</v>
      </c>
      <c r="J68" s="234" t="s">
        <v>0</v>
      </c>
      <c r="K68" s="234" t="s">
        <v>65</v>
      </c>
      <c r="L68" s="234" t="s">
        <v>0</v>
      </c>
      <c r="M68" s="234" t="s">
        <v>164</v>
      </c>
      <c r="N68" s="46" t="s">
        <v>67</v>
      </c>
      <c r="O68" s="46" t="s">
        <v>0</v>
      </c>
      <c r="P68" s="46" t="s">
        <v>378</v>
      </c>
      <c r="Q68" s="46"/>
      <c r="R68" s="46"/>
      <c r="S68" s="46"/>
      <c r="T68" s="46"/>
      <c r="U68" s="98"/>
      <c r="V68" s="69"/>
      <c r="W68" s="70"/>
      <c r="X68" s="184"/>
      <c r="Y68" s="293"/>
      <c r="Z68" s="293"/>
      <c r="AA68" s="295"/>
      <c r="AB68" s="295"/>
      <c r="AC68" s="295"/>
      <c r="AD68" s="295"/>
      <c r="AE68" s="295"/>
      <c r="AF68" s="295"/>
      <c r="AG68" s="295"/>
      <c r="AH68" s="295"/>
      <c r="AI68" s="295"/>
      <c r="AJ68" s="295"/>
      <c r="AK68" s="295"/>
      <c r="AL68" s="295"/>
      <c r="AM68" s="295"/>
      <c r="AN68" s="295"/>
      <c r="AO68" s="295"/>
      <c r="AP68" s="295"/>
      <c r="AQ68" s="295"/>
      <c r="AR68" s="295"/>
      <c r="AS68" s="295"/>
      <c r="BI68" s="60"/>
      <c r="BJ68" s="60"/>
      <c r="BK68" s="60"/>
      <c r="BL68" s="60"/>
      <c r="BM68" s="60"/>
      <c r="BN68" s="60"/>
      <c r="BO68" s="60"/>
      <c r="BP68" s="60"/>
      <c r="BQ68" s="60"/>
      <c r="BR68" s="60"/>
      <c r="BS68" s="60"/>
      <c r="BT68" s="60"/>
      <c r="BU68" s="60"/>
      <c r="BV68" s="60"/>
      <c r="BW68" s="60"/>
    </row>
    <row r="69" spans="3:75" s="291" customFormat="1" ht="21" customHeight="1">
      <c r="C69" s="292"/>
      <c r="D69" s="431"/>
      <c r="E69" s="441"/>
      <c r="F69" s="190" t="s">
        <v>2302</v>
      </c>
      <c r="G69" s="259"/>
      <c r="H69" s="234" t="s">
        <v>60</v>
      </c>
      <c r="I69" s="234" t="s">
        <v>64</v>
      </c>
      <c r="J69" s="234" t="s">
        <v>0</v>
      </c>
      <c r="K69" s="234" t="s">
        <v>65</v>
      </c>
      <c r="L69" s="234" t="s">
        <v>0</v>
      </c>
      <c r="M69" s="234" t="s">
        <v>165</v>
      </c>
      <c r="N69" s="46" t="s">
        <v>67</v>
      </c>
      <c r="O69" s="46" t="s">
        <v>0</v>
      </c>
      <c r="P69" s="46" t="s">
        <v>378</v>
      </c>
      <c r="Q69" s="46"/>
      <c r="R69" s="46"/>
      <c r="S69" s="46"/>
      <c r="T69" s="46"/>
      <c r="U69" s="101"/>
      <c r="V69" s="21" t="str">
        <f>IF(OR(SUMPRODUCT(--(V14:V68=""),--(W14:W68=""))&gt;0,COUNTIF(W14:W68,"M")&gt;0,COUNTIF(W14:W68,"X")=55),"",SUM(V14:V68))</f>
        <v/>
      </c>
      <c r="W69" s="22" t="str">
        <f>IF(AND(COUNTIF(W14:W68,"X")=55,SUM(V14:V68)=0,ISNUMBER(V69)),"",IF(COUNTIF(W14:W68,"M")&gt;0,"M",IF(AND(COUNTIF(W14:W68,W14)=55,OR(W14="X",W14="W",W14="Z")),UPPER(W14),"")))</f>
        <v/>
      </c>
      <c r="X69" s="180"/>
      <c r="Y69" s="298"/>
      <c r="Z69" s="299"/>
      <c r="AA69" s="300"/>
      <c r="AB69" s="300"/>
      <c r="AC69" s="300"/>
      <c r="AD69" s="300"/>
      <c r="AE69" s="300"/>
      <c r="AF69" s="300"/>
      <c r="AG69" s="300"/>
      <c r="AH69" s="300"/>
      <c r="AI69" s="300"/>
      <c r="AJ69" s="300"/>
      <c r="AK69" s="300"/>
      <c r="AL69" s="300"/>
      <c r="AM69" s="300"/>
      <c r="AN69" s="300"/>
      <c r="AO69" s="300"/>
      <c r="AP69" s="300"/>
      <c r="AQ69" s="300"/>
      <c r="AR69" s="300"/>
      <c r="AS69" s="300"/>
      <c r="BI69" s="60"/>
      <c r="BJ69" s="60"/>
      <c r="BK69" s="60"/>
      <c r="BL69" s="60"/>
      <c r="BM69" s="60"/>
      <c r="BN69" s="60"/>
      <c r="BO69" s="60"/>
      <c r="BP69" s="60"/>
      <c r="BQ69" s="60"/>
      <c r="BR69" s="60"/>
      <c r="BS69" s="60"/>
      <c r="BT69" s="60"/>
      <c r="BU69" s="60"/>
      <c r="BV69" s="60"/>
      <c r="BW69" s="60"/>
    </row>
    <row r="70" spans="3:75" ht="21" customHeight="1">
      <c r="C70" s="35"/>
      <c r="D70" s="438" t="s">
        <v>2282</v>
      </c>
      <c r="E70" s="432" t="s">
        <v>2303</v>
      </c>
      <c r="F70" s="189" t="s">
        <v>2379</v>
      </c>
      <c r="G70" s="259"/>
      <c r="H70" s="234" t="s">
        <v>60</v>
      </c>
      <c r="I70" s="234" t="s">
        <v>64</v>
      </c>
      <c r="J70" s="234" t="s">
        <v>0</v>
      </c>
      <c r="K70" s="234" t="s">
        <v>65</v>
      </c>
      <c r="L70" s="234" t="s">
        <v>0</v>
      </c>
      <c r="M70" s="234" t="s">
        <v>166</v>
      </c>
      <c r="N70" s="46" t="s">
        <v>67</v>
      </c>
      <c r="O70" s="46" t="s">
        <v>0</v>
      </c>
      <c r="P70" s="46" t="s">
        <v>378</v>
      </c>
      <c r="Q70" s="46"/>
      <c r="R70" s="46"/>
      <c r="S70" s="46"/>
      <c r="T70" s="46"/>
      <c r="U70" s="102"/>
      <c r="V70" s="69"/>
      <c r="W70" s="70"/>
      <c r="X70" s="184"/>
      <c r="Y70" s="301"/>
      <c r="Z70" s="301"/>
      <c r="AA70" s="302"/>
      <c r="AB70" s="302"/>
      <c r="AC70" s="302"/>
      <c r="AD70" s="302"/>
      <c r="AE70" s="302"/>
      <c r="AF70" s="302"/>
      <c r="AG70" s="302"/>
      <c r="AH70" s="302"/>
      <c r="AI70" s="302"/>
      <c r="AJ70" s="302"/>
      <c r="AK70" s="302"/>
      <c r="AL70" s="302"/>
      <c r="AM70" s="302"/>
      <c r="AN70" s="302"/>
      <c r="AO70" s="302"/>
      <c r="AP70" s="302"/>
      <c r="AQ70" s="302"/>
      <c r="AR70" s="302"/>
      <c r="AS70" s="302"/>
      <c r="BI70" s="55"/>
      <c r="BJ70" s="55"/>
      <c r="BK70" s="55"/>
      <c r="BL70" s="55"/>
      <c r="BM70" s="55"/>
      <c r="BN70" s="55"/>
      <c r="BO70" s="55"/>
      <c r="BP70" s="55"/>
      <c r="BQ70" s="55"/>
      <c r="BR70" s="55"/>
      <c r="BS70" s="55"/>
      <c r="BT70" s="55"/>
      <c r="BU70" s="55"/>
      <c r="BV70" s="55"/>
      <c r="BW70" s="55"/>
    </row>
    <row r="71" spans="3:75" ht="21" customHeight="1">
      <c r="C71" s="35"/>
      <c r="D71" s="431"/>
      <c r="E71" s="432"/>
      <c r="F71" s="189" t="s">
        <v>2380</v>
      </c>
      <c r="G71" s="259"/>
      <c r="H71" s="234" t="s">
        <v>60</v>
      </c>
      <c r="I71" s="234" t="s">
        <v>64</v>
      </c>
      <c r="J71" s="234" t="s">
        <v>0</v>
      </c>
      <c r="K71" s="234" t="s">
        <v>65</v>
      </c>
      <c r="L71" s="234" t="s">
        <v>0</v>
      </c>
      <c r="M71" s="234" t="s">
        <v>167</v>
      </c>
      <c r="N71" s="46" t="s">
        <v>67</v>
      </c>
      <c r="O71" s="46" t="s">
        <v>0</v>
      </c>
      <c r="P71" s="46" t="s">
        <v>378</v>
      </c>
      <c r="Q71" s="46"/>
      <c r="R71" s="46"/>
      <c r="S71" s="46"/>
      <c r="T71" s="46"/>
      <c r="U71" s="102"/>
      <c r="V71" s="69"/>
      <c r="W71" s="70"/>
      <c r="X71" s="184"/>
      <c r="Y71" s="301"/>
      <c r="Z71" s="301"/>
      <c r="AA71" s="302"/>
      <c r="AB71" s="302"/>
      <c r="AC71" s="302"/>
      <c r="AD71" s="302"/>
      <c r="AE71" s="302"/>
      <c r="AF71" s="302"/>
      <c r="AG71" s="302"/>
      <c r="AH71" s="302"/>
      <c r="AI71" s="302"/>
      <c r="AJ71" s="302"/>
      <c r="AK71" s="302"/>
      <c r="AL71" s="302"/>
      <c r="AM71" s="302"/>
      <c r="AN71" s="302"/>
      <c r="AO71" s="302"/>
      <c r="AP71" s="302"/>
      <c r="AQ71" s="302"/>
      <c r="AR71" s="302"/>
      <c r="AS71" s="302"/>
      <c r="BI71" s="55"/>
      <c r="BJ71" s="55"/>
      <c r="BK71" s="55"/>
      <c r="BL71" s="55"/>
      <c r="BM71" s="55"/>
      <c r="BN71" s="55"/>
      <c r="BO71" s="55"/>
      <c r="BP71" s="55"/>
      <c r="BQ71" s="55"/>
      <c r="BR71" s="55"/>
      <c r="BS71" s="55"/>
      <c r="BT71" s="55"/>
      <c r="BU71" s="55"/>
      <c r="BV71" s="55"/>
      <c r="BW71" s="55"/>
    </row>
    <row r="72" spans="3:75" ht="21" customHeight="1">
      <c r="C72" s="35"/>
      <c r="D72" s="431"/>
      <c r="E72" s="432"/>
      <c r="F72" s="189" t="s">
        <v>2381</v>
      </c>
      <c r="G72" s="259"/>
      <c r="H72" s="234" t="s">
        <v>60</v>
      </c>
      <c r="I72" s="234" t="s">
        <v>64</v>
      </c>
      <c r="J72" s="234" t="s">
        <v>0</v>
      </c>
      <c r="K72" s="234" t="s">
        <v>65</v>
      </c>
      <c r="L72" s="234" t="s">
        <v>0</v>
      </c>
      <c r="M72" s="234" t="s">
        <v>168</v>
      </c>
      <c r="N72" s="46" t="s">
        <v>67</v>
      </c>
      <c r="O72" s="46" t="s">
        <v>0</v>
      </c>
      <c r="P72" s="46" t="s">
        <v>378</v>
      </c>
      <c r="Q72" s="46"/>
      <c r="R72" s="46"/>
      <c r="S72" s="46"/>
      <c r="T72" s="46"/>
      <c r="U72" s="102"/>
      <c r="V72" s="69"/>
      <c r="W72" s="70"/>
      <c r="X72" s="184"/>
      <c r="Y72" s="301"/>
      <c r="Z72" s="301"/>
      <c r="AA72" s="302"/>
      <c r="AB72" s="302"/>
      <c r="AC72" s="302"/>
      <c r="AD72" s="302"/>
      <c r="AE72" s="302"/>
      <c r="AF72" s="302"/>
      <c r="AG72" s="302"/>
      <c r="AH72" s="302"/>
      <c r="AI72" s="302"/>
      <c r="AJ72" s="302"/>
      <c r="AK72" s="302"/>
      <c r="AL72" s="302"/>
      <c r="AM72" s="302"/>
      <c r="AN72" s="302"/>
      <c r="AO72" s="302"/>
      <c r="AP72" s="302"/>
      <c r="AQ72" s="302"/>
      <c r="AR72" s="302"/>
      <c r="AS72" s="302"/>
      <c r="BI72" s="55"/>
      <c r="BJ72" s="55"/>
      <c r="BK72" s="55"/>
      <c r="BL72" s="55"/>
      <c r="BM72" s="55"/>
      <c r="BN72" s="55"/>
      <c r="BO72" s="55"/>
      <c r="BP72" s="55"/>
      <c r="BQ72" s="55"/>
      <c r="BR72" s="55"/>
      <c r="BS72" s="55"/>
      <c r="BT72" s="55"/>
      <c r="BU72" s="55"/>
      <c r="BV72" s="55"/>
      <c r="BW72" s="55"/>
    </row>
    <row r="73" spans="3:75" ht="21" customHeight="1">
      <c r="C73" s="35"/>
      <c r="D73" s="431"/>
      <c r="E73" s="432"/>
      <c r="F73" s="189" t="s">
        <v>2304</v>
      </c>
      <c r="G73" s="259"/>
      <c r="H73" s="234" t="s">
        <v>60</v>
      </c>
      <c r="I73" s="234" t="s">
        <v>64</v>
      </c>
      <c r="J73" s="234" t="s">
        <v>0</v>
      </c>
      <c r="K73" s="234" t="s">
        <v>65</v>
      </c>
      <c r="L73" s="234" t="s">
        <v>0</v>
      </c>
      <c r="M73" s="234" t="s">
        <v>169</v>
      </c>
      <c r="N73" s="46" t="s">
        <v>67</v>
      </c>
      <c r="O73" s="46" t="s">
        <v>0</v>
      </c>
      <c r="P73" s="46" t="s">
        <v>378</v>
      </c>
      <c r="Q73" s="46"/>
      <c r="R73" s="46"/>
      <c r="S73" s="46"/>
      <c r="T73" s="46"/>
      <c r="U73" s="102"/>
      <c r="V73" s="69"/>
      <c r="W73" s="70"/>
      <c r="X73" s="184"/>
      <c r="Y73" s="301"/>
      <c r="Z73" s="301"/>
      <c r="AA73" s="302"/>
      <c r="AB73" s="302"/>
      <c r="AC73" s="302"/>
      <c r="AD73" s="302"/>
      <c r="AE73" s="302"/>
      <c r="AF73" s="302"/>
      <c r="AG73" s="302"/>
      <c r="AH73" s="302"/>
      <c r="AI73" s="302"/>
      <c r="AJ73" s="302"/>
      <c r="AK73" s="302"/>
      <c r="AL73" s="302"/>
      <c r="AM73" s="302"/>
      <c r="AN73" s="302"/>
      <c r="AO73" s="302"/>
      <c r="AP73" s="302"/>
      <c r="AQ73" s="302"/>
      <c r="AR73" s="302"/>
      <c r="AS73" s="302"/>
      <c r="BI73" s="55"/>
      <c r="BJ73" s="55"/>
      <c r="BK73" s="55"/>
      <c r="BL73" s="55"/>
      <c r="BM73" s="55"/>
      <c r="BN73" s="55"/>
      <c r="BO73" s="55"/>
      <c r="BP73" s="55"/>
      <c r="BQ73" s="55"/>
      <c r="BR73" s="55"/>
      <c r="BS73" s="55"/>
      <c r="BT73" s="55"/>
      <c r="BU73" s="55"/>
      <c r="BV73" s="55"/>
      <c r="BW73" s="55"/>
    </row>
    <row r="74" spans="3:75" ht="21" customHeight="1">
      <c r="C74" s="35"/>
      <c r="D74" s="431"/>
      <c r="E74" s="432"/>
      <c r="F74" s="190" t="s">
        <v>2305</v>
      </c>
      <c r="G74" s="259"/>
      <c r="H74" s="234" t="s">
        <v>60</v>
      </c>
      <c r="I74" s="234" t="s">
        <v>64</v>
      </c>
      <c r="J74" s="234" t="s">
        <v>0</v>
      </c>
      <c r="K74" s="234" t="s">
        <v>65</v>
      </c>
      <c r="L74" s="234" t="s">
        <v>0</v>
      </c>
      <c r="M74" s="234" t="s">
        <v>74</v>
      </c>
      <c r="N74" s="46" t="s">
        <v>67</v>
      </c>
      <c r="O74" s="46" t="s">
        <v>0</v>
      </c>
      <c r="P74" s="46" t="s">
        <v>378</v>
      </c>
      <c r="Q74" s="46"/>
      <c r="R74" s="46"/>
      <c r="S74" s="46"/>
      <c r="T74" s="46"/>
      <c r="U74" s="103"/>
      <c r="V74" s="21" t="str">
        <f>IF(OR(SUMPRODUCT(--(V70:V73=""),--(W70:W73=""))&gt;0,COUNTIF(W70:W73,"M")&gt;0,COUNTIF(W70:W73,"X")=4),"",SUM(V70:V73))</f>
        <v/>
      </c>
      <c r="W74" s="22" t="str">
        <f>IF(AND(COUNTIF(W70:W73,"X")=4,SUM(V70:V73)=0,ISNUMBER(V74)),"",IF(COUNTIF(W70:W73,"M")&gt;0,"M",IF(AND(COUNTIF(W70:W73,W70)=4,OR(W70="X",W70="W",W70="Z")),UPPER(W70),"")))</f>
        <v/>
      </c>
      <c r="X74" s="180"/>
      <c r="Y74" s="301"/>
      <c r="Z74" s="303"/>
      <c r="AA74" s="271"/>
      <c r="AB74" s="271"/>
      <c r="AC74" s="271"/>
      <c r="AD74" s="271"/>
      <c r="AE74" s="271"/>
      <c r="AF74" s="271"/>
      <c r="AG74" s="271"/>
      <c r="AH74" s="271"/>
      <c r="AI74" s="271"/>
      <c r="AJ74" s="271"/>
      <c r="AK74" s="271"/>
      <c r="AL74" s="271"/>
      <c r="AM74" s="271"/>
      <c r="AN74" s="271"/>
      <c r="AO74" s="271"/>
      <c r="AP74" s="271"/>
      <c r="AQ74" s="271"/>
      <c r="AR74" s="271"/>
      <c r="AS74" s="271"/>
      <c r="BI74" s="55"/>
      <c r="BJ74" s="55"/>
      <c r="BK74" s="55"/>
      <c r="BL74" s="55"/>
      <c r="BM74" s="55"/>
      <c r="BN74" s="55"/>
      <c r="BO74" s="55"/>
      <c r="BP74" s="55"/>
      <c r="BQ74" s="55"/>
      <c r="BR74" s="55"/>
      <c r="BS74" s="55"/>
      <c r="BT74" s="55"/>
      <c r="BU74" s="55"/>
      <c r="BV74" s="55"/>
      <c r="BW74" s="55"/>
    </row>
    <row r="75" spans="3:75" ht="21" customHeight="1">
      <c r="C75" s="35"/>
      <c r="D75" s="438" t="s">
        <v>2282</v>
      </c>
      <c r="E75" s="432" t="s">
        <v>2306</v>
      </c>
      <c r="F75" s="189" t="s">
        <v>2382</v>
      </c>
      <c r="G75" s="259"/>
      <c r="H75" s="234" t="s">
        <v>60</v>
      </c>
      <c r="I75" s="234" t="s">
        <v>64</v>
      </c>
      <c r="J75" s="234" t="s">
        <v>0</v>
      </c>
      <c r="K75" s="234" t="s">
        <v>65</v>
      </c>
      <c r="L75" s="234" t="s">
        <v>0</v>
      </c>
      <c r="M75" s="234" t="s">
        <v>170</v>
      </c>
      <c r="N75" s="46" t="s">
        <v>67</v>
      </c>
      <c r="O75" s="46" t="s">
        <v>0</v>
      </c>
      <c r="P75" s="46" t="s">
        <v>378</v>
      </c>
      <c r="Q75" s="46"/>
      <c r="R75" s="46"/>
      <c r="S75" s="46"/>
      <c r="T75" s="46"/>
      <c r="U75" s="102"/>
      <c r="V75" s="69"/>
      <c r="W75" s="70"/>
      <c r="X75" s="184"/>
      <c r="Y75" s="301"/>
      <c r="Z75" s="301"/>
      <c r="AA75" s="302"/>
      <c r="AB75" s="302"/>
      <c r="AC75" s="302"/>
      <c r="AD75" s="302"/>
      <c r="AE75" s="302"/>
      <c r="AF75" s="302"/>
      <c r="AG75" s="302"/>
      <c r="AH75" s="302"/>
      <c r="AI75" s="302"/>
      <c r="AJ75" s="302"/>
      <c r="AK75" s="302"/>
      <c r="AL75" s="302"/>
      <c r="AM75" s="302"/>
      <c r="AN75" s="302"/>
      <c r="AO75" s="302"/>
      <c r="AP75" s="302"/>
      <c r="AQ75" s="302"/>
      <c r="AR75" s="302"/>
      <c r="AS75" s="302"/>
      <c r="BI75" s="55"/>
      <c r="BJ75" s="55"/>
      <c r="BK75" s="55"/>
      <c r="BL75" s="55"/>
      <c r="BM75" s="55"/>
      <c r="BN75" s="55"/>
      <c r="BO75" s="55"/>
      <c r="BP75" s="55"/>
      <c r="BQ75" s="55"/>
      <c r="BR75" s="55"/>
      <c r="BS75" s="55"/>
      <c r="BT75" s="55"/>
      <c r="BU75" s="55"/>
      <c r="BV75" s="55"/>
      <c r="BW75" s="55"/>
    </row>
    <row r="76" spans="3:75" ht="21" customHeight="1">
      <c r="C76" s="35"/>
      <c r="D76" s="431"/>
      <c r="E76" s="432"/>
      <c r="F76" s="189" t="s">
        <v>2383</v>
      </c>
      <c r="G76" s="259"/>
      <c r="H76" s="234" t="s">
        <v>60</v>
      </c>
      <c r="I76" s="234" t="s">
        <v>64</v>
      </c>
      <c r="J76" s="234" t="s">
        <v>0</v>
      </c>
      <c r="K76" s="234" t="s">
        <v>65</v>
      </c>
      <c r="L76" s="234" t="s">
        <v>0</v>
      </c>
      <c r="M76" s="234" t="s">
        <v>171</v>
      </c>
      <c r="N76" s="46" t="s">
        <v>67</v>
      </c>
      <c r="O76" s="46" t="s">
        <v>0</v>
      </c>
      <c r="P76" s="46" t="s">
        <v>378</v>
      </c>
      <c r="Q76" s="46"/>
      <c r="R76" s="46"/>
      <c r="S76" s="46"/>
      <c r="T76" s="46"/>
      <c r="U76" s="102"/>
      <c r="V76" s="69"/>
      <c r="W76" s="70"/>
      <c r="X76" s="184"/>
      <c r="Y76" s="301"/>
      <c r="Z76" s="301"/>
      <c r="AA76" s="302"/>
      <c r="AB76" s="302"/>
      <c r="AC76" s="302"/>
      <c r="AD76" s="302"/>
      <c r="AE76" s="302"/>
      <c r="AF76" s="302"/>
      <c r="AG76" s="302"/>
      <c r="AH76" s="302"/>
      <c r="AI76" s="302"/>
      <c r="AJ76" s="302"/>
      <c r="AK76" s="302"/>
      <c r="AL76" s="302"/>
      <c r="AM76" s="302"/>
      <c r="AN76" s="302"/>
      <c r="AO76" s="302"/>
      <c r="AP76" s="302"/>
      <c r="AQ76" s="302"/>
      <c r="AR76" s="302"/>
      <c r="AS76" s="302"/>
      <c r="BI76" s="55"/>
      <c r="BJ76" s="55"/>
      <c r="BK76" s="55"/>
      <c r="BL76" s="55"/>
      <c r="BM76" s="55"/>
      <c r="BN76" s="55"/>
      <c r="BO76" s="55"/>
      <c r="BP76" s="55"/>
      <c r="BQ76" s="55"/>
      <c r="BR76" s="55"/>
      <c r="BS76" s="55"/>
      <c r="BT76" s="55"/>
      <c r="BU76" s="55"/>
      <c r="BV76" s="55"/>
      <c r="BW76" s="55"/>
    </row>
    <row r="77" spans="3:75" ht="21" customHeight="1">
      <c r="C77" s="35"/>
      <c r="D77" s="431"/>
      <c r="E77" s="432"/>
      <c r="F77" s="189" t="s">
        <v>2384</v>
      </c>
      <c r="G77" s="259"/>
      <c r="H77" s="234" t="s">
        <v>60</v>
      </c>
      <c r="I77" s="234" t="s">
        <v>64</v>
      </c>
      <c r="J77" s="234" t="s">
        <v>0</v>
      </c>
      <c r="K77" s="234" t="s">
        <v>65</v>
      </c>
      <c r="L77" s="234" t="s">
        <v>0</v>
      </c>
      <c r="M77" s="234" t="s">
        <v>172</v>
      </c>
      <c r="N77" s="46" t="s">
        <v>67</v>
      </c>
      <c r="O77" s="46" t="s">
        <v>0</v>
      </c>
      <c r="P77" s="46" t="s">
        <v>378</v>
      </c>
      <c r="Q77" s="46"/>
      <c r="R77" s="46"/>
      <c r="S77" s="46"/>
      <c r="T77" s="46"/>
      <c r="U77" s="102"/>
      <c r="V77" s="69"/>
      <c r="W77" s="70"/>
      <c r="X77" s="184"/>
      <c r="Y77" s="301"/>
      <c r="Z77" s="301"/>
      <c r="AA77" s="302"/>
      <c r="AB77" s="302"/>
      <c r="AC77" s="302"/>
      <c r="AD77" s="302"/>
      <c r="AE77" s="302"/>
      <c r="AF77" s="302"/>
      <c r="AG77" s="302"/>
      <c r="AH77" s="302"/>
      <c r="AI77" s="302"/>
      <c r="AJ77" s="302"/>
      <c r="AK77" s="302"/>
      <c r="AL77" s="302"/>
      <c r="AM77" s="302"/>
      <c r="AN77" s="302"/>
      <c r="AO77" s="302"/>
      <c r="AP77" s="302"/>
      <c r="AQ77" s="302"/>
      <c r="AR77" s="302"/>
      <c r="AS77" s="302"/>
      <c r="BI77" s="55"/>
      <c r="BJ77" s="55"/>
      <c r="BK77" s="55"/>
      <c r="BL77" s="55"/>
      <c r="BM77" s="55"/>
      <c r="BN77" s="55"/>
      <c r="BO77" s="55"/>
      <c r="BP77" s="55"/>
      <c r="BQ77" s="55"/>
      <c r="BR77" s="55"/>
      <c r="BS77" s="55"/>
      <c r="BT77" s="55"/>
      <c r="BU77" s="55"/>
      <c r="BV77" s="55"/>
      <c r="BW77" s="55"/>
    </row>
    <row r="78" spans="3:75" ht="21" customHeight="1">
      <c r="C78" s="35"/>
      <c r="D78" s="431"/>
      <c r="E78" s="432"/>
      <c r="F78" s="189" t="s">
        <v>2385</v>
      </c>
      <c r="G78" s="259"/>
      <c r="H78" s="234" t="s">
        <v>60</v>
      </c>
      <c r="I78" s="234" t="s">
        <v>64</v>
      </c>
      <c r="J78" s="234" t="s">
        <v>0</v>
      </c>
      <c r="K78" s="234" t="s">
        <v>65</v>
      </c>
      <c r="L78" s="234" t="s">
        <v>0</v>
      </c>
      <c r="M78" s="234" t="s">
        <v>173</v>
      </c>
      <c r="N78" s="46" t="s">
        <v>67</v>
      </c>
      <c r="O78" s="46" t="s">
        <v>0</v>
      </c>
      <c r="P78" s="46" t="s">
        <v>378</v>
      </c>
      <c r="Q78" s="46"/>
      <c r="R78" s="46"/>
      <c r="S78" s="46"/>
      <c r="T78" s="46"/>
      <c r="U78" s="102"/>
      <c r="V78" s="69"/>
      <c r="W78" s="70"/>
      <c r="X78" s="184"/>
      <c r="Y78" s="301"/>
      <c r="Z78" s="304"/>
      <c r="BI78" s="55"/>
      <c r="BJ78" s="55"/>
      <c r="BK78" s="55"/>
      <c r="BL78" s="55"/>
      <c r="BM78" s="55"/>
      <c r="BN78" s="55"/>
      <c r="BO78" s="55"/>
      <c r="BP78" s="55"/>
      <c r="BQ78" s="55"/>
      <c r="BR78" s="55"/>
      <c r="BS78" s="55"/>
      <c r="BT78" s="55"/>
      <c r="BU78" s="55"/>
      <c r="BV78" s="55"/>
      <c r="BW78" s="55"/>
    </row>
    <row r="79" spans="3:75" ht="21" customHeight="1">
      <c r="C79" s="35"/>
      <c r="D79" s="431"/>
      <c r="E79" s="432"/>
      <c r="F79" s="189" t="s">
        <v>2386</v>
      </c>
      <c r="G79" s="259"/>
      <c r="H79" s="234" t="s">
        <v>60</v>
      </c>
      <c r="I79" s="234" t="s">
        <v>64</v>
      </c>
      <c r="J79" s="234" t="s">
        <v>0</v>
      </c>
      <c r="K79" s="234" t="s">
        <v>65</v>
      </c>
      <c r="L79" s="234" t="s">
        <v>0</v>
      </c>
      <c r="M79" s="234" t="s">
        <v>174</v>
      </c>
      <c r="N79" s="46" t="s">
        <v>67</v>
      </c>
      <c r="O79" s="46" t="s">
        <v>0</v>
      </c>
      <c r="P79" s="46" t="s">
        <v>378</v>
      </c>
      <c r="Q79" s="46"/>
      <c r="R79" s="46"/>
      <c r="S79" s="46"/>
      <c r="T79" s="46"/>
      <c r="U79" s="102"/>
      <c r="V79" s="69"/>
      <c r="W79" s="70"/>
      <c r="X79" s="184"/>
      <c r="Y79" s="301"/>
      <c r="Z79" s="304"/>
      <c r="BI79" s="55"/>
      <c r="BJ79" s="55"/>
      <c r="BK79" s="55"/>
      <c r="BL79" s="55"/>
      <c r="BM79" s="55"/>
      <c r="BN79" s="55"/>
      <c r="BO79" s="55"/>
      <c r="BP79" s="55"/>
      <c r="BQ79" s="55"/>
      <c r="BR79" s="55"/>
      <c r="BS79" s="55"/>
      <c r="BT79" s="55"/>
      <c r="BU79" s="55"/>
      <c r="BV79" s="55"/>
      <c r="BW79" s="55"/>
    </row>
    <row r="80" spans="3:75" ht="21" customHeight="1">
      <c r="C80" s="35"/>
      <c r="D80" s="431"/>
      <c r="E80" s="432"/>
      <c r="F80" s="189" t="s">
        <v>2387</v>
      </c>
      <c r="G80" s="259"/>
      <c r="H80" s="234" t="s">
        <v>60</v>
      </c>
      <c r="I80" s="234" t="s">
        <v>64</v>
      </c>
      <c r="J80" s="234" t="s">
        <v>0</v>
      </c>
      <c r="K80" s="234" t="s">
        <v>65</v>
      </c>
      <c r="L80" s="234" t="s">
        <v>0</v>
      </c>
      <c r="M80" s="234" t="s">
        <v>175</v>
      </c>
      <c r="N80" s="46" t="s">
        <v>67</v>
      </c>
      <c r="O80" s="46" t="s">
        <v>0</v>
      </c>
      <c r="P80" s="46" t="s">
        <v>378</v>
      </c>
      <c r="Q80" s="46"/>
      <c r="R80" s="46"/>
      <c r="S80" s="46"/>
      <c r="T80" s="46"/>
      <c r="U80" s="102"/>
      <c r="V80" s="69"/>
      <c r="W80" s="70"/>
      <c r="X80" s="184"/>
      <c r="Y80" s="301"/>
      <c r="Z80" s="304"/>
      <c r="BI80" s="55"/>
      <c r="BJ80" s="55"/>
      <c r="BK80" s="55"/>
      <c r="BL80" s="55"/>
      <c r="BM80" s="55"/>
      <c r="BN80" s="55"/>
      <c r="BO80" s="55"/>
      <c r="BP80" s="55"/>
      <c r="BQ80" s="55"/>
      <c r="BR80" s="55"/>
      <c r="BS80" s="55"/>
      <c r="BT80" s="55"/>
      <c r="BU80" s="55"/>
      <c r="BV80" s="55"/>
      <c r="BW80" s="55"/>
    </row>
    <row r="81" spans="3:75" ht="21" customHeight="1">
      <c r="C81" s="35"/>
      <c r="D81" s="431"/>
      <c r="E81" s="432"/>
      <c r="F81" s="189" t="s">
        <v>2388</v>
      </c>
      <c r="G81" s="259"/>
      <c r="H81" s="234" t="s">
        <v>60</v>
      </c>
      <c r="I81" s="234" t="s">
        <v>64</v>
      </c>
      <c r="J81" s="234" t="s">
        <v>0</v>
      </c>
      <c r="K81" s="234" t="s">
        <v>65</v>
      </c>
      <c r="L81" s="234" t="s">
        <v>0</v>
      </c>
      <c r="M81" s="234" t="s">
        <v>176</v>
      </c>
      <c r="N81" s="46" t="s">
        <v>67</v>
      </c>
      <c r="O81" s="46" t="s">
        <v>0</v>
      </c>
      <c r="P81" s="46" t="s">
        <v>378</v>
      </c>
      <c r="Q81" s="46"/>
      <c r="R81" s="46"/>
      <c r="S81" s="46"/>
      <c r="T81" s="46"/>
      <c r="U81" s="102"/>
      <c r="V81" s="69"/>
      <c r="W81" s="70"/>
      <c r="X81" s="184"/>
      <c r="Y81" s="301"/>
      <c r="Z81" s="304"/>
      <c r="BI81" s="55"/>
      <c r="BJ81" s="55"/>
      <c r="BK81" s="55"/>
      <c r="BL81" s="55"/>
      <c r="BM81" s="55"/>
      <c r="BN81" s="55"/>
      <c r="BO81" s="55"/>
      <c r="BP81" s="55"/>
      <c r="BQ81" s="55"/>
      <c r="BR81" s="55"/>
      <c r="BS81" s="55"/>
      <c r="BT81" s="55"/>
      <c r="BU81" s="55"/>
      <c r="BV81" s="55"/>
      <c r="BW81" s="55"/>
    </row>
    <row r="82" spans="3:75" ht="21" customHeight="1">
      <c r="C82" s="35"/>
      <c r="D82" s="431"/>
      <c r="E82" s="432"/>
      <c r="F82" s="189" t="s">
        <v>2389</v>
      </c>
      <c r="G82" s="259"/>
      <c r="H82" s="234" t="s">
        <v>60</v>
      </c>
      <c r="I82" s="234" t="s">
        <v>64</v>
      </c>
      <c r="J82" s="234" t="s">
        <v>0</v>
      </c>
      <c r="K82" s="234" t="s">
        <v>65</v>
      </c>
      <c r="L82" s="234" t="s">
        <v>0</v>
      </c>
      <c r="M82" s="234" t="s">
        <v>177</v>
      </c>
      <c r="N82" s="46" t="s">
        <v>67</v>
      </c>
      <c r="O82" s="46" t="s">
        <v>0</v>
      </c>
      <c r="P82" s="46" t="s">
        <v>378</v>
      </c>
      <c r="Q82" s="46"/>
      <c r="R82" s="46"/>
      <c r="S82" s="46"/>
      <c r="T82" s="46"/>
      <c r="U82" s="102"/>
      <c r="V82" s="69"/>
      <c r="W82" s="70"/>
      <c r="X82" s="184"/>
      <c r="Y82" s="301"/>
      <c r="Z82" s="304"/>
      <c r="BI82" s="55"/>
      <c r="BJ82" s="55"/>
      <c r="BK82" s="55"/>
      <c r="BL82" s="55"/>
      <c r="BM82" s="55"/>
      <c r="BN82" s="55"/>
      <c r="BO82" s="55"/>
      <c r="BP82" s="55"/>
      <c r="BQ82" s="55"/>
      <c r="BR82" s="55"/>
      <c r="BS82" s="55"/>
      <c r="BT82" s="55"/>
      <c r="BU82" s="55"/>
      <c r="BV82" s="55"/>
      <c r="BW82" s="55"/>
    </row>
    <row r="83" spans="3:75" ht="21" customHeight="1">
      <c r="C83" s="35"/>
      <c r="D83" s="431"/>
      <c r="E83" s="432"/>
      <c r="F83" s="189" t="s">
        <v>2390</v>
      </c>
      <c r="G83" s="259"/>
      <c r="H83" s="234" t="s">
        <v>60</v>
      </c>
      <c r="I83" s="234" t="s">
        <v>64</v>
      </c>
      <c r="J83" s="234" t="s">
        <v>0</v>
      </c>
      <c r="K83" s="234" t="s">
        <v>65</v>
      </c>
      <c r="L83" s="234" t="s">
        <v>0</v>
      </c>
      <c r="M83" s="234" t="s">
        <v>178</v>
      </c>
      <c r="N83" s="46" t="s">
        <v>67</v>
      </c>
      <c r="O83" s="46" t="s">
        <v>0</v>
      </c>
      <c r="P83" s="46" t="s">
        <v>378</v>
      </c>
      <c r="Q83" s="46"/>
      <c r="R83" s="46"/>
      <c r="S83" s="46"/>
      <c r="T83" s="46"/>
      <c r="U83" s="102"/>
      <c r="V83" s="69"/>
      <c r="W83" s="70"/>
      <c r="X83" s="184"/>
      <c r="Y83" s="301"/>
      <c r="Z83" s="304"/>
      <c r="BI83" s="55"/>
      <c r="BJ83" s="55"/>
      <c r="BK83" s="55"/>
      <c r="BL83" s="55"/>
      <c r="BM83" s="55"/>
      <c r="BN83" s="55"/>
      <c r="BO83" s="55"/>
      <c r="BP83" s="55"/>
      <c r="BQ83" s="55"/>
      <c r="BR83" s="55"/>
      <c r="BS83" s="55"/>
      <c r="BT83" s="55"/>
      <c r="BU83" s="55"/>
      <c r="BV83" s="55"/>
      <c r="BW83" s="55"/>
    </row>
    <row r="84" spans="3:75" ht="21" customHeight="1">
      <c r="C84" s="35"/>
      <c r="D84" s="431"/>
      <c r="E84" s="432"/>
      <c r="F84" s="189" t="s">
        <v>2391</v>
      </c>
      <c r="G84" s="259"/>
      <c r="H84" s="234" t="s">
        <v>60</v>
      </c>
      <c r="I84" s="234" t="s">
        <v>64</v>
      </c>
      <c r="J84" s="234" t="s">
        <v>0</v>
      </c>
      <c r="K84" s="234" t="s">
        <v>65</v>
      </c>
      <c r="L84" s="234" t="s">
        <v>0</v>
      </c>
      <c r="M84" s="234" t="s">
        <v>179</v>
      </c>
      <c r="N84" s="46" t="s">
        <v>67</v>
      </c>
      <c r="O84" s="46" t="s">
        <v>0</v>
      </c>
      <c r="P84" s="46" t="s">
        <v>378</v>
      </c>
      <c r="Q84" s="46"/>
      <c r="R84" s="46"/>
      <c r="S84" s="46"/>
      <c r="T84" s="46"/>
      <c r="U84" s="102"/>
      <c r="V84" s="69"/>
      <c r="W84" s="70"/>
      <c r="X84" s="184"/>
      <c r="Y84" s="301"/>
      <c r="Z84" s="304"/>
      <c r="BI84" s="55"/>
      <c r="BJ84" s="55"/>
      <c r="BK84" s="55"/>
      <c r="BL84" s="55"/>
      <c r="BM84" s="55"/>
      <c r="BN84" s="55"/>
      <c r="BO84" s="55"/>
      <c r="BP84" s="55"/>
      <c r="BQ84" s="55"/>
      <c r="BR84" s="55"/>
      <c r="BS84" s="55"/>
      <c r="BT84" s="55"/>
      <c r="BU84" s="55"/>
      <c r="BV84" s="55"/>
      <c r="BW84" s="55"/>
    </row>
    <row r="85" spans="3:75" ht="21" customHeight="1">
      <c r="C85" s="35"/>
      <c r="D85" s="431"/>
      <c r="E85" s="432"/>
      <c r="F85" s="189" t="s">
        <v>2392</v>
      </c>
      <c r="G85" s="259"/>
      <c r="H85" s="234" t="s">
        <v>60</v>
      </c>
      <c r="I85" s="234" t="s">
        <v>64</v>
      </c>
      <c r="J85" s="234" t="s">
        <v>0</v>
      </c>
      <c r="K85" s="234" t="s">
        <v>65</v>
      </c>
      <c r="L85" s="234" t="s">
        <v>0</v>
      </c>
      <c r="M85" s="234" t="s">
        <v>180</v>
      </c>
      <c r="N85" s="46" t="s">
        <v>67</v>
      </c>
      <c r="O85" s="46" t="s">
        <v>0</v>
      </c>
      <c r="P85" s="46" t="s">
        <v>378</v>
      </c>
      <c r="Q85" s="46"/>
      <c r="R85" s="46"/>
      <c r="S85" s="46"/>
      <c r="T85" s="46"/>
      <c r="U85" s="102"/>
      <c r="V85" s="69"/>
      <c r="W85" s="70"/>
      <c r="X85" s="184"/>
      <c r="Y85" s="301"/>
      <c r="Z85" s="304"/>
      <c r="BI85" s="55"/>
      <c r="BJ85" s="55"/>
      <c r="BK85" s="55"/>
      <c r="BL85" s="55"/>
      <c r="BM85" s="55"/>
      <c r="BN85" s="55"/>
      <c r="BO85" s="55"/>
      <c r="BP85" s="55"/>
      <c r="BQ85" s="55"/>
      <c r="BR85" s="55"/>
      <c r="BS85" s="55"/>
      <c r="BT85" s="55"/>
      <c r="BU85" s="55"/>
      <c r="BV85" s="55"/>
      <c r="BW85" s="55"/>
    </row>
    <row r="86" spans="3:75" ht="21" customHeight="1">
      <c r="C86" s="35"/>
      <c r="D86" s="431"/>
      <c r="E86" s="432"/>
      <c r="F86" s="189" t="s">
        <v>2393</v>
      </c>
      <c r="G86" s="259"/>
      <c r="H86" s="234" t="s">
        <v>60</v>
      </c>
      <c r="I86" s="234" t="s">
        <v>64</v>
      </c>
      <c r="J86" s="234" t="s">
        <v>0</v>
      </c>
      <c r="K86" s="234" t="s">
        <v>65</v>
      </c>
      <c r="L86" s="234" t="s">
        <v>0</v>
      </c>
      <c r="M86" s="234" t="s">
        <v>181</v>
      </c>
      <c r="N86" s="46" t="s">
        <v>67</v>
      </c>
      <c r="O86" s="46" t="s">
        <v>0</v>
      </c>
      <c r="P86" s="46" t="s">
        <v>378</v>
      </c>
      <c r="Q86" s="46"/>
      <c r="R86" s="46"/>
      <c r="S86" s="46"/>
      <c r="T86" s="46"/>
      <c r="U86" s="102"/>
      <c r="V86" s="69"/>
      <c r="W86" s="70"/>
      <c r="X86" s="184"/>
      <c r="Y86" s="301"/>
      <c r="Z86" s="304"/>
      <c r="BI86" s="55"/>
      <c r="BJ86" s="55"/>
      <c r="BK86" s="55"/>
      <c r="BL86" s="55"/>
      <c r="BM86" s="55"/>
      <c r="BN86" s="55"/>
      <c r="BO86" s="55"/>
      <c r="BP86" s="55"/>
      <c r="BQ86" s="55"/>
      <c r="BR86" s="55"/>
      <c r="BS86" s="55"/>
      <c r="BT86" s="55"/>
      <c r="BU86" s="55"/>
      <c r="BV86" s="55"/>
      <c r="BW86" s="55"/>
    </row>
    <row r="87" spans="3:75" ht="21" customHeight="1">
      <c r="C87" s="35"/>
      <c r="D87" s="431"/>
      <c r="E87" s="432"/>
      <c r="F87" s="189" t="s">
        <v>2394</v>
      </c>
      <c r="G87" s="259"/>
      <c r="H87" s="234" t="s">
        <v>60</v>
      </c>
      <c r="I87" s="234" t="s">
        <v>64</v>
      </c>
      <c r="J87" s="234" t="s">
        <v>0</v>
      </c>
      <c r="K87" s="234" t="s">
        <v>65</v>
      </c>
      <c r="L87" s="234" t="s">
        <v>0</v>
      </c>
      <c r="M87" s="234" t="s">
        <v>182</v>
      </c>
      <c r="N87" s="46" t="s">
        <v>67</v>
      </c>
      <c r="O87" s="46" t="s">
        <v>0</v>
      </c>
      <c r="P87" s="46" t="s">
        <v>378</v>
      </c>
      <c r="Q87" s="46"/>
      <c r="R87" s="46"/>
      <c r="S87" s="46"/>
      <c r="T87" s="46"/>
      <c r="U87" s="102"/>
      <c r="V87" s="69"/>
      <c r="W87" s="70"/>
      <c r="X87" s="184"/>
      <c r="Y87" s="301"/>
      <c r="Z87" s="304"/>
      <c r="BI87" s="55"/>
      <c r="BJ87" s="55"/>
      <c r="BK87" s="55"/>
      <c r="BL87" s="55"/>
      <c r="BM87" s="55"/>
      <c r="BN87" s="55"/>
      <c r="BO87" s="55"/>
      <c r="BP87" s="55"/>
      <c r="BQ87" s="55"/>
      <c r="BR87" s="55"/>
      <c r="BS87" s="55"/>
      <c r="BT87" s="55"/>
      <c r="BU87" s="55"/>
      <c r="BV87" s="55"/>
      <c r="BW87" s="55"/>
    </row>
    <row r="88" spans="3:75" ht="21" customHeight="1">
      <c r="C88" s="35"/>
      <c r="D88" s="431"/>
      <c r="E88" s="432"/>
      <c r="F88" s="189" t="s">
        <v>2395</v>
      </c>
      <c r="G88" s="259"/>
      <c r="H88" s="234" t="s">
        <v>60</v>
      </c>
      <c r="I88" s="234" t="s">
        <v>64</v>
      </c>
      <c r="J88" s="234" t="s">
        <v>0</v>
      </c>
      <c r="K88" s="234" t="s">
        <v>65</v>
      </c>
      <c r="L88" s="234" t="s">
        <v>0</v>
      </c>
      <c r="M88" s="234" t="s">
        <v>183</v>
      </c>
      <c r="N88" s="46" t="s">
        <v>67</v>
      </c>
      <c r="O88" s="46" t="s">
        <v>0</v>
      </c>
      <c r="P88" s="46" t="s">
        <v>378</v>
      </c>
      <c r="Q88" s="46"/>
      <c r="R88" s="46"/>
      <c r="S88" s="46"/>
      <c r="T88" s="46"/>
      <c r="U88" s="102"/>
      <c r="V88" s="69"/>
      <c r="W88" s="70"/>
      <c r="X88" s="184"/>
      <c r="Y88" s="301"/>
      <c r="Z88" s="304"/>
      <c r="BI88" s="55"/>
      <c r="BJ88" s="55"/>
      <c r="BK88" s="55"/>
      <c r="BL88" s="55"/>
      <c r="BM88" s="55"/>
      <c r="BN88" s="55"/>
      <c r="BO88" s="55"/>
      <c r="BP88" s="55"/>
      <c r="BQ88" s="55"/>
      <c r="BR88" s="55"/>
      <c r="BS88" s="55"/>
      <c r="BT88" s="55"/>
      <c r="BU88" s="55"/>
      <c r="BV88" s="55"/>
      <c r="BW88" s="55"/>
    </row>
    <row r="89" spans="3:75" ht="21" customHeight="1">
      <c r="C89" s="35"/>
      <c r="D89" s="431"/>
      <c r="E89" s="432"/>
      <c r="F89" s="189" t="s">
        <v>2396</v>
      </c>
      <c r="G89" s="259"/>
      <c r="H89" s="234" t="s">
        <v>60</v>
      </c>
      <c r="I89" s="234" t="s">
        <v>64</v>
      </c>
      <c r="J89" s="234" t="s">
        <v>0</v>
      </c>
      <c r="K89" s="234" t="s">
        <v>65</v>
      </c>
      <c r="L89" s="234" t="s">
        <v>0</v>
      </c>
      <c r="M89" s="234" t="s">
        <v>184</v>
      </c>
      <c r="N89" s="46" t="s">
        <v>67</v>
      </c>
      <c r="O89" s="46" t="s">
        <v>0</v>
      </c>
      <c r="P89" s="46" t="s">
        <v>378</v>
      </c>
      <c r="Q89" s="46"/>
      <c r="R89" s="46"/>
      <c r="S89" s="46"/>
      <c r="T89" s="46"/>
      <c r="U89" s="102"/>
      <c r="V89" s="69"/>
      <c r="W89" s="70"/>
      <c r="X89" s="184"/>
      <c r="Y89" s="301"/>
      <c r="Z89" s="304"/>
      <c r="BI89" s="55"/>
      <c r="BJ89" s="55"/>
      <c r="BK89" s="55"/>
      <c r="BL89" s="55"/>
      <c r="BM89" s="55"/>
      <c r="BN89" s="55"/>
      <c r="BO89" s="55"/>
      <c r="BP89" s="55"/>
      <c r="BQ89" s="55"/>
      <c r="BR89" s="55"/>
      <c r="BS89" s="55"/>
      <c r="BT89" s="55"/>
      <c r="BU89" s="55"/>
      <c r="BV89" s="55"/>
      <c r="BW89" s="55"/>
    </row>
    <row r="90" spans="3:75" ht="21" customHeight="1">
      <c r="C90" s="35"/>
      <c r="D90" s="431"/>
      <c r="E90" s="432"/>
      <c r="F90" s="189" t="s">
        <v>2397</v>
      </c>
      <c r="G90" s="259"/>
      <c r="H90" s="234" t="s">
        <v>60</v>
      </c>
      <c r="I90" s="234" t="s">
        <v>64</v>
      </c>
      <c r="J90" s="234" t="s">
        <v>0</v>
      </c>
      <c r="K90" s="234" t="s">
        <v>65</v>
      </c>
      <c r="L90" s="234" t="s">
        <v>0</v>
      </c>
      <c r="M90" s="234" t="s">
        <v>185</v>
      </c>
      <c r="N90" s="46" t="s">
        <v>67</v>
      </c>
      <c r="O90" s="46" t="s">
        <v>0</v>
      </c>
      <c r="P90" s="46" t="s">
        <v>378</v>
      </c>
      <c r="Q90" s="46"/>
      <c r="R90" s="46"/>
      <c r="S90" s="46"/>
      <c r="T90" s="46"/>
      <c r="U90" s="102"/>
      <c r="V90" s="69"/>
      <c r="W90" s="70"/>
      <c r="X90" s="184"/>
      <c r="Y90" s="301"/>
      <c r="Z90" s="304"/>
      <c r="BI90" s="55"/>
      <c r="BJ90" s="55"/>
      <c r="BK90" s="55"/>
      <c r="BL90" s="55"/>
      <c r="BM90" s="55"/>
      <c r="BN90" s="55"/>
      <c r="BO90" s="55"/>
      <c r="BP90" s="55"/>
      <c r="BQ90" s="55"/>
      <c r="BR90" s="55"/>
      <c r="BS90" s="55"/>
      <c r="BT90" s="55"/>
      <c r="BU90" s="55"/>
      <c r="BV90" s="55"/>
      <c r="BW90" s="55"/>
    </row>
    <row r="91" spans="3:75" ht="21" customHeight="1">
      <c r="C91" s="35"/>
      <c r="D91" s="431"/>
      <c r="E91" s="432"/>
      <c r="F91" s="189" t="s">
        <v>2398</v>
      </c>
      <c r="G91" s="259"/>
      <c r="H91" s="234" t="s">
        <v>60</v>
      </c>
      <c r="I91" s="234" t="s">
        <v>64</v>
      </c>
      <c r="J91" s="234" t="s">
        <v>0</v>
      </c>
      <c r="K91" s="234" t="s">
        <v>65</v>
      </c>
      <c r="L91" s="234" t="s">
        <v>0</v>
      </c>
      <c r="M91" s="234" t="s">
        <v>186</v>
      </c>
      <c r="N91" s="46" t="s">
        <v>67</v>
      </c>
      <c r="O91" s="46" t="s">
        <v>0</v>
      </c>
      <c r="P91" s="46" t="s">
        <v>378</v>
      </c>
      <c r="Q91" s="46"/>
      <c r="R91" s="46"/>
      <c r="S91" s="46"/>
      <c r="T91" s="46"/>
      <c r="U91" s="102"/>
      <c r="V91" s="69"/>
      <c r="W91" s="70"/>
      <c r="X91" s="184"/>
      <c r="Y91" s="301"/>
      <c r="Z91" s="304"/>
      <c r="BI91" s="55"/>
      <c r="BJ91" s="55"/>
      <c r="BK91" s="55"/>
      <c r="BL91" s="55"/>
      <c r="BM91" s="55"/>
      <c r="BN91" s="55"/>
      <c r="BO91" s="55"/>
      <c r="BP91" s="55"/>
      <c r="BQ91" s="55"/>
      <c r="BR91" s="55"/>
      <c r="BS91" s="55"/>
      <c r="BT91" s="55"/>
      <c r="BU91" s="55"/>
      <c r="BV91" s="55"/>
      <c r="BW91" s="55"/>
    </row>
    <row r="92" spans="3:75" ht="21" customHeight="1">
      <c r="C92" s="35"/>
      <c r="D92" s="431"/>
      <c r="E92" s="432"/>
      <c r="F92" s="189" t="s">
        <v>2399</v>
      </c>
      <c r="G92" s="259"/>
      <c r="H92" s="234" t="s">
        <v>60</v>
      </c>
      <c r="I92" s="234" t="s">
        <v>64</v>
      </c>
      <c r="J92" s="234" t="s">
        <v>0</v>
      </c>
      <c r="K92" s="234" t="s">
        <v>65</v>
      </c>
      <c r="L92" s="234" t="s">
        <v>0</v>
      </c>
      <c r="M92" s="234" t="s">
        <v>187</v>
      </c>
      <c r="N92" s="46" t="s">
        <v>67</v>
      </c>
      <c r="O92" s="46" t="s">
        <v>0</v>
      </c>
      <c r="P92" s="46" t="s">
        <v>378</v>
      </c>
      <c r="Q92" s="46"/>
      <c r="R92" s="46"/>
      <c r="S92" s="46"/>
      <c r="T92" s="46"/>
      <c r="U92" s="102"/>
      <c r="V92" s="69"/>
      <c r="W92" s="70"/>
      <c r="X92" s="184"/>
      <c r="Y92" s="301"/>
      <c r="Z92" s="304"/>
      <c r="BI92" s="55"/>
      <c r="BJ92" s="55"/>
      <c r="BK92" s="55"/>
      <c r="BL92" s="55"/>
      <c r="BM92" s="55"/>
      <c r="BN92" s="55"/>
      <c r="BO92" s="55"/>
      <c r="BP92" s="55"/>
      <c r="BQ92" s="55"/>
      <c r="BR92" s="55"/>
      <c r="BS92" s="55"/>
      <c r="BT92" s="55"/>
      <c r="BU92" s="55"/>
      <c r="BV92" s="55"/>
      <c r="BW92" s="55"/>
    </row>
    <row r="93" spans="3:75" ht="21" customHeight="1">
      <c r="C93" s="35"/>
      <c r="D93" s="431"/>
      <c r="E93" s="432"/>
      <c r="F93" s="189" t="s">
        <v>2400</v>
      </c>
      <c r="G93" s="259"/>
      <c r="H93" s="234" t="s">
        <v>60</v>
      </c>
      <c r="I93" s="234" t="s">
        <v>64</v>
      </c>
      <c r="J93" s="234" t="s">
        <v>0</v>
      </c>
      <c r="K93" s="234" t="s">
        <v>65</v>
      </c>
      <c r="L93" s="234" t="s">
        <v>0</v>
      </c>
      <c r="M93" s="234" t="s">
        <v>188</v>
      </c>
      <c r="N93" s="46" t="s">
        <v>67</v>
      </c>
      <c r="O93" s="46" t="s">
        <v>0</v>
      </c>
      <c r="P93" s="46" t="s">
        <v>378</v>
      </c>
      <c r="Q93" s="46"/>
      <c r="R93" s="46"/>
      <c r="S93" s="46"/>
      <c r="T93" s="46"/>
      <c r="U93" s="102"/>
      <c r="V93" s="69"/>
      <c r="W93" s="70"/>
      <c r="X93" s="184"/>
      <c r="Y93" s="301"/>
      <c r="Z93" s="304"/>
      <c r="BI93" s="55"/>
      <c r="BJ93" s="55"/>
      <c r="BK93" s="55"/>
      <c r="BL93" s="55"/>
      <c r="BM93" s="55"/>
      <c r="BN93" s="55"/>
      <c r="BO93" s="55"/>
      <c r="BP93" s="55"/>
      <c r="BQ93" s="55"/>
      <c r="BR93" s="55"/>
      <c r="BS93" s="55"/>
      <c r="BT93" s="55"/>
      <c r="BU93" s="55"/>
      <c r="BV93" s="55"/>
      <c r="BW93" s="55"/>
    </row>
    <row r="94" spans="3:75" ht="21" customHeight="1">
      <c r="C94" s="35"/>
      <c r="D94" s="431"/>
      <c r="E94" s="432"/>
      <c r="F94" s="189" t="s">
        <v>2401</v>
      </c>
      <c r="G94" s="259"/>
      <c r="H94" s="234" t="s">
        <v>60</v>
      </c>
      <c r="I94" s="234" t="s">
        <v>64</v>
      </c>
      <c r="J94" s="234" t="s">
        <v>0</v>
      </c>
      <c r="K94" s="234" t="s">
        <v>65</v>
      </c>
      <c r="L94" s="234" t="s">
        <v>0</v>
      </c>
      <c r="M94" s="234" t="s">
        <v>189</v>
      </c>
      <c r="N94" s="46" t="s">
        <v>67</v>
      </c>
      <c r="O94" s="46" t="s">
        <v>0</v>
      </c>
      <c r="P94" s="46" t="s">
        <v>378</v>
      </c>
      <c r="Q94" s="46"/>
      <c r="R94" s="46"/>
      <c r="S94" s="46"/>
      <c r="T94" s="46"/>
      <c r="U94" s="102"/>
      <c r="V94" s="69"/>
      <c r="W94" s="70"/>
      <c r="X94" s="184"/>
      <c r="Y94" s="301"/>
      <c r="Z94" s="304"/>
      <c r="BI94" s="55"/>
      <c r="BJ94" s="55"/>
      <c r="BK94" s="55"/>
      <c r="BL94" s="55"/>
      <c r="BM94" s="55"/>
      <c r="BN94" s="55"/>
      <c r="BO94" s="55"/>
      <c r="BP94" s="55"/>
      <c r="BQ94" s="55"/>
      <c r="BR94" s="55"/>
      <c r="BS94" s="55"/>
      <c r="BT94" s="55"/>
      <c r="BU94" s="55"/>
      <c r="BV94" s="55"/>
      <c r="BW94" s="55"/>
    </row>
    <row r="95" spans="3:75" ht="21" customHeight="1">
      <c r="C95" s="35"/>
      <c r="D95" s="431"/>
      <c r="E95" s="432"/>
      <c r="F95" s="189" t="s">
        <v>2402</v>
      </c>
      <c r="G95" s="259"/>
      <c r="H95" s="234" t="s">
        <v>60</v>
      </c>
      <c r="I95" s="234" t="s">
        <v>64</v>
      </c>
      <c r="J95" s="234" t="s">
        <v>0</v>
      </c>
      <c r="K95" s="234" t="s">
        <v>65</v>
      </c>
      <c r="L95" s="234" t="s">
        <v>0</v>
      </c>
      <c r="M95" s="234" t="s">
        <v>190</v>
      </c>
      <c r="N95" s="46" t="s">
        <v>67</v>
      </c>
      <c r="O95" s="46" t="s">
        <v>0</v>
      </c>
      <c r="P95" s="46" t="s">
        <v>378</v>
      </c>
      <c r="Q95" s="46"/>
      <c r="R95" s="46"/>
      <c r="S95" s="46"/>
      <c r="T95" s="46"/>
      <c r="U95" s="102"/>
      <c r="V95" s="69"/>
      <c r="W95" s="70"/>
      <c r="X95" s="184"/>
      <c r="Y95" s="301"/>
      <c r="Z95" s="304"/>
      <c r="BI95" s="55"/>
      <c r="BJ95" s="55"/>
      <c r="BK95" s="55"/>
      <c r="BL95" s="55"/>
      <c r="BM95" s="55"/>
      <c r="BN95" s="55"/>
      <c r="BO95" s="55"/>
      <c r="BP95" s="55"/>
      <c r="BQ95" s="55"/>
      <c r="BR95" s="55"/>
      <c r="BS95" s="55"/>
      <c r="BT95" s="55"/>
      <c r="BU95" s="55"/>
      <c r="BV95" s="55"/>
      <c r="BW95" s="55"/>
    </row>
    <row r="96" spans="3:75" ht="21" customHeight="1">
      <c r="C96" s="35"/>
      <c r="D96" s="431"/>
      <c r="E96" s="432"/>
      <c r="F96" s="189" t="s">
        <v>2403</v>
      </c>
      <c r="G96" s="259"/>
      <c r="H96" s="234" t="s">
        <v>60</v>
      </c>
      <c r="I96" s="234" t="s">
        <v>64</v>
      </c>
      <c r="J96" s="234" t="s">
        <v>0</v>
      </c>
      <c r="K96" s="234" t="s">
        <v>65</v>
      </c>
      <c r="L96" s="234" t="s">
        <v>0</v>
      </c>
      <c r="M96" s="234" t="s">
        <v>191</v>
      </c>
      <c r="N96" s="46" t="s">
        <v>67</v>
      </c>
      <c r="O96" s="46" t="s">
        <v>0</v>
      </c>
      <c r="P96" s="46" t="s">
        <v>378</v>
      </c>
      <c r="Q96" s="46"/>
      <c r="R96" s="46"/>
      <c r="S96" s="46"/>
      <c r="T96" s="46"/>
      <c r="U96" s="102"/>
      <c r="V96" s="69"/>
      <c r="W96" s="70"/>
      <c r="X96" s="184"/>
      <c r="Y96" s="301"/>
      <c r="Z96" s="304"/>
      <c r="BI96" s="55"/>
      <c r="BJ96" s="55"/>
      <c r="BK96" s="55"/>
      <c r="BL96" s="55"/>
      <c r="BM96" s="55"/>
      <c r="BN96" s="55"/>
      <c r="BO96" s="55"/>
      <c r="BP96" s="55"/>
      <c r="BQ96" s="55"/>
      <c r="BR96" s="55"/>
      <c r="BS96" s="55"/>
      <c r="BT96" s="55"/>
      <c r="BU96" s="55"/>
      <c r="BV96" s="55"/>
      <c r="BW96" s="55"/>
    </row>
    <row r="97" spans="3:75" ht="21" customHeight="1">
      <c r="C97" s="35"/>
      <c r="D97" s="431"/>
      <c r="E97" s="432"/>
      <c r="F97" s="189" t="s">
        <v>2404</v>
      </c>
      <c r="G97" s="259"/>
      <c r="H97" s="234" t="s">
        <v>60</v>
      </c>
      <c r="I97" s="234" t="s">
        <v>64</v>
      </c>
      <c r="J97" s="234" t="s">
        <v>0</v>
      </c>
      <c r="K97" s="234" t="s">
        <v>65</v>
      </c>
      <c r="L97" s="234" t="s">
        <v>0</v>
      </c>
      <c r="M97" s="234" t="s">
        <v>192</v>
      </c>
      <c r="N97" s="46" t="s">
        <v>67</v>
      </c>
      <c r="O97" s="46" t="s">
        <v>0</v>
      </c>
      <c r="P97" s="46" t="s">
        <v>378</v>
      </c>
      <c r="Q97" s="46"/>
      <c r="R97" s="46"/>
      <c r="S97" s="46"/>
      <c r="T97" s="46"/>
      <c r="U97" s="102"/>
      <c r="V97" s="69"/>
      <c r="W97" s="70"/>
      <c r="X97" s="184"/>
      <c r="Y97" s="301"/>
      <c r="Z97" s="304"/>
      <c r="BI97" s="55"/>
      <c r="BJ97" s="55"/>
      <c r="BK97" s="55"/>
      <c r="BL97" s="55"/>
      <c r="BM97" s="55"/>
      <c r="BN97" s="55"/>
      <c r="BO97" s="55"/>
      <c r="BP97" s="55"/>
      <c r="BQ97" s="55"/>
      <c r="BR97" s="55"/>
      <c r="BS97" s="55"/>
      <c r="BT97" s="55"/>
      <c r="BU97" s="55"/>
      <c r="BV97" s="55"/>
      <c r="BW97" s="55"/>
    </row>
    <row r="98" spans="3:75" ht="21" customHeight="1">
      <c r="C98" s="35"/>
      <c r="D98" s="431"/>
      <c r="E98" s="432"/>
      <c r="F98" s="189" t="s">
        <v>2405</v>
      </c>
      <c r="G98" s="259"/>
      <c r="H98" s="234" t="s">
        <v>60</v>
      </c>
      <c r="I98" s="234" t="s">
        <v>64</v>
      </c>
      <c r="J98" s="234" t="s">
        <v>0</v>
      </c>
      <c r="K98" s="234" t="s">
        <v>65</v>
      </c>
      <c r="L98" s="234" t="s">
        <v>0</v>
      </c>
      <c r="M98" s="234" t="s">
        <v>193</v>
      </c>
      <c r="N98" s="46" t="s">
        <v>67</v>
      </c>
      <c r="O98" s="46" t="s">
        <v>0</v>
      </c>
      <c r="P98" s="46" t="s">
        <v>378</v>
      </c>
      <c r="Q98" s="46"/>
      <c r="R98" s="46"/>
      <c r="S98" s="46"/>
      <c r="T98" s="46"/>
      <c r="U98" s="102"/>
      <c r="V98" s="69"/>
      <c r="W98" s="70"/>
      <c r="X98" s="184"/>
      <c r="Y98" s="301"/>
      <c r="Z98" s="304"/>
      <c r="BI98" s="55"/>
      <c r="BJ98" s="55"/>
      <c r="BK98" s="55"/>
      <c r="BL98" s="55"/>
      <c r="BM98" s="55"/>
      <c r="BN98" s="55"/>
      <c r="BO98" s="55"/>
      <c r="BP98" s="55"/>
      <c r="BQ98" s="55"/>
      <c r="BR98" s="55"/>
      <c r="BS98" s="55"/>
      <c r="BT98" s="55"/>
      <c r="BU98" s="55"/>
      <c r="BV98" s="55"/>
      <c r="BW98" s="55"/>
    </row>
    <row r="99" spans="3:75" ht="21" customHeight="1">
      <c r="C99" s="35"/>
      <c r="D99" s="431"/>
      <c r="E99" s="432"/>
      <c r="F99" s="189" t="s">
        <v>2406</v>
      </c>
      <c r="G99" s="259"/>
      <c r="H99" s="234" t="s">
        <v>60</v>
      </c>
      <c r="I99" s="234" t="s">
        <v>64</v>
      </c>
      <c r="J99" s="234" t="s">
        <v>0</v>
      </c>
      <c r="K99" s="234" t="s">
        <v>65</v>
      </c>
      <c r="L99" s="234" t="s">
        <v>0</v>
      </c>
      <c r="M99" s="234" t="s">
        <v>194</v>
      </c>
      <c r="N99" s="46" t="s">
        <v>67</v>
      </c>
      <c r="O99" s="46" t="s">
        <v>0</v>
      </c>
      <c r="P99" s="46" t="s">
        <v>378</v>
      </c>
      <c r="Q99" s="46"/>
      <c r="R99" s="46"/>
      <c r="S99" s="46"/>
      <c r="T99" s="46"/>
      <c r="U99" s="102"/>
      <c r="V99" s="69"/>
      <c r="W99" s="70"/>
      <c r="X99" s="184"/>
      <c r="Y99" s="301"/>
      <c r="Z99" s="304"/>
      <c r="BI99" s="55"/>
      <c r="BJ99" s="55"/>
      <c r="BK99" s="55"/>
      <c r="BL99" s="55"/>
      <c r="BM99" s="55"/>
      <c r="BN99" s="55"/>
      <c r="BO99" s="55"/>
      <c r="BP99" s="55"/>
      <c r="BQ99" s="55"/>
      <c r="BR99" s="55"/>
      <c r="BS99" s="55"/>
      <c r="BT99" s="55"/>
      <c r="BU99" s="55"/>
      <c r="BV99" s="55"/>
      <c r="BW99" s="55"/>
    </row>
    <row r="100" spans="3:75" ht="21" customHeight="1">
      <c r="C100" s="35"/>
      <c r="D100" s="431"/>
      <c r="E100" s="432"/>
      <c r="F100" s="189" t="s">
        <v>2407</v>
      </c>
      <c r="G100" s="259"/>
      <c r="H100" s="234" t="s">
        <v>60</v>
      </c>
      <c r="I100" s="234" t="s">
        <v>64</v>
      </c>
      <c r="J100" s="234" t="s">
        <v>0</v>
      </c>
      <c r="K100" s="234" t="s">
        <v>65</v>
      </c>
      <c r="L100" s="234" t="s">
        <v>0</v>
      </c>
      <c r="M100" s="234" t="s">
        <v>195</v>
      </c>
      <c r="N100" s="46" t="s">
        <v>67</v>
      </c>
      <c r="O100" s="46" t="s">
        <v>0</v>
      </c>
      <c r="P100" s="46" t="s">
        <v>378</v>
      </c>
      <c r="Q100" s="46"/>
      <c r="R100" s="46"/>
      <c r="S100" s="46"/>
      <c r="T100" s="46"/>
      <c r="U100" s="102"/>
      <c r="V100" s="69"/>
      <c r="W100" s="70"/>
      <c r="X100" s="184"/>
      <c r="Y100" s="301"/>
      <c r="Z100" s="304"/>
      <c r="BI100" s="55"/>
      <c r="BJ100" s="55"/>
      <c r="BK100" s="55"/>
      <c r="BL100" s="55"/>
      <c r="BM100" s="55"/>
      <c r="BN100" s="55"/>
      <c r="BO100" s="55"/>
      <c r="BP100" s="55"/>
      <c r="BQ100" s="55"/>
      <c r="BR100" s="55"/>
      <c r="BS100" s="55"/>
      <c r="BT100" s="55"/>
      <c r="BU100" s="55"/>
      <c r="BV100" s="55"/>
      <c r="BW100" s="55"/>
    </row>
    <row r="101" spans="3:75" ht="21" customHeight="1">
      <c r="C101" s="35"/>
      <c r="D101" s="431"/>
      <c r="E101" s="432"/>
      <c r="F101" s="189" t="s">
        <v>2408</v>
      </c>
      <c r="G101" s="259"/>
      <c r="H101" s="234" t="s">
        <v>60</v>
      </c>
      <c r="I101" s="234" t="s">
        <v>64</v>
      </c>
      <c r="J101" s="234" t="s">
        <v>0</v>
      </c>
      <c r="K101" s="234" t="s">
        <v>65</v>
      </c>
      <c r="L101" s="234" t="s">
        <v>0</v>
      </c>
      <c r="M101" s="234" t="s">
        <v>196</v>
      </c>
      <c r="N101" s="46" t="s">
        <v>67</v>
      </c>
      <c r="O101" s="46" t="s">
        <v>0</v>
      </c>
      <c r="P101" s="46" t="s">
        <v>378</v>
      </c>
      <c r="Q101" s="46"/>
      <c r="R101" s="46"/>
      <c r="S101" s="46"/>
      <c r="T101" s="46"/>
      <c r="U101" s="102"/>
      <c r="V101" s="69"/>
      <c r="W101" s="70"/>
      <c r="X101" s="184"/>
      <c r="Y101" s="301"/>
      <c r="Z101" s="304"/>
      <c r="BI101" s="55"/>
      <c r="BJ101" s="55"/>
      <c r="BK101" s="55"/>
      <c r="BL101" s="55"/>
      <c r="BM101" s="55"/>
      <c r="BN101" s="55"/>
      <c r="BO101" s="55"/>
      <c r="BP101" s="55"/>
      <c r="BQ101" s="55"/>
      <c r="BR101" s="55"/>
      <c r="BS101" s="55"/>
      <c r="BT101" s="55"/>
      <c r="BU101" s="55"/>
      <c r="BV101" s="55"/>
      <c r="BW101" s="55"/>
    </row>
    <row r="102" spans="3:75" ht="21" customHeight="1">
      <c r="C102" s="35"/>
      <c r="D102" s="431"/>
      <c r="E102" s="432"/>
      <c r="F102" s="189" t="s">
        <v>2409</v>
      </c>
      <c r="G102" s="259"/>
      <c r="H102" s="234" t="s">
        <v>60</v>
      </c>
      <c r="I102" s="234" t="s">
        <v>64</v>
      </c>
      <c r="J102" s="234" t="s">
        <v>0</v>
      </c>
      <c r="K102" s="234" t="s">
        <v>65</v>
      </c>
      <c r="L102" s="234" t="s">
        <v>0</v>
      </c>
      <c r="M102" s="234" t="s">
        <v>197</v>
      </c>
      <c r="N102" s="46" t="s">
        <v>67</v>
      </c>
      <c r="O102" s="46" t="s">
        <v>0</v>
      </c>
      <c r="P102" s="46" t="s">
        <v>378</v>
      </c>
      <c r="Q102" s="46"/>
      <c r="R102" s="46"/>
      <c r="S102" s="46"/>
      <c r="T102" s="46"/>
      <c r="U102" s="102"/>
      <c r="V102" s="69"/>
      <c r="W102" s="70"/>
      <c r="X102" s="184"/>
      <c r="Y102" s="301"/>
      <c r="Z102" s="304"/>
      <c r="BI102" s="55"/>
      <c r="BJ102" s="55"/>
      <c r="BK102" s="55"/>
      <c r="BL102" s="55"/>
      <c r="BM102" s="55"/>
      <c r="BN102" s="55"/>
      <c r="BO102" s="55"/>
      <c r="BP102" s="55"/>
      <c r="BQ102" s="55"/>
      <c r="BR102" s="55"/>
      <c r="BS102" s="55"/>
      <c r="BT102" s="55"/>
      <c r="BU102" s="55"/>
      <c r="BV102" s="55"/>
      <c r="BW102" s="55"/>
    </row>
    <row r="103" spans="3:75" ht="21" customHeight="1">
      <c r="C103" s="35"/>
      <c r="D103" s="431"/>
      <c r="E103" s="432"/>
      <c r="F103" s="189" t="s">
        <v>2410</v>
      </c>
      <c r="G103" s="259"/>
      <c r="H103" s="234" t="s">
        <v>60</v>
      </c>
      <c r="I103" s="234" t="s">
        <v>64</v>
      </c>
      <c r="J103" s="234" t="s">
        <v>0</v>
      </c>
      <c r="K103" s="234" t="s">
        <v>65</v>
      </c>
      <c r="L103" s="234" t="s">
        <v>0</v>
      </c>
      <c r="M103" s="234" t="s">
        <v>198</v>
      </c>
      <c r="N103" s="46" t="s">
        <v>67</v>
      </c>
      <c r="O103" s="46" t="s">
        <v>0</v>
      </c>
      <c r="P103" s="46" t="s">
        <v>378</v>
      </c>
      <c r="Q103" s="46"/>
      <c r="R103" s="46"/>
      <c r="S103" s="46"/>
      <c r="T103" s="46"/>
      <c r="U103" s="102"/>
      <c r="V103" s="69"/>
      <c r="W103" s="70"/>
      <c r="X103" s="184"/>
      <c r="Y103" s="301"/>
      <c r="Z103" s="304"/>
      <c r="BI103" s="55"/>
      <c r="BJ103" s="55"/>
      <c r="BK103" s="55"/>
      <c r="BL103" s="55"/>
      <c r="BM103" s="55"/>
      <c r="BN103" s="55"/>
      <c r="BO103" s="55"/>
      <c r="BP103" s="55"/>
      <c r="BQ103" s="55"/>
      <c r="BR103" s="55"/>
      <c r="BS103" s="55"/>
      <c r="BT103" s="55"/>
      <c r="BU103" s="55"/>
      <c r="BV103" s="55"/>
      <c r="BW103" s="55"/>
    </row>
    <row r="104" spans="3:75" ht="21" customHeight="1">
      <c r="C104" s="35"/>
      <c r="D104" s="431"/>
      <c r="E104" s="432"/>
      <c r="F104" s="189" t="s">
        <v>2411</v>
      </c>
      <c r="G104" s="259"/>
      <c r="H104" s="234" t="s">
        <v>60</v>
      </c>
      <c r="I104" s="234" t="s">
        <v>64</v>
      </c>
      <c r="J104" s="234" t="s">
        <v>0</v>
      </c>
      <c r="K104" s="234" t="s">
        <v>65</v>
      </c>
      <c r="L104" s="234" t="s">
        <v>0</v>
      </c>
      <c r="M104" s="234" t="s">
        <v>199</v>
      </c>
      <c r="N104" s="46" t="s">
        <v>67</v>
      </c>
      <c r="O104" s="46" t="s">
        <v>0</v>
      </c>
      <c r="P104" s="46" t="s">
        <v>378</v>
      </c>
      <c r="Q104" s="46"/>
      <c r="R104" s="46"/>
      <c r="S104" s="46"/>
      <c r="T104" s="46"/>
      <c r="U104" s="102"/>
      <c r="V104" s="69"/>
      <c r="W104" s="70"/>
      <c r="X104" s="184"/>
      <c r="Y104" s="301"/>
      <c r="Z104" s="304"/>
      <c r="BI104" s="55"/>
      <c r="BJ104" s="55"/>
      <c r="BK104" s="55"/>
      <c r="BL104" s="55"/>
      <c r="BM104" s="55"/>
      <c r="BN104" s="55"/>
      <c r="BO104" s="55"/>
      <c r="BP104" s="55"/>
      <c r="BQ104" s="55"/>
      <c r="BR104" s="55"/>
      <c r="BS104" s="55"/>
      <c r="BT104" s="55"/>
      <c r="BU104" s="55"/>
      <c r="BV104" s="55"/>
      <c r="BW104" s="55"/>
    </row>
    <row r="105" spans="3:75" ht="21" customHeight="1">
      <c r="C105" s="35"/>
      <c r="D105" s="431"/>
      <c r="E105" s="432"/>
      <c r="F105" s="189" t="s">
        <v>2412</v>
      </c>
      <c r="G105" s="259"/>
      <c r="H105" s="234" t="s">
        <v>60</v>
      </c>
      <c r="I105" s="234" t="s">
        <v>64</v>
      </c>
      <c r="J105" s="234" t="s">
        <v>0</v>
      </c>
      <c r="K105" s="234" t="s">
        <v>65</v>
      </c>
      <c r="L105" s="234" t="s">
        <v>0</v>
      </c>
      <c r="M105" s="234" t="s">
        <v>200</v>
      </c>
      <c r="N105" s="46" t="s">
        <v>67</v>
      </c>
      <c r="O105" s="46" t="s">
        <v>0</v>
      </c>
      <c r="P105" s="46" t="s">
        <v>378</v>
      </c>
      <c r="Q105" s="46"/>
      <c r="R105" s="46"/>
      <c r="S105" s="46"/>
      <c r="T105" s="46"/>
      <c r="U105" s="102"/>
      <c r="V105" s="69"/>
      <c r="W105" s="70"/>
      <c r="X105" s="184"/>
      <c r="Y105" s="301"/>
      <c r="Z105" s="304"/>
      <c r="BI105" s="55"/>
      <c r="BJ105" s="55"/>
      <c r="BK105" s="55"/>
      <c r="BL105" s="55"/>
      <c r="BM105" s="55"/>
      <c r="BN105" s="55"/>
      <c r="BO105" s="55"/>
      <c r="BP105" s="55"/>
      <c r="BQ105" s="55"/>
      <c r="BR105" s="55"/>
      <c r="BS105" s="55"/>
      <c r="BT105" s="55"/>
      <c r="BU105" s="55"/>
      <c r="BV105" s="55"/>
      <c r="BW105" s="55"/>
    </row>
    <row r="106" spans="3:75" ht="21" customHeight="1">
      <c r="C106" s="35"/>
      <c r="D106" s="431"/>
      <c r="E106" s="432"/>
      <c r="F106" s="189" t="s">
        <v>2413</v>
      </c>
      <c r="G106" s="259"/>
      <c r="H106" s="234" t="s">
        <v>60</v>
      </c>
      <c r="I106" s="234" t="s">
        <v>64</v>
      </c>
      <c r="J106" s="234" t="s">
        <v>0</v>
      </c>
      <c r="K106" s="234" t="s">
        <v>65</v>
      </c>
      <c r="L106" s="234" t="s">
        <v>0</v>
      </c>
      <c r="M106" s="234" t="s">
        <v>201</v>
      </c>
      <c r="N106" s="46" t="s">
        <v>67</v>
      </c>
      <c r="O106" s="46" t="s">
        <v>0</v>
      </c>
      <c r="P106" s="46" t="s">
        <v>378</v>
      </c>
      <c r="Q106" s="46"/>
      <c r="R106" s="46"/>
      <c r="S106" s="46"/>
      <c r="T106" s="46"/>
      <c r="U106" s="102"/>
      <c r="V106" s="69"/>
      <c r="W106" s="70"/>
      <c r="X106" s="184"/>
      <c r="Y106" s="301"/>
      <c r="Z106" s="304"/>
      <c r="BI106" s="55"/>
      <c r="BJ106" s="55"/>
      <c r="BK106" s="55"/>
      <c r="BL106" s="55"/>
      <c r="BM106" s="55"/>
      <c r="BN106" s="55"/>
      <c r="BO106" s="55"/>
      <c r="BP106" s="55"/>
      <c r="BQ106" s="55"/>
      <c r="BR106" s="55"/>
      <c r="BS106" s="55"/>
      <c r="BT106" s="55"/>
      <c r="BU106" s="55"/>
      <c r="BV106" s="55"/>
      <c r="BW106" s="55"/>
    </row>
    <row r="107" spans="3:75" ht="21" customHeight="1">
      <c r="C107" s="35"/>
      <c r="D107" s="431"/>
      <c r="E107" s="432"/>
      <c r="F107" s="189" t="s">
        <v>2414</v>
      </c>
      <c r="G107" s="259"/>
      <c r="H107" s="234" t="s">
        <v>60</v>
      </c>
      <c r="I107" s="234" t="s">
        <v>64</v>
      </c>
      <c r="J107" s="234" t="s">
        <v>0</v>
      </c>
      <c r="K107" s="234" t="s">
        <v>65</v>
      </c>
      <c r="L107" s="234" t="s">
        <v>0</v>
      </c>
      <c r="M107" s="234" t="s">
        <v>202</v>
      </c>
      <c r="N107" s="46" t="s">
        <v>67</v>
      </c>
      <c r="O107" s="46" t="s">
        <v>0</v>
      </c>
      <c r="P107" s="46" t="s">
        <v>378</v>
      </c>
      <c r="Q107" s="46"/>
      <c r="R107" s="46"/>
      <c r="S107" s="46"/>
      <c r="T107" s="46"/>
      <c r="U107" s="102"/>
      <c r="V107" s="69"/>
      <c r="W107" s="70"/>
      <c r="X107" s="184"/>
      <c r="Y107" s="301"/>
      <c r="Z107" s="304"/>
      <c r="BI107" s="55"/>
      <c r="BJ107" s="55"/>
      <c r="BK107" s="55"/>
      <c r="BL107" s="55"/>
      <c r="BM107" s="55"/>
      <c r="BN107" s="55"/>
      <c r="BO107" s="55"/>
      <c r="BP107" s="55"/>
      <c r="BQ107" s="55"/>
      <c r="BR107" s="55"/>
      <c r="BS107" s="55"/>
      <c r="BT107" s="55"/>
      <c r="BU107" s="55"/>
      <c r="BV107" s="55"/>
      <c r="BW107" s="55"/>
    </row>
    <row r="108" spans="3:75" ht="21" customHeight="1">
      <c r="C108" s="35"/>
      <c r="D108" s="431"/>
      <c r="E108" s="432"/>
      <c r="F108" s="189" t="s">
        <v>2415</v>
      </c>
      <c r="G108" s="259"/>
      <c r="H108" s="234" t="s">
        <v>60</v>
      </c>
      <c r="I108" s="234" t="s">
        <v>64</v>
      </c>
      <c r="J108" s="234" t="s">
        <v>0</v>
      </c>
      <c r="K108" s="234" t="s">
        <v>65</v>
      </c>
      <c r="L108" s="234" t="s">
        <v>0</v>
      </c>
      <c r="M108" s="234" t="s">
        <v>203</v>
      </c>
      <c r="N108" s="46" t="s">
        <v>67</v>
      </c>
      <c r="O108" s="46" t="s">
        <v>0</v>
      </c>
      <c r="P108" s="46" t="s">
        <v>378</v>
      </c>
      <c r="Q108" s="46"/>
      <c r="R108" s="46"/>
      <c r="S108" s="46"/>
      <c r="T108" s="46"/>
      <c r="U108" s="102"/>
      <c r="V108" s="69"/>
      <c r="W108" s="70"/>
      <c r="X108" s="184"/>
      <c r="Y108" s="301"/>
      <c r="Z108" s="304"/>
      <c r="BI108" s="55"/>
      <c r="BJ108" s="55"/>
      <c r="BK108" s="55"/>
      <c r="BL108" s="55"/>
      <c r="BM108" s="55"/>
      <c r="BN108" s="55"/>
      <c r="BO108" s="55"/>
      <c r="BP108" s="55"/>
      <c r="BQ108" s="55"/>
      <c r="BR108" s="55"/>
      <c r="BS108" s="55"/>
      <c r="BT108" s="55"/>
      <c r="BU108" s="55"/>
      <c r="BV108" s="55"/>
      <c r="BW108" s="55"/>
    </row>
    <row r="109" spans="3:75" ht="21" customHeight="1">
      <c r="C109" s="35"/>
      <c r="D109" s="431"/>
      <c r="E109" s="432"/>
      <c r="F109" s="189" t="s">
        <v>2416</v>
      </c>
      <c r="G109" s="259"/>
      <c r="H109" s="234" t="s">
        <v>60</v>
      </c>
      <c r="I109" s="234" t="s">
        <v>64</v>
      </c>
      <c r="J109" s="234" t="s">
        <v>0</v>
      </c>
      <c r="K109" s="234" t="s">
        <v>65</v>
      </c>
      <c r="L109" s="234" t="s">
        <v>0</v>
      </c>
      <c r="M109" s="234" t="s">
        <v>204</v>
      </c>
      <c r="N109" s="46" t="s">
        <v>67</v>
      </c>
      <c r="O109" s="46" t="s">
        <v>0</v>
      </c>
      <c r="P109" s="46" t="s">
        <v>378</v>
      </c>
      <c r="Q109" s="46"/>
      <c r="R109" s="46"/>
      <c r="S109" s="46"/>
      <c r="T109" s="46"/>
      <c r="U109" s="102"/>
      <c r="V109" s="69"/>
      <c r="W109" s="70"/>
      <c r="X109" s="184"/>
      <c r="Y109" s="301"/>
      <c r="Z109" s="304"/>
      <c r="BI109" s="55"/>
      <c r="BJ109" s="55"/>
      <c r="BK109" s="55"/>
      <c r="BL109" s="55"/>
      <c r="BM109" s="55"/>
      <c r="BN109" s="55"/>
      <c r="BO109" s="55"/>
      <c r="BP109" s="55"/>
      <c r="BQ109" s="55"/>
      <c r="BR109" s="55"/>
      <c r="BS109" s="55"/>
      <c r="BT109" s="55"/>
      <c r="BU109" s="55"/>
      <c r="BV109" s="55"/>
      <c r="BW109" s="55"/>
    </row>
    <row r="110" spans="3:75" ht="21" customHeight="1">
      <c r="C110" s="35"/>
      <c r="D110" s="431"/>
      <c r="E110" s="432"/>
      <c r="F110" s="189" t="s">
        <v>2417</v>
      </c>
      <c r="G110" s="259"/>
      <c r="H110" s="234" t="s">
        <v>60</v>
      </c>
      <c r="I110" s="234" t="s">
        <v>64</v>
      </c>
      <c r="J110" s="234" t="s">
        <v>0</v>
      </c>
      <c r="K110" s="234" t="s">
        <v>65</v>
      </c>
      <c r="L110" s="234" t="s">
        <v>0</v>
      </c>
      <c r="M110" s="234" t="s">
        <v>205</v>
      </c>
      <c r="N110" s="46" t="s">
        <v>67</v>
      </c>
      <c r="O110" s="46" t="s">
        <v>0</v>
      </c>
      <c r="P110" s="46" t="s">
        <v>378</v>
      </c>
      <c r="Q110" s="46"/>
      <c r="R110" s="46"/>
      <c r="S110" s="46"/>
      <c r="T110" s="46"/>
      <c r="U110" s="102"/>
      <c r="V110" s="69"/>
      <c r="W110" s="70"/>
      <c r="X110" s="184"/>
      <c r="Y110" s="301"/>
      <c r="Z110" s="301"/>
      <c r="AA110" s="302"/>
      <c r="AB110" s="302"/>
      <c r="AC110" s="302"/>
      <c r="AD110" s="302"/>
      <c r="AE110" s="302"/>
      <c r="AF110" s="302"/>
      <c r="AG110" s="302"/>
      <c r="AH110" s="302"/>
      <c r="AI110" s="302"/>
      <c r="AJ110" s="302"/>
      <c r="AK110" s="302"/>
      <c r="AL110" s="302"/>
      <c r="AM110" s="302"/>
      <c r="AN110" s="302"/>
      <c r="AO110" s="302"/>
      <c r="AP110" s="302"/>
      <c r="AQ110" s="302"/>
      <c r="AR110" s="302"/>
      <c r="AS110" s="302"/>
      <c r="BI110" s="55"/>
      <c r="BJ110" s="55"/>
      <c r="BK110" s="55"/>
      <c r="BL110" s="55"/>
      <c r="BM110" s="55"/>
      <c r="BN110" s="55"/>
      <c r="BO110" s="55"/>
      <c r="BP110" s="55"/>
      <c r="BQ110" s="55"/>
      <c r="BR110" s="55"/>
      <c r="BS110" s="55"/>
      <c r="BT110" s="55"/>
      <c r="BU110" s="55"/>
      <c r="BV110" s="55"/>
      <c r="BW110" s="55"/>
    </row>
    <row r="111" spans="3:75" ht="21" customHeight="1">
      <c r="C111" s="35"/>
      <c r="D111" s="431"/>
      <c r="E111" s="432"/>
      <c r="F111" s="189" t="s">
        <v>2418</v>
      </c>
      <c r="G111" s="259"/>
      <c r="H111" s="234" t="s">
        <v>60</v>
      </c>
      <c r="I111" s="234" t="s">
        <v>64</v>
      </c>
      <c r="J111" s="234" t="s">
        <v>0</v>
      </c>
      <c r="K111" s="234" t="s">
        <v>65</v>
      </c>
      <c r="L111" s="234" t="s">
        <v>0</v>
      </c>
      <c r="M111" s="234" t="s">
        <v>206</v>
      </c>
      <c r="N111" s="46" t="s">
        <v>67</v>
      </c>
      <c r="O111" s="46" t="s">
        <v>0</v>
      </c>
      <c r="P111" s="46" t="s">
        <v>378</v>
      </c>
      <c r="Q111" s="46"/>
      <c r="R111" s="46"/>
      <c r="S111" s="46"/>
      <c r="T111" s="46"/>
      <c r="U111" s="102"/>
      <c r="V111" s="69"/>
      <c r="W111" s="70"/>
      <c r="X111" s="184"/>
      <c r="Y111" s="301"/>
      <c r="Z111" s="301"/>
      <c r="AA111" s="302"/>
      <c r="AB111" s="302"/>
      <c r="AC111" s="302"/>
      <c r="AD111" s="302"/>
      <c r="AE111" s="302"/>
      <c r="AF111" s="302"/>
      <c r="AG111" s="302"/>
      <c r="AH111" s="302"/>
      <c r="AI111" s="302"/>
      <c r="AJ111" s="302"/>
      <c r="AK111" s="302"/>
      <c r="AL111" s="302"/>
      <c r="AM111" s="302"/>
      <c r="AN111" s="302"/>
      <c r="AO111" s="302"/>
      <c r="AP111" s="302"/>
      <c r="AQ111" s="302"/>
      <c r="AR111" s="302"/>
      <c r="AS111" s="302"/>
      <c r="BI111" s="55"/>
      <c r="BJ111" s="55"/>
      <c r="BK111" s="55"/>
      <c r="BL111" s="55"/>
      <c r="BM111" s="55"/>
      <c r="BN111" s="55"/>
      <c r="BO111" s="55"/>
      <c r="BP111" s="55"/>
      <c r="BQ111" s="55"/>
      <c r="BR111" s="55"/>
      <c r="BS111" s="55"/>
      <c r="BT111" s="55"/>
      <c r="BU111" s="55"/>
      <c r="BV111" s="55"/>
      <c r="BW111" s="55"/>
    </row>
    <row r="112" spans="3:75" ht="21" customHeight="1">
      <c r="C112" s="35"/>
      <c r="D112" s="431"/>
      <c r="E112" s="432"/>
      <c r="F112" s="189" t="s">
        <v>2419</v>
      </c>
      <c r="G112" s="259"/>
      <c r="H112" s="234" t="s">
        <v>60</v>
      </c>
      <c r="I112" s="234" t="s">
        <v>64</v>
      </c>
      <c r="J112" s="234" t="s">
        <v>0</v>
      </c>
      <c r="K112" s="234" t="s">
        <v>65</v>
      </c>
      <c r="L112" s="234" t="s">
        <v>0</v>
      </c>
      <c r="M112" s="234" t="s">
        <v>207</v>
      </c>
      <c r="N112" s="46" t="s">
        <v>67</v>
      </c>
      <c r="O112" s="46" t="s">
        <v>0</v>
      </c>
      <c r="P112" s="46" t="s">
        <v>378</v>
      </c>
      <c r="Q112" s="46"/>
      <c r="R112" s="46"/>
      <c r="S112" s="46"/>
      <c r="T112" s="46"/>
      <c r="U112" s="102"/>
      <c r="V112" s="69"/>
      <c r="W112" s="70"/>
      <c r="X112" s="184"/>
      <c r="Y112" s="301"/>
      <c r="Z112" s="301"/>
      <c r="AA112" s="302"/>
      <c r="AB112" s="302"/>
      <c r="AC112" s="302"/>
      <c r="AD112" s="302"/>
      <c r="AE112" s="302"/>
      <c r="AF112" s="302"/>
      <c r="AG112" s="302"/>
      <c r="AH112" s="302"/>
      <c r="AI112" s="302"/>
      <c r="AJ112" s="302"/>
      <c r="AK112" s="302"/>
      <c r="AL112" s="302"/>
      <c r="AM112" s="302"/>
      <c r="AN112" s="302"/>
      <c r="AO112" s="302"/>
      <c r="AP112" s="302"/>
      <c r="AQ112" s="302"/>
      <c r="AR112" s="302"/>
      <c r="AS112" s="302"/>
      <c r="BI112" s="55"/>
      <c r="BJ112" s="55"/>
      <c r="BK112" s="55"/>
      <c r="BL112" s="55"/>
      <c r="BM112" s="55"/>
      <c r="BN112" s="55"/>
      <c r="BO112" s="55"/>
      <c r="BP112" s="55"/>
      <c r="BQ112" s="55"/>
      <c r="BR112" s="55"/>
      <c r="BS112" s="55"/>
      <c r="BT112" s="55"/>
      <c r="BU112" s="55"/>
      <c r="BV112" s="55"/>
      <c r="BW112" s="55"/>
    </row>
    <row r="113" spans="3:75" ht="21" customHeight="1">
      <c r="C113" s="35"/>
      <c r="D113" s="431"/>
      <c r="E113" s="432"/>
      <c r="F113" s="189" t="s">
        <v>2420</v>
      </c>
      <c r="G113" s="259"/>
      <c r="H113" s="234" t="s">
        <v>60</v>
      </c>
      <c r="I113" s="234" t="s">
        <v>64</v>
      </c>
      <c r="J113" s="234" t="s">
        <v>0</v>
      </c>
      <c r="K113" s="234" t="s">
        <v>65</v>
      </c>
      <c r="L113" s="234" t="s">
        <v>0</v>
      </c>
      <c r="M113" s="234" t="s">
        <v>208</v>
      </c>
      <c r="N113" s="46" t="s">
        <v>67</v>
      </c>
      <c r="O113" s="46" t="s">
        <v>0</v>
      </c>
      <c r="P113" s="46" t="s">
        <v>378</v>
      </c>
      <c r="Q113" s="46"/>
      <c r="R113" s="46"/>
      <c r="S113" s="46"/>
      <c r="T113" s="46"/>
      <c r="U113" s="102"/>
      <c r="V113" s="69"/>
      <c r="W113" s="70"/>
      <c r="X113" s="184"/>
      <c r="Y113" s="301"/>
      <c r="Z113" s="301"/>
      <c r="AA113" s="302"/>
      <c r="AB113" s="302"/>
      <c r="AC113" s="302"/>
      <c r="AD113" s="302"/>
      <c r="AE113" s="302"/>
      <c r="AF113" s="302"/>
      <c r="AG113" s="302"/>
      <c r="AH113" s="302"/>
      <c r="AI113" s="302"/>
      <c r="AJ113" s="302"/>
      <c r="AK113" s="302"/>
      <c r="AL113" s="302"/>
      <c r="AM113" s="302"/>
      <c r="AN113" s="302"/>
      <c r="AO113" s="302"/>
      <c r="AP113" s="302"/>
      <c r="AQ113" s="302"/>
      <c r="AR113" s="302"/>
      <c r="AS113" s="302"/>
      <c r="BI113" s="55"/>
      <c r="BJ113" s="55"/>
      <c r="BK113" s="55"/>
      <c r="BL113" s="55"/>
      <c r="BM113" s="55"/>
      <c r="BN113" s="55"/>
      <c r="BO113" s="55"/>
      <c r="BP113" s="55"/>
      <c r="BQ113" s="55"/>
      <c r="BR113" s="55"/>
      <c r="BS113" s="55"/>
      <c r="BT113" s="55"/>
      <c r="BU113" s="55"/>
      <c r="BV113" s="55"/>
      <c r="BW113" s="55"/>
    </row>
    <row r="114" spans="3:75" ht="21" customHeight="1">
      <c r="C114" s="35"/>
      <c r="D114" s="431"/>
      <c r="E114" s="432"/>
      <c r="F114" s="189" t="s">
        <v>2421</v>
      </c>
      <c r="G114" s="259"/>
      <c r="H114" s="234" t="s">
        <v>60</v>
      </c>
      <c r="I114" s="234" t="s">
        <v>64</v>
      </c>
      <c r="J114" s="234" t="s">
        <v>0</v>
      </c>
      <c r="K114" s="234" t="s">
        <v>65</v>
      </c>
      <c r="L114" s="234" t="s">
        <v>0</v>
      </c>
      <c r="M114" s="234" t="s">
        <v>209</v>
      </c>
      <c r="N114" s="46" t="s">
        <v>67</v>
      </c>
      <c r="O114" s="46" t="s">
        <v>0</v>
      </c>
      <c r="P114" s="46" t="s">
        <v>378</v>
      </c>
      <c r="Q114" s="46"/>
      <c r="R114" s="46"/>
      <c r="S114" s="46"/>
      <c r="T114" s="46"/>
      <c r="U114" s="102"/>
      <c r="V114" s="69"/>
      <c r="W114" s="70"/>
      <c r="X114" s="184"/>
      <c r="Y114" s="301"/>
      <c r="Z114" s="301"/>
      <c r="AA114" s="302"/>
      <c r="AB114" s="302"/>
      <c r="AC114" s="302"/>
      <c r="AD114" s="302"/>
      <c r="AE114" s="302"/>
      <c r="AF114" s="302"/>
      <c r="AG114" s="302"/>
      <c r="AH114" s="302"/>
      <c r="AI114" s="302"/>
      <c r="AJ114" s="302"/>
      <c r="AK114" s="302"/>
      <c r="AL114" s="302"/>
      <c r="AM114" s="302"/>
      <c r="AN114" s="302"/>
      <c r="AO114" s="302"/>
      <c r="AP114" s="302"/>
      <c r="AQ114" s="302"/>
      <c r="AR114" s="302"/>
      <c r="AS114" s="302"/>
      <c r="BI114" s="55"/>
      <c r="BJ114" s="55"/>
      <c r="BK114" s="55"/>
      <c r="BL114" s="55"/>
      <c r="BM114" s="55"/>
      <c r="BN114" s="55"/>
      <c r="BO114" s="55"/>
      <c r="BP114" s="55"/>
      <c r="BQ114" s="55"/>
      <c r="BR114" s="55"/>
      <c r="BS114" s="55"/>
      <c r="BT114" s="55"/>
      <c r="BU114" s="55"/>
      <c r="BV114" s="55"/>
      <c r="BW114" s="55"/>
    </row>
    <row r="115" spans="3:75" ht="21" customHeight="1">
      <c r="C115" s="35"/>
      <c r="D115" s="431"/>
      <c r="E115" s="432"/>
      <c r="F115" s="189" t="s">
        <v>2422</v>
      </c>
      <c r="G115" s="259"/>
      <c r="H115" s="234" t="s">
        <v>60</v>
      </c>
      <c r="I115" s="234" t="s">
        <v>64</v>
      </c>
      <c r="J115" s="234" t="s">
        <v>0</v>
      </c>
      <c r="K115" s="234" t="s">
        <v>65</v>
      </c>
      <c r="L115" s="234" t="s">
        <v>0</v>
      </c>
      <c r="M115" s="234" t="s">
        <v>210</v>
      </c>
      <c r="N115" s="46" t="s">
        <v>67</v>
      </c>
      <c r="O115" s="46" t="s">
        <v>0</v>
      </c>
      <c r="P115" s="46" t="s">
        <v>378</v>
      </c>
      <c r="Q115" s="46"/>
      <c r="R115" s="46"/>
      <c r="S115" s="46"/>
      <c r="T115" s="46"/>
      <c r="U115" s="102"/>
      <c r="V115" s="69"/>
      <c r="W115" s="70"/>
      <c r="X115" s="184"/>
      <c r="Y115" s="301"/>
      <c r="Z115" s="301"/>
      <c r="AA115" s="302"/>
      <c r="AB115" s="302"/>
      <c r="AC115" s="302"/>
      <c r="AD115" s="302"/>
      <c r="AE115" s="302"/>
      <c r="AF115" s="302"/>
      <c r="AG115" s="302"/>
      <c r="AH115" s="302"/>
      <c r="AI115" s="302"/>
      <c r="AJ115" s="302"/>
      <c r="AK115" s="302"/>
      <c r="AL115" s="302"/>
      <c r="AM115" s="302"/>
      <c r="AN115" s="302"/>
      <c r="AO115" s="302"/>
      <c r="AP115" s="302"/>
      <c r="AQ115" s="302"/>
      <c r="AR115" s="302"/>
      <c r="AS115" s="302"/>
      <c r="BI115" s="55"/>
      <c r="BJ115" s="55"/>
      <c r="BK115" s="55"/>
      <c r="BL115" s="55"/>
      <c r="BM115" s="55"/>
      <c r="BN115" s="55"/>
      <c r="BO115" s="55"/>
      <c r="BP115" s="55"/>
      <c r="BQ115" s="55"/>
      <c r="BR115" s="55"/>
      <c r="BS115" s="55"/>
      <c r="BT115" s="55"/>
      <c r="BU115" s="55"/>
      <c r="BV115" s="55"/>
      <c r="BW115" s="55"/>
    </row>
    <row r="116" spans="3:75" ht="21" customHeight="1">
      <c r="C116" s="35"/>
      <c r="D116" s="431"/>
      <c r="E116" s="432"/>
      <c r="F116" s="189" t="s">
        <v>2423</v>
      </c>
      <c r="G116" s="259"/>
      <c r="H116" s="234" t="s">
        <v>60</v>
      </c>
      <c r="I116" s="234" t="s">
        <v>64</v>
      </c>
      <c r="J116" s="234" t="s">
        <v>0</v>
      </c>
      <c r="K116" s="234" t="s">
        <v>65</v>
      </c>
      <c r="L116" s="234" t="s">
        <v>0</v>
      </c>
      <c r="M116" s="234" t="s">
        <v>211</v>
      </c>
      <c r="N116" s="46" t="s">
        <v>67</v>
      </c>
      <c r="O116" s="46" t="s">
        <v>0</v>
      </c>
      <c r="P116" s="46" t="s">
        <v>378</v>
      </c>
      <c r="Q116" s="46"/>
      <c r="R116" s="46"/>
      <c r="S116" s="46"/>
      <c r="T116" s="46"/>
      <c r="U116" s="102"/>
      <c r="V116" s="69"/>
      <c r="W116" s="70"/>
      <c r="X116" s="184"/>
      <c r="Y116" s="301"/>
      <c r="Z116" s="301"/>
      <c r="AA116" s="302"/>
      <c r="AB116" s="302"/>
      <c r="AC116" s="302"/>
      <c r="AD116" s="302"/>
      <c r="AE116" s="302"/>
      <c r="AF116" s="302"/>
      <c r="AG116" s="302"/>
      <c r="AH116" s="302"/>
      <c r="AI116" s="302"/>
      <c r="AJ116" s="302"/>
      <c r="AK116" s="302"/>
      <c r="AL116" s="302"/>
      <c r="AM116" s="302"/>
      <c r="AN116" s="302"/>
      <c r="AO116" s="302"/>
      <c r="AP116" s="302"/>
      <c r="AQ116" s="302"/>
      <c r="AR116" s="302"/>
      <c r="AS116" s="302"/>
      <c r="BI116" s="55"/>
      <c r="BJ116" s="55"/>
      <c r="BK116" s="55"/>
      <c r="BL116" s="55"/>
      <c r="BM116" s="55"/>
      <c r="BN116" s="55"/>
      <c r="BO116" s="55"/>
      <c r="BP116" s="55"/>
      <c r="BQ116" s="55"/>
      <c r="BR116" s="55"/>
      <c r="BS116" s="55"/>
      <c r="BT116" s="55"/>
      <c r="BU116" s="55"/>
      <c r="BV116" s="55"/>
      <c r="BW116" s="55"/>
    </row>
    <row r="117" spans="3:75" ht="21" customHeight="1">
      <c r="C117" s="35"/>
      <c r="D117" s="431"/>
      <c r="E117" s="432"/>
      <c r="F117" s="189" t="s">
        <v>2307</v>
      </c>
      <c r="G117" s="259"/>
      <c r="H117" s="234" t="s">
        <v>60</v>
      </c>
      <c r="I117" s="234" t="s">
        <v>64</v>
      </c>
      <c r="J117" s="234" t="s">
        <v>0</v>
      </c>
      <c r="K117" s="234" t="s">
        <v>65</v>
      </c>
      <c r="L117" s="234" t="s">
        <v>0</v>
      </c>
      <c r="M117" s="234" t="s">
        <v>212</v>
      </c>
      <c r="N117" s="46" t="s">
        <v>67</v>
      </c>
      <c r="O117" s="46" t="s">
        <v>0</v>
      </c>
      <c r="P117" s="46" t="s">
        <v>378</v>
      </c>
      <c r="Q117" s="46"/>
      <c r="R117" s="46"/>
      <c r="S117" s="46"/>
      <c r="T117" s="46"/>
      <c r="U117" s="102"/>
      <c r="V117" s="69"/>
      <c r="W117" s="70"/>
      <c r="X117" s="184"/>
      <c r="Y117" s="301"/>
      <c r="Z117" s="301"/>
      <c r="AA117" s="302"/>
      <c r="AB117" s="302"/>
      <c r="AC117" s="302"/>
      <c r="AD117" s="302"/>
      <c r="AE117" s="302"/>
      <c r="AF117" s="302"/>
      <c r="AG117" s="302"/>
      <c r="AH117" s="302"/>
      <c r="AI117" s="302"/>
      <c r="AJ117" s="302"/>
      <c r="AK117" s="302"/>
      <c r="AL117" s="302"/>
      <c r="AM117" s="302"/>
      <c r="AN117" s="302"/>
      <c r="AO117" s="302"/>
      <c r="AP117" s="302"/>
      <c r="AQ117" s="302"/>
      <c r="AR117" s="302"/>
      <c r="AS117" s="302"/>
      <c r="BI117" s="55"/>
      <c r="BJ117" s="55"/>
      <c r="BK117" s="55"/>
      <c r="BL117" s="55"/>
      <c r="BM117" s="55"/>
      <c r="BN117" s="55"/>
      <c r="BO117" s="55"/>
      <c r="BP117" s="55"/>
      <c r="BQ117" s="55"/>
      <c r="BR117" s="55"/>
      <c r="BS117" s="55"/>
      <c r="BT117" s="55"/>
      <c r="BU117" s="55"/>
      <c r="BV117" s="55"/>
      <c r="BW117" s="55"/>
    </row>
    <row r="118" spans="3:75" ht="21" customHeight="1">
      <c r="C118" s="35"/>
      <c r="D118" s="431"/>
      <c r="E118" s="432"/>
      <c r="F118" s="190" t="s">
        <v>2308</v>
      </c>
      <c r="G118" s="259"/>
      <c r="H118" s="234" t="s">
        <v>60</v>
      </c>
      <c r="I118" s="234" t="s">
        <v>64</v>
      </c>
      <c r="J118" s="234" t="s">
        <v>0</v>
      </c>
      <c r="K118" s="234" t="s">
        <v>65</v>
      </c>
      <c r="L118" s="234" t="s">
        <v>0</v>
      </c>
      <c r="M118" s="234" t="s">
        <v>213</v>
      </c>
      <c r="N118" s="46" t="s">
        <v>67</v>
      </c>
      <c r="O118" s="46" t="s">
        <v>0</v>
      </c>
      <c r="P118" s="46" t="s">
        <v>378</v>
      </c>
      <c r="Q118" s="46"/>
      <c r="R118" s="46"/>
      <c r="S118" s="46"/>
      <c r="T118" s="46"/>
      <c r="U118" s="103"/>
      <c r="V118" s="21" t="str">
        <f>IF(OR(SUMPRODUCT(--(V75:V117=""),--(W75:W117=""))&gt;0,COUNTIF(W75:W117,"M")&gt;0,COUNTIF(W75:W117,"X")=43),"",SUM(V75:V117))</f>
        <v/>
      </c>
      <c r="W118" s="22" t="str">
        <f>IF(AND(COUNTIF(W75:W117,"X")=43,SUM(V75:V117)=0,ISNUMBER(V118)),"",IF(COUNTIF(W75:W117,"M")&gt;0,"M",IF(AND(COUNTIF(W75:W117,W75)=43,OR(W75="X",W75="W",W75="Z")),UPPER(W75),"")))</f>
        <v/>
      </c>
      <c r="X118" s="180"/>
      <c r="Y118" s="301"/>
      <c r="Z118" s="303"/>
      <c r="AA118" s="271"/>
      <c r="AB118" s="271"/>
      <c r="AC118" s="271"/>
      <c r="AD118" s="271"/>
      <c r="AE118" s="271"/>
      <c r="AF118" s="271"/>
      <c r="AG118" s="271"/>
      <c r="AH118" s="271"/>
      <c r="AI118" s="271"/>
      <c r="AJ118" s="271"/>
      <c r="AK118" s="271"/>
      <c r="AL118" s="271"/>
      <c r="AM118" s="271"/>
      <c r="AN118" s="271"/>
      <c r="AO118" s="271"/>
      <c r="AP118" s="271"/>
      <c r="AQ118" s="271"/>
      <c r="AR118" s="271"/>
      <c r="AS118" s="271"/>
      <c r="BI118" s="55"/>
      <c r="BJ118" s="55"/>
      <c r="BK118" s="55"/>
      <c r="BL118" s="55"/>
      <c r="BM118" s="55"/>
      <c r="BN118" s="55"/>
      <c r="BO118" s="55"/>
      <c r="BP118" s="55"/>
      <c r="BQ118" s="55"/>
      <c r="BR118" s="55"/>
      <c r="BS118" s="55"/>
      <c r="BT118" s="55"/>
      <c r="BU118" s="55"/>
      <c r="BV118" s="55"/>
      <c r="BW118" s="55"/>
    </row>
    <row r="119" spans="3:75" ht="21" customHeight="1">
      <c r="C119" s="35"/>
      <c r="D119" s="438" t="s">
        <v>2282</v>
      </c>
      <c r="E119" s="432" t="s">
        <v>2309</v>
      </c>
      <c r="F119" s="189" t="s">
        <v>2424</v>
      </c>
      <c r="G119" s="259"/>
      <c r="H119" s="234" t="s">
        <v>60</v>
      </c>
      <c r="I119" s="234" t="s">
        <v>64</v>
      </c>
      <c r="J119" s="234" t="s">
        <v>0</v>
      </c>
      <c r="K119" s="234" t="s">
        <v>65</v>
      </c>
      <c r="L119" s="234" t="s">
        <v>0</v>
      </c>
      <c r="M119" s="234" t="s">
        <v>214</v>
      </c>
      <c r="N119" s="46" t="s">
        <v>67</v>
      </c>
      <c r="O119" s="46" t="s">
        <v>0</v>
      </c>
      <c r="P119" s="46" t="s">
        <v>378</v>
      </c>
      <c r="Q119" s="46"/>
      <c r="R119" s="46"/>
      <c r="S119" s="46"/>
      <c r="T119" s="46"/>
      <c r="U119" s="102"/>
      <c r="V119" s="69"/>
      <c r="W119" s="70"/>
      <c r="X119" s="184"/>
      <c r="Y119" s="301"/>
      <c r="Z119" s="301"/>
      <c r="AA119" s="302"/>
      <c r="AB119" s="302"/>
      <c r="AC119" s="302"/>
      <c r="AD119" s="302"/>
      <c r="AE119" s="302"/>
      <c r="AF119" s="302"/>
      <c r="AG119" s="302"/>
      <c r="AH119" s="302"/>
      <c r="AI119" s="302"/>
      <c r="AJ119" s="302"/>
      <c r="AK119" s="302"/>
      <c r="AL119" s="302"/>
      <c r="AM119" s="302"/>
      <c r="AN119" s="302"/>
      <c r="AO119" s="302"/>
      <c r="AP119" s="302"/>
      <c r="AQ119" s="302"/>
      <c r="AR119" s="302"/>
      <c r="AS119" s="302"/>
      <c r="BI119" s="55"/>
      <c r="BJ119" s="55"/>
      <c r="BK119" s="55"/>
      <c r="BL119" s="55"/>
      <c r="BM119" s="55"/>
      <c r="BN119" s="55"/>
      <c r="BO119" s="55"/>
      <c r="BP119" s="55"/>
      <c r="BQ119" s="55"/>
      <c r="BR119" s="55"/>
      <c r="BS119" s="55"/>
      <c r="BT119" s="55"/>
      <c r="BU119" s="55"/>
      <c r="BV119" s="55"/>
      <c r="BW119" s="55"/>
    </row>
    <row r="120" spans="3:75" ht="21" customHeight="1">
      <c r="C120" s="35"/>
      <c r="D120" s="431"/>
      <c r="E120" s="432"/>
      <c r="F120" s="189" t="s">
        <v>2425</v>
      </c>
      <c r="G120" s="259"/>
      <c r="H120" s="234" t="s">
        <v>60</v>
      </c>
      <c r="I120" s="234" t="s">
        <v>64</v>
      </c>
      <c r="J120" s="234" t="s">
        <v>0</v>
      </c>
      <c r="K120" s="234" t="s">
        <v>65</v>
      </c>
      <c r="L120" s="234" t="s">
        <v>0</v>
      </c>
      <c r="M120" s="234" t="s">
        <v>215</v>
      </c>
      <c r="N120" s="46" t="s">
        <v>67</v>
      </c>
      <c r="O120" s="46" t="s">
        <v>0</v>
      </c>
      <c r="P120" s="46" t="s">
        <v>378</v>
      </c>
      <c r="Q120" s="46"/>
      <c r="R120" s="46"/>
      <c r="S120" s="46"/>
      <c r="T120" s="46"/>
      <c r="U120" s="102"/>
      <c r="V120" s="69"/>
      <c r="W120" s="70"/>
      <c r="X120" s="184"/>
      <c r="Y120" s="301"/>
      <c r="Z120" s="301"/>
      <c r="AA120" s="302"/>
      <c r="AB120" s="302"/>
      <c r="AC120" s="302"/>
      <c r="AD120" s="302"/>
      <c r="AE120" s="302"/>
      <c r="AF120" s="302"/>
      <c r="AG120" s="302"/>
      <c r="AH120" s="302"/>
      <c r="AI120" s="302"/>
      <c r="AJ120" s="302"/>
      <c r="AK120" s="302"/>
      <c r="AL120" s="302"/>
      <c r="AM120" s="302"/>
      <c r="AN120" s="302"/>
      <c r="AO120" s="302"/>
      <c r="AP120" s="302"/>
      <c r="AQ120" s="302"/>
      <c r="AR120" s="302"/>
      <c r="AS120" s="302"/>
      <c r="BI120" s="55"/>
      <c r="BJ120" s="55"/>
      <c r="BK120" s="55"/>
      <c r="BL120" s="55"/>
      <c r="BM120" s="55"/>
      <c r="BN120" s="55"/>
      <c r="BO120" s="55"/>
      <c r="BP120" s="55"/>
      <c r="BQ120" s="55"/>
      <c r="BR120" s="55"/>
      <c r="BS120" s="55"/>
      <c r="BT120" s="55"/>
      <c r="BU120" s="55"/>
      <c r="BV120" s="55"/>
      <c r="BW120" s="55"/>
    </row>
    <row r="121" spans="3:75" ht="21" customHeight="1">
      <c r="C121" s="35"/>
      <c r="D121" s="431"/>
      <c r="E121" s="432"/>
      <c r="F121" s="189" t="s">
        <v>2426</v>
      </c>
      <c r="G121" s="259"/>
      <c r="H121" s="234" t="s">
        <v>60</v>
      </c>
      <c r="I121" s="234" t="s">
        <v>64</v>
      </c>
      <c r="J121" s="234" t="s">
        <v>0</v>
      </c>
      <c r="K121" s="234" t="s">
        <v>65</v>
      </c>
      <c r="L121" s="234" t="s">
        <v>0</v>
      </c>
      <c r="M121" s="234" t="s">
        <v>216</v>
      </c>
      <c r="N121" s="46" t="s">
        <v>67</v>
      </c>
      <c r="O121" s="46" t="s">
        <v>0</v>
      </c>
      <c r="P121" s="46" t="s">
        <v>378</v>
      </c>
      <c r="Q121" s="46"/>
      <c r="R121" s="46"/>
      <c r="S121" s="46"/>
      <c r="T121" s="46"/>
      <c r="U121" s="102"/>
      <c r="V121" s="69"/>
      <c r="W121" s="70"/>
      <c r="X121" s="184"/>
      <c r="Y121" s="301"/>
      <c r="Z121" s="301"/>
      <c r="AA121" s="302"/>
      <c r="AB121" s="302"/>
      <c r="AC121" s="302"/>
      <c r="AD121" s="302"/>
      <c r="AE121" s="302"/>
      <c r="AF121" s="302"/>
      <c r="AG121" s="302"/>
      <c r="AH121" s="302"/>
      <c r="AI121" s="302"/>
      <c r="AJ121" s="302"/>
      <c r="AK121" s="302"/>
      <c r="AL121" s="302"/>
      <c r="AM121" s="302"/>
      <c r="AN121" s="302"/>
      <c r="AO121" s="302"/>
      <c r="AP121" s="302"/>
      <c r="AQ121" s="302"/>
      <c r="AR121" s="302"/>
      <c r="AS121" s="302"/>
      <c r="BI121" s="55"/>
      <c r="BJ121" s="55"/>
      <c r="BK121" s="55"/>
      <c r="BL121" s="55"/>
      <c r="BM121" s="55"/>
      <c r="BN121" s="55"/>
      <c r="BO121" s="55"/>
      <c r="BP121" s="55"/>
      <c r="BQ121" s="55"/>
      <c r="BR121" s="55"/>
      <c r="BS121" s="55"/>
      <c r="BT121" s="55"/>
      <c r="BU121" s="55"/>
      <c r="BV121" s="55"/>
      <c r="BW121" s="55"/>
    </row>
    <row r="122" spans="3:75" ht="21" customHeight="1">
      <c r="C122" s="35"/>
      <c r="D122" s="431"/>
      <c r="E122" s="432"/>
      <c r="F122" s="189" t="s">
        <v>2427</v>
      </c>
      <c r="G122" s="259"/>
      <c r="H122" s="234" t="s">
        <v>60</v>
      </c>
      <c r="I122" s="234" t="s">
        <v>64</v>
      </c>
      <c r="J122" s="234" t="s">
        <v>0</v>
      </c>
      <c r="K122" s="234" t="s">
        <v>65</v>
      </c>
      <c r="L122" s="234" t="s">
        <v>0</v>
      </c>
      <c r="M122" s="234" t="s">
        <v>217</v>
      </c>
      <c r="N122" s="46" t="s">
        <v>67</v>
      </c>
      <c r="O122" s="46" t="s">
        <v>0</v>
      </c>
      <c r="P122" s="46" t="s">
        <v>378</v>
      </c>
      <c r="Q122" s="46"/>
      <c r="R122" s="46"/>
      <c r="S122" s="46"/>
      <c r="T122" s="46"/>
      <c r="U122" s="102"/>
      <c r="V122" s="69"/>
      <c r="W122" s="70"/>
      <c r="X122" s="184"/>
      <c r="Y122" s="301"/>
      <c r="Z122" s="301"/>
      <c r="AA122" s="302"/>
      <c r="AB122" s="302"/>
      <c r="AC122" s="302"/>
      <c r="AD122" s="302"/>
      <c r="AE122" s="302"/>
      <c r="AF122" s="302"/>
      <c r="AG122" s="302"/>
      <c r="AH122" s="302"/>
      <c r="AI122" s="302"/>
      <c r="AJ122" s="302"/>
      <c r="AK122" s="302"/>
      <c r="AL122" s="302"/>
      <c r="AM122" s="302"/>
      <c r="AN122" s="302"/>
      <c r="AO122" s="302"/>
      <c r="AP122" s="302"/>
      <c r="AQ122" s="302"/>
      <c r="AR122" s="302"/>
      <c r="AS122" s="302"/>
      <c r="BI122" s="55"/>
      <c r="BJ122" s="55"/>
      <c r="BK122" s="55"/>
      <c r="BL122" s="55"/>
      <c r="BM122" s="55"/>
      <c r="BN122" s="55"/>
      <c r="BO122" s="55"/>
      <c r="BP122" s="55"/>
      <c r="BQ122" s="55"/>
      <c r="BR122" s="55"/>
      <c r="BS122" s="55"/>
      <c r="BT122" s="55"/>
      <c r="BU122" s="55"/>
      <c r="BV122" s="55"/>
      <c r="BW122" s="55"/>
    </row>
    <row r="123" spans="3:75" ht="21" customHeight="1">
      <c r="C123" s="35"/>
      <c r="D123" s="431"/>
      <c r="E123" s="432"/>
      <c r="F123" s="189" t="s">
        <v>2428</v>
      </c>
      <c r="G123" s="259"/>
      <c r="H123" s="234" t="s">
        <v>60</v>
      </c>
      <c r="I123" s="234" t="s">
        <v>64</v>
      </c>
      <c r="J123" s="234" t="s">
        <v>0</v>
      </c>
      <c r="K123" s="234" t="s">
        <v>65</v>
      </c>
      <c r="L123" s="234" t="s">
        <v>0</v>
      </c>
      <c r="M123" s="234" t="s">
        <v>218</v>
      </c>
      <c r="N123" s="46" t="s">
        <v>67</v>
      </c>
      <c r="O123" s="46" t="s">
        <v>0</v>
      </c>
      <c r="P123" s="46" t="s">
        <v>378</v>
      </c>
      <c r="Q123" s="46"/>
      <c r="R123" s="46"/>
      <c r="S123" s="46"/>
      <c r="T123" s="46"/>
      <c r="U123" s="102"/>
      <c r="V123" s="69"/>
      <c r="W123" s="70"/>
      <c r="X123" s="184"/>
      <c r="Y123" s="301"/>
      <c r="Z123" s="301"/>
      <c r="AA123" s="302"/>
      <c r="AB123" s="302"/>
      <c r="AC123" s="302"/>
      <c r="AD123" s="302"/>
      <c r="AE123" s="302"/>
      <c r="AF123" s="302"/>
      <c r="AG123" s="302"/>
      <c r="AH123" s="302"/>
      <c r="AI123" s="302"/>
      <c r="AJ123" s="302"/>
      <c r="AK123" s="302"/>
      <c r="AL123" s="302"/>
      <c r="AM123" s="302"/>
      <c r="AN123" s="302"/>
      <c r="AO123" s="302"/>
      <c r="AP123" s="302"/>
      <c r="AQ123" s="302"/>
      <c r="AR123" s="302"/>
      <c r="AS123" s="302"/>
      <c r="BI123" s="55"/>
      <c r="BJ123" s="55"/>
      <c r="BK123" s="55"/>
      <c r="BL123" s="55"/>
      <c r="BM123" s="55"/>
      <c r="BN123" s="55"/>
      <c r="BO123" s="55"/>
      <c r="BP123" s="55"/>
      <c r="BQ123" s="55"/>
      <c r="BR123" s="55"/>
      <c r="BS123" s="55"/>
      <c r="BT123" s="55"/>
      <c r="BU123" s="55"/>
      <c r="BV123" s="55"/>
      <c r="BW123" s="55"/>
    </row>
    <row r="124" spans="3:75" ht="21" customHeight="1">
      <c r="C124" s="35"/>
      <c r="D124" s="431"/>
      <c r="E124" s="432"/>
      <c r="F124" s="189" t="s">
        <v>2429</v>
      </c>
      <c r="G124" s="259"/>
      <c r="H124" s="234" t="s">
        <v>60</v>
      </c>
      <c r="I124" s="234" t="s">
        <v>64</v>
      </c>
      <c r="J124" s="234" t="s">
        <v>0</v>
      </c>
      <c r="K124" s="234" t="s">
        <v>65</v>
      </c>
      <c r="L124" s="234" t="s">
        <v>0</v>
      </c>
      <c r="M124" s="234" t="s">
        <v>219</v>
      </c>
      <c r="N124" s="46" t="s">
        <v>67</v>
      </c>
      <c r="O124" s="46" t="s">
        <v>0</v>
      </c>
      <c r="P124" s="46" t="s">
        <v>378</v>
      </c>
      <c r="Q124" s="46"/>
      <c r="R124" s="46"/>
      <c r="S124" s="46"/>
      <c r="T124" s="46"/>
      <c r="U124" s="102"/>
      <c r="V124" s="69"/>
      <c r="W124" s="70"/>
      <c r="X124" s="184"/>
      <c r="Y124" s="301"/>
      <c r="Z124" s="301"/>
      <c r="AA124" s="302"/>
      <c r="AB124" s="302"/>
      <c r="AC124" s="302"/>
      <c r="AD124" s="302"/>
      <c r="AE124" s="302"/>
      <c r="AF124" s="302"/>
      <c r="AG124" s="302"/>
      <c r="AH124" s="302"/>
      <c r="AI124" s="302"/>
      <c r="AJ124" s="302"/>
      <c r="AK124" s="302"/>
      <c r="AL124" s="302"/>
      <c r="AM124" s="302"/>
      <c r="AN124" s="302"/>
      <c r="AO124" s="302"/>
      <c r="AP124" s="302"/>
      <c r="AQ124" s="302"/>
      <c r="AR124" s="302"/>
      <c r="AS124" s="302"/>
      <c r="BI124" s="55"/>
      <c r="BJ124" s="55"/>
      <c r="BK124" s="55"/>
      <c r="BL124" s="55"/>
      <c r="BM124" s="55"/>
      <c r="BN124" s="55"/>
      <c r="BO124" s="55"/>
      <c r="BP124" s="55"/>
      <c r="BQ124" s="55"/>
      <c r="BR124" s="55"/>
      <c r="BS124" s="55"/>
      <c r="BT124" s="55"/>
      <c r="BU124" s="55"/>
      <c r="BV124" s="55"/>
      <c r="BW124" s="55"/>
    </row>
    <row r="125" spans="3:75" ht="21" customHeight="1">
      <c r="C125" s="35"/>
      <c r="D125" s="431"/>
      <c r="E125" s="432"/>
      <c r="F125" s="189" t="s">
        <v>2430</v>
      </c>
      <c r="G125" s="259"/>
      <c r="H125" s="234" t="s">
        <v>60</v>
      </c>
      <c r="I125" s="234" t="s">
        <v>64</v>
      </c>
      <c r="J125" s="234" t="s">
        <v>0</v>
      </c>
      <c r="K125" s="234" t="s">
        <v>65</v>
      </c>
      <c r="L125" s="234" t="s">
        <v>0</v>
      </c>
      <c r="M125" s="234" t="s">
        <v>220</v>
      </c>
      <c r="N125" s="46" t="s">
        <v>67</v>
      </c>
      <c r="O125" s="46" t="s">
        <v>0</v>
      </c>
      <c r="P125" s="46" t="s">
        <v>378</v>
      </c>
      <c r="Q125" s="46"/>
      <c r="R125" s="46"/>
      <c r="S125" s="46"/>
      <c r="T125" s="46"/>
      <c r="U125" s="102"/>
      <c r="V125" s="69"/>
      <c r="W125" s="70"/>
      <c r="X125" s="184"/>
      <c r="Y125" s="301"/>
      <c r="Z125" s="304"/>
      <c r="BI125" s="55"/>
      <c r="BJ125" s="55"/>
      <c r="BK125" s="55"/>
      <c r="BL125" s="55"/>
      <c r="BM125" s="55"/>
      <c r="BN125" s="55"/>
      <c r="BO125" s="55"/>
      <c r="BP125" s="55"/>
      <c r="BQ125" s="55"/>
      <c r="BR125" s="55"/>
      <c r="BS125" s="55"/>
      <c r="BT125" s="55"/>
      <c r="BU125" s="55"/>
      <c r="BV125" s="55"/>
      <c r="BW125" s="55"/>
    </row>
    <row r="126" spans="3:75" ht="21" customHeight="1">
      <c r="C126" s="35"/>
      <c r="D126" s="431"/>
      <c r="E126" s="432"/>
      <c r="F126" s="189" t="s">
        <v>2431</v>
      </c>
      <c r="G126" s="259"/>
      <c r="H126" s="234" t="s">
        <v>60</v>
      </c>
      <c r="I126" s="234" t="s">
        <v>64</v>
      </c>
      <c r="J126" s="234" t="s">
        <v>0</v>
      </c>
      <c r="K126" s="234" t="s">
        <v>65</v>
      </c>
      <c r="L126" s="234" t="s">
        <v>0</v>
      </c>
      <c r="M126" s="234" t="s">
        <v>221</v>
      </c>
      <c r="N126" s="46" t="s">
        <v>67</v>
      </c>
      <c r="O126" s="46" t="s">
        <v>0</v>
      </c>
      <c r="P126" s="46" t="s">
        <v>378</v>
      </c>
      <c r="Q126" s="46"/>
      <c r="R126" s="46"/>
      <c r="S126" s="46"/>
      <c r="T126" s="46"/>
      <c r="U126" s="102"/>
      <c r="V126" s="69"/>
      <c r="W126" s="70"/>
      <c r="X126" s="184"/>
      <c r="Y126" s="301"/>
      <c r="Z126" s="304"/>
      <c r="BI126" s="55"/>
      <c r="BJ126" s="55"/>
      <c r="BK126" s="55"/>
      <c r="BL126" s="55"/>
      <c r="BM126" s="55"/>
      <c r="BN126" s="55"/>
      <c r="BO126" s="55"/>
      <c r="BP126" s="55"/>
      <c r="BQ126" s="55"/>
      <c r="BR126" s="55"/>
      <c r="BS126" s="55"/>
      <c r="BT126" s="55"/>
      <c r="BU126" s="55"/>
      <c r="BV126" s="55"/>
      <c r="BW126" s="55"/>
    </row>
    <row r="127" spans="3:75" ht="21" customHeight="1">
      <c r="C127" s="35"/>
      <c r="D127" s="431"/>
      <c r="E127" s="432"/>
      <c r="F127" s="189" t="s">
        <v>2432</v>
      </c>
      <c r="G127" s="259"/>
      <c r="H127" s="234" t="s">
        <v>60</v>
      </c>
      <c r="I127" s="234" t="s">
        <v>64</v>
      </c>
      <c r="J127" s="234" t="s">
        <v>0</v>
      </c>
      <c r="K127" s="234" t="s">
        <v>65</v>
      </c>
      <c r="L127" s="234" t="s">
        <v>0</v>
      </c>
      <c r="M127" s="234" t="s">
        <v>222</v>
      </c>
      <c r="N127" s="46" t="s">
        <v>67</v>
      </c>
      <c r="O127" s="46" t="s">
        <v>0</v>
      </c>
      <c r="P127" s="46" t="s">
        <v>378</v>
      </c>
      <c r="Q127" s="46"/>
      <c r="R127" s="46"/>
      <c r="S127" s="46"/>
      <c r="T127" s="46"/>
      <c r="U127" s="102"/>
      <c r="V127" s="69"/>
      <c r="W127" s="70"/>
      <c r="X127" s="184"/>
      <c r="Y127" s="301"/>
      <c r="Z127" s="304"/>
      <c r="BI127" s="55"/>
      <c r="BJ127" s="55"/>
      <c r="BK127" s="55"/>
      <c r="BL127" s="55"/>
      <c r="BM127" s="55"/>
      <c r="BN127" s="55"/>
      <c r="BO127" s="55"/>
      <c r="BP127" s="55"/>
      <c r="BQ127" s="55"/>
      <c r="BR127" s="55"/>
      <c r="BS127" s="55"/>
      <c r="BT127" s="55"/>
      <c r="BU127" s="55"/>
      <c r="BV127" s="55"/>
      <c r="BW127" s="55"/>
    </row>
    <row r="128" spans="3:75" ht="21" customHeight="1">
      <c r="C128" s="35"/>
      <c r="D128" s="431"/>
      <c r="E128" s="432"/>
      <c r="F128" s="189" t="s">
        <v>2433</v>
      </c>
      <c r="G128" s="259"/>
      <c r="H128" s="234" t="s">
        <v>60</v>
      </c>
      <c r="I128" s="234" t="s">
        <v>64</v>
      </c>
      <c r="J128" s="234" t="s">
        <v>0</v>
      </c>
      <c r="K128" s="234" t="s">
        <v>65</v>
      </c>
      <c r="L128" s="234" t="s">
        <v>0</v>
      </c>
      <c r="M128" s="234" t="s">
        <v>223</v>
      </c>
      <c r="N128" s="46" t="s">
        <v>67</v>
      </c>
      <c r="O128" s="46" t="s">
        <v>0</v>
      </c>
      <c r="P128" s="46" t="s">
        <v>378</v>
      </c>
      <c r="Q128" s="46"/>
      <c r="R128" s="46"/>
      <c r="S128" s="46"/>
      <c r="T128" s="46"/>
      <c r="U128" s="102"/>
      <c r="V128" s="69"/>
      <c r="W128" s="70"/>
      <c r="X128" s="184"/>
      <c r="Y128" s="301"/>
      <c r="Z128" s="304"/>
      <c r="BI128" s="55"/>
      <c r="BJ128" s="55"/>
      <c r="BK128" s="55"/>
      <c r="BL128" s="55"/>
      <c r="BM128" s="55"/>
      <c r="BN128" s="55"/>
      <c r="BO128" s="55"/>
      <c r="BP128" s="55"/>
      <c r="BQ128" s="55"/>
      <c r="BR128" s="55"/>
      <c r="BS128" s="55"/>
      <c r="BT128" s="55"/>
      <c r="BU128" s="55"/>
      <c r="BV128" s="55"/>
      <c r="BW128" s="55"/>
    </row>
    <row r="129" spans="3:75" ht="21" customHeight="1">
      <c r="C129" s="35"/>
      <c r="D129" s="431"/>
      <c r="E129" s="432"/>
      <c r="F129" s="189" t="s">
        <v>2434</v>
      </c>
      <c r="G129" s="259"/>
      <c r="H129" s="234" t="s">
        <v>60</v>
      </c>
      <c r="I129" s="234" t="s">
        <v>64</v>
      </c>
      <c r="J129" s="234" t="s">
        <v>0</v>
      </c>
      <c r="K129" s="234" t="s">
        <v>65</v>
      </c>
      <c r="L129" s="234" t="s">
        <v>0</v>
      </c>
      <c r="M129" s="234" t="s">
        <v>224</v>
      </c>
      <c r="N129" s="46" t="s">
        <v>67</v>
      </c>
      <c r="O129" s="46" t="s">
        <v>0</v>
      </c>
      <c r="P129" s="46" t="s">
        <v>378</v>
      </c>
      <c r="Q129" s="46"/>
      <c r="R129" s="46"/>
      <c r="S129" s="46"/>
      <c r="T129" s="46"/>
      <c r="U129" s="102"/>
      <c r="V129" s="69"/>
      <c r="W129" s="70"/>
      <c r="X129" s="184"/>
      <c r="Y129" s="301"/>
      <c r="Z129" s="304"/>
      <c r="BI129" s="55"/>
      <c r="BJ129" s="55"/>
      <c r="BK129" s="55"/>
      <c r="BL129" s="55"/>
      <c r="BM129" s="55"/>
      <c r="BN129" s="55"/>
      <c r="BO129" s="55"/>
      <c r="BP129" s="55"/>
      <c r="BQ129" s="55"/>
      <c r="BR129" s="55"/>
      <c r="BS129" s="55"/>
      <c r="BT129" s="55"/>
      <c r="BU129" s="55"/>
      <c r="BV129" s="55"/>
      <c r="BW129" s="55"/>
    </row>
    <row r="130" spans="3:75" ht="21" customHeight="1">
      <c r="C130" s="35"/>
      <c r="D130" s="431"/>
      <c r="E130" s="432"/>
      <c r="F130" s="189" t="s">
        <v>2435</v>
      </c>
      <c r="G130" s="259"/>
      <c r="H130" s="234" t="s">
        <v>60</v>
      </c>
      <c r="I130" s="234" t="s">
        <v>64</v>
      </c>
      <c r="J130" s="234" t="s">
        <v>0</v>
      </c>
      <c r="K130" s="234" t="s">
        <v>65</v>
      </c>
      <c r="L130" s="234" t="s">
        <v>0</v>
      </c>
      <c r="M130" s="234" t="s">
        <v>225</v>
      </c>
      <c r="N130" s="46" t="s">
        <v>67</v>
      </c>
      <c r="O130" s="46" t="s">
        <v>0</v>
      </c>
      <c r="P130" s="46" t="s">
        <v>378</v>
      </c>
      <c r="Q130" s="46"/>
      <c r="R130" s="46"/>
      <c r="S130" s="46"/>
      <c r="T130" s="46"/>
      <c r="U130" s="102"/>
      <c r="V130" s="69"/>
      <c r="W130" s="70"/>
      <c r="X130" s="184"/>
      <c r="Y130" s="301"/>
      <c r="Z130" s="304"/>
      <c r="BI130" s="55"/>
      <c r="BJ130" s="55"/>
      <c r="BK130" s="55"/>
      <c r="BL130" s="55"/>
      <c r="BM130" s="55"/>
      <c r="BN130" s="55"/>
      <c r="BO130" s="55"/>
      <c r="BP130" s="55"/>
      <c r="BQ130" s="55"/>
      <c r="BR130" s="55"/>
      <c r="BS130" s="55"/>
      <c r="BT130" s="55"/>
      <c r="BU130" s="55"/>
      <c r="BV130" s="55"/>
      <c r="BW130" s="55"/>
    </row>
    <row r="131" spans="3:75" ht="21" customHeight="1">
      <c r="C131" s="35"/>
      <c r="D131" s="431"/>
      <c r="E131" s="432"/>
      <c r="F131" s="189" t="s">
        <v>2436</v>
      </c>
      <c r="G131" s="259"/>
      <c r="H131" s="234" t="s">
        <v>60</v>
      </c>
      <c r="I131" s="234" t="s">
        <v>64</v>
      </c>
      <c r="J131" s="234" t="s">
        <v>0</v>
      </c>
      <c r="K131" s="234" t="s">
        <v>65</v>
      </c>
      <c r="L131" s="234" t="s">
        <v>0</v>
      </c>
      <c r="M131" s="234" t="s">
        <v>235</v>
      </c>
      <c r="N131" s="46" t="s">
        <v>67</v>
      </c>
      <c r="O131" s="46" t="s">
        <v>0</v>
      </c>
      <c r="P131" s="46" t="s">
        <v>378</v>
      </c>
      <c r="Q131" s="46"/>
      <c r="R131" s="46"/>
      <c r="S131" s="46"/>
      <c r="T131" s="46"/>
      <c r="U131" s="102"/>
      <c r="V131" s="69"/>
      <c r="W131" s="70"/>
      <c r="X131" s="184"/>
      <c r="Y131" s="301"/>
      <c r="Z131" s="304"/>
      <c r="BI131" s="55"/>
      <c r="BJ131" s="55"/>
      <c r="BK131" s="55"/>
      <c r="BL131" s="55"/>
      <c r="BM131" s="55"/>
      <c r="BN131" s="55"/>
      <c r="BO131" s="55"/>
      <c r="BP131" s="55"/>
      <c r="BQ131" s="55"/>
      <c r="BR131" s="55"/>
      <c r="BS131" s="55"/>
      <c r="BT131" s="55"/>
      <c r="BU131" s="55"/>
      <c r="BV131" s="55"/>
      <c r="BW131" s="55"/>
    </row>
    <row r="132" spans="3:75" ht="21" customHeight="1">
      <c r="C132" s="35"/>
      <c r="D132" s="431"/>
      <c r="E132" s="432"/>
      <c r="F132" s="189" t="s">
        <v>2437</v>
      </c>
      <c r="G132" s="259"/>
      <c r="H132" s="234" t="s">
        <v>60</v>
      </c>
      <c r="I132" s="234" t="s">
        <v>64</v>
      </c>
      <c r="J132" s="234" t="s">
        <v>0</v>
      </c>
      <c r="K132" s="234" t="s">
        <v>65</v>
      </c>
      <c r="L132" s="234" t="s">
        <v>0</v>
      </c>
      <c r="M132" s="234" t="s">
        <v>226</v>
      </c>
      <c r="N132" s="46" t="s">
        <v>67</v>
      </c>
      <c r="O132" s="46" t="s">
        <v>0</v>
      </c>
      <c r="P132" s="46" t="s">
        <v>378</v>
      </c>
      <c r="Q132" s="46"/>
      <c r="R132" s="46"/>
      <c r="S132" s="46"/>
      <c r="T132" s="46"/>
      <c r="U132" s="102"/>
      <c r="V132" s="69"/>
      <c r="W132" s="70"/>
      <c r="X132" s="184"/>
      <c r="Y132" s="301"/>
      <c r="Z132" s="304"/>
      <c r="BI132" s="55"/>
      <c r="BJ132" s="55"/>
      <c r="BK132" s="55"/>
      <c r="BL132" s="55"/>
      <c r="BM132" s="55"/>
      <c r="BN132" s="55"/>
      <c r="BO132" s="55"/>
      <c r="BP132" s="55"/>
      <c r="BQ132" s="55"/>
      <c r="BR132" s="55"/>
      <c r="BS132" s="55"/>
      <c r="BT132" s="55"/>
      <c r="BU132" s="55"/>
      <c r="BV132" s="55"/>
      <c r="BW132" s="55"/>
    </row>
    <row r="133" spans="3:75" ht="21" customHeight="1">
      <c r="C133" s="35"/>
      <c r="D133" s="431"/>
      <c r="E133" s="432"/>
      <c r="F133" s="189" t="s">
        <v>2438</v>
      </c>
      <c r="G133" s="259"/>
      <c r="H133" s="234" t="s">
        <v>60</v>
      </c>
      <c r="I133" s="234" t="s">
        <v>64</v>
      </c>
      <c r="J133" s="234" t="s">
        <v>0</v>
      </c>
      <c r="K133" s="234" t="s">
        <v>65</v>
      </c>
      <c r="L133" s="234" t="s">
        <v>0</v>
      </c>
      <c r="M133" s="234" t="s">
        <v>227</v>
      </c>
      <c r="N133" s="46" t="s">
        <v>67</v>
      </c>
      <c r="O133" s="46" t="s">
        <v>0</v>
      </c>
      <c r="P133" s="46" t="s">
        <v>378</v>
      </c>
      <c r="Q133" s="46"/>
      <c r="R133" s="46"/>
      <c r="S133" s="46"/>
      <c r="T133" s="46"/>
      <c r="U133" s="102"/>
      <c r="V133" s="69"/>
      <c r="W133" s="70"/>
      <c r="X133" s="184"/>
      <c r="Y133" s="301"/>
      <c r="Z133" s="304"/>
      <c r="BI133" s="55"/>
      <c r="BJ133" s="55"/>
      <c r="BK133" s="55"/>
      <c r="BL133" s="55"/>
      <c r="BM133" s="55"/>
      <c r="BN133" s="55"/>
      <c r="BO133" s="55"/>
      <c r="BP133" s="55"/>
      <c r="BQ133" s="55"/>
      <c r="BR133" s="55"/>
      <c r="BS133" s="55"/>
      <c r="BT133" s="55"/>
      <c r="BU133" s="55"/>
      <c r="BV133" s="55"/>
      <c r="BW133" s="55"/>
    </row>
    <row r="134" spans="3:75" ht="21" customHeight="1">
      <c r="C134" s="35"/>
      <c r="D134" s="431"/>
      <c r="E134" s="432"/>
      <c r="F134" s="189" t="s">
        <v>2439</v>
      </c>
      <c r="G134" s="259"/>
      <c r="H134" s="234" t="s">
        <v>60</v>
      </c>
      <c r="I134" s="234" t="s">
        <v>64</v>
      </c>
      <c r="J134" s="234" t="s">
        <v>0</v>
      </c>
      <c r="K134" s="234" t="s">
        <v>65</v>
      </c>
      <c r="L134" s="234" t="s">
        <v>0</v>
      </c>
      <c r="M134" s="234" t="s">
        <v>228</v>
      </c>
      <c r="N134" s="46" t="s">
        <v>67</v>
      </c>
      <c r="O134" s="46" t="s">
        <v>0</v>
      </c>
      <c r="P134" s="46" t="s">
        <v>378</v>
      </c>
      <c r="Q134" s="46"/>
      <c r="R134" s="46"/>
      <c r="S134" s="46"/>
      <c r="T134" s="46"/>
      <c r="U134" s="102"/>
      <c r="V134" s="69"/>
      <c r="W134" s="70"/>
      <c r="X134" s="184"/>
      <c r="Y134" s="301"/>
      <c r="Z134" s="304"/>
      <c r="BI134" s="55"/>
      <c r="BJ134" s="55"/>
      <c r="BK134" s="55"/>
      <c r="BL134" s="55"/>
      <c r="BM134" s="55"/>
      <c r="BN134" s="55"/>
      <c r="BO134" s="55"/>
      <c r="BP134" s="55"/>
      <c r="BQ134" s="55"/>
      <c r="BR134" s="55"/>
      <c r="BS134" s="55"/>
      <c r="BT134" s="55"/>
      <c r="BU134" s="55"/>
      <c r="BV134" s="55"/>
      <c r="BW134" s="55"/>
    </row>
    <row r="135" spans="3:75" ht="21" customHeight="1">
      <c r="C135" s="35"/>
      <c r="D135" s="431"/>
      <c r="E135" s="432"/>
      <c r="F135" s="189" t="s">
        <v>2440</v>
      </c>
      <c r="G135" s="259"/>
      <c r="H135" s="234" t="s">
        <v>60</v>
      </c>
      <c r="I135" s="234" t="s">
        <v>64</v>
      </c>
      <c r="J135" s="234" t="s">
        <v>0</v>
      </c>
      <c r="K135" s="234" t="s">
        <v>65</v>
      </c>
      <c r="L135" s="234" t="s">
        <v>0</v>
      </c>
      <c r="M135" s="234" t="s">
        <v>229</v>
      </c>
      <c r="N135" s="46" t="s">
        <v>67</v>
      </c>
      <c r="O135" s="46" t="s">
        <v>0</v>
      </c>
      <c r="P135" s="46" t="s">
        <v>378</v>
      </c>
      <c r="Q135" s="46"/>
      <c r="R135" s="46"/>
      <c r="S135" s="46"/>
      <c r="T135" s="46"/>
      <c r="U135" s="102"/>
      <c r="V135" s="69"/>
      <c r="W135" s="70"/>
      <c r="X135" s="184"/>
      <c r="Y135" s="301"/>
      <c r="Z135" s="304"/>
      <c r="BI135" s="55"/>
      <c r="BJ135" s="55"/>
      <c r="BK135" s="55"/>
      <c r="BL135" s="55"/>
      <c r="BM135" s="55"/>
      <c r="BN135" s="55"/>
      <c r="BO135" s="55"/>
      <c r="BP135" s="55"/>
      <c r="BQ135" s="55"/>
      <c r="BR135" s="55"/>
      <c r="BS135" s="55"/>
      <c r="BT135" s="55"/>
      <c r="BU135" s="55"/>
      <c r="BV135" s="55"/>
      <c r="BW135" s="55"/>
    </row>
    <row r="136" spans="3:75" ht="21" customHeight="1">
      <c r="C136" s="35"/>
      <c r="D136" s="431"/>
      <c r="E136" s="432"/>
      <c r="F136" s="189" t="s">
        <v>2441</v>
      </c>
      <c r="G136" s="259"/>
      <c r="H136" s="234" t="s">
        <v>60</v>
      </c>
      <c r="I136" s="234" t="s">
        <v>64</v>
      </c>
      <c r="J136" s="234" t="s">
        <v>0</v>
      </c>
      <c r="K136" s="234" t="s">
        <v>65</v>
      </c>
      <c r="L136" s="234" t="s">
        <v>0</v>
      </c>
      <c r="M136" s="234" t="s">
        <v>230</v>
      </c>
      <c r="N136" s="46" t="s">
        <v>67</v>
      </c>
      <c r="O136" s="46" t="s">
        <v>0</v>
      </c>
      <c r="P136" s="46" t="s">
        <v>378</v>
      </c>
      <c r="Q136" s="46"/>
      <c r="R136" s="46"/>
      <c r="S136" s="46"/>
      <c r="T136" s="46"/>
      <c r="U136" s="102"/>
      <c r="V136" s="69"/>
      <c r="W136" s="70"/>
      <c r="X136" s="184"/>
      <c r="Y136" s="301"/>
      <c r="Z136" s="304"/>
      <c r="BI136" s="55"/>
      <c r="BJ136" s="55"/>
      <c r="BK136" s="55"/>
      <c r="BL136" s="55"/>
      <c r="BM136" s="55"/>
      <c r="BN136" s="55"/>
      <c r="BO136" s="55"/>
      <c r="BP136" s="55"/>
      <c r="BQ136" s="55"/>
      <c r="BR136" s="55"/>
      <c r="BS136" s="55"/>
      <c r="BT136" s="55"/>
      <c r="BU136" s="55"/>
      <c r="BV136" s="55"/>
      <c r="BW136" s="55"/>
    </row>
    <row r="137" spans="3:75" ht="21" customHeight="1">
      <c r="C137" s="35"/>
      <c r="D137" s="431"/>
      <c r="E137" s="432"/>
      <c r="F137" s="189" t="s">
        <v>2442</v>
      </c>
      <c r="G137" s="259"/>
      <c r="H137" s="234" t="s">
        <v>60</v>
      </c>
      <c r="I137" s="234" t="s">
        <v>64</v>
      </c>
      <c r="J137" s="234" t="s">
        <v>0</v>
      </c>
      <c r="K137" s="234" t="s">
        <v>65</v>
      </c>
      <c r="L137" s="234" t="s">
        <v>0</v>
      </c>
      <c r="M137" s="234" t="s">
        <v>231</v>
      </c>
      <c r="N137" s="46" t="s">
        <v>67</v>
      </c>
      <c r="O137" s="46" t="s">
        <v>0</v>
      </c>
      <c r="P137" s="46" t="s">
        <v>378</v>
      </c>
      <c r="Q137" s="46"/>
      <c r="R137" s="46"/>
      <c r="S137" s="46"/>
      <c r="T137" s="46"/>
      <c r="U137" s="102"/>
      <c r="V137" s="69"/>
      <c r="W137" s="70"/>
      <c r="X137" s="184"/>
      <c r="Y137" s="301"/>
      <c r="Z137" s="304"/>
      <c r="BI137" s="55"/>
      <c r="BJ137" s="55"/>
      <c r="BK137" s="55"/>
      <c r="BL137" s="55"/>
      <c r="BM137" s="55"/>
      <c r="BN137" s="55"/>
      <c r="BO137" s="55"/>
      <c r="BP137" s="55"/>
      <c r="BQ137" s="55"/>
      <c r="BR137" s="55"/>
      <c r="BS137" s="55"/>
      <c r="BT137" s="55"/>
      <c r="BU137" s="55"/>
      <c r="BV137" s="55"/>
      <c r="BW137" s="55"/>
    </row>
    <row r="138" spans="3:75" ht="21" customHeight="1">
      <c r="C138" s="35"/>
      <c r="D138" s="431"/>
      <c r="E138" s="432"/>
      <c r="F138" s="189" t="s">
        <v>2443</v>
      </c>
      <c r="G138" s="259"/>
      <c r="H138" s="234" t="s">
        <v>60</v>
      </c>
      <c r="I138" s="234" t="s">
        <v>64</v>
      </c>
      <c r="J138" s="234" t="s">
        <v>0</v>
      </c>
      <c r="K138" s="234" t="s">
        <v>65</v>
      </c>
      <c r="L138" s="234" t="s">
        <v>0</v>
      </c>
      <c r="M138" s="234" t="s">
        <v>232</v>
      </c>
      <c r="N138" s="46" t="s">
        <v>67</v>
      </c>
      <c r="O138" s="46" t="s">
        <v>0</v>
      </c>
      <c r="P138" s="46" t="s">
        <v>378</v>
      </c>
      <c r="Q138" s="46"/>
      <c r="R138" s="46"/>
      <c r="S138" s="46"/>
      <c r="T138" s="46"/>
      <c r="U138" s="102"/>
      <c r="V138" s="69"/>
      <c r="W138" s="70"/>
      <c r="X138" s="184"/>
      <c r="Y138" s="301"/>
      <c r="Z138" s="304"/>
      <c r="BI138" s="55"/>
      <c r="BJ138" s="55"/>
      <c r="BK138" s="55"/>
      <c r="BL138" s="55"/>
      <c r="BM138" s="55"/>
      <c r="BN138" s="55"/>
      <c r="BO138" s="55"/>
      <c r="BP138" s="55"/>
      <c r="BQ138" s="55"/>
      <c r="BR138" s="55"/>
      <c r="BS138" s="55"/>
      <c r="BT138" s="55"/>
      <c r="BU138" s="55"/>
      <c r="BV138" s="55"/>
      <c r="BW138" s="55"/>
    </row>
    <row r="139" spans="3:75" ht="21" customHeight="1">
      <c r="C139" s="35"/>
      <c r="D139" s="431"/>
      <c r="E139" s="432"/>
      <c r="F139" s="189" t="s">
        <v>2444</v>
      </c>
      <c r="G139" s="259"/>
      <c r="H139" s="234" t="s">
        <v>60</v>
      </c>
      <c r="I139" s="234" t="s">
        <v>64</v>
      </c>
      <c r="J139" s="234" t="s">
        <v>0</v>
      </c>
      <c r="K139" s="234" t="s">
        <v>65</v>
      </c>
      <c r="L139" s="234" t="s">
        <v>0</v>
      </c>
      <c r="M139" s="234" t="s">
        <v>233</v>
      </c>
      <c r="N139" s="46" t="s">
        <v>67</v>
      </c>
      <c r="O139" s="46" t="s">
        <v>0</v>
      </c>
      <c r="P139" s="46" t="s">
        <v>378</v>
      </c>
      <c r="Q139" s="46"/>
      <c r="R139" s="46"/>
      <c r="S139" s="46"/>
      <c r="T139" s="46"/>
      <c r="U139" s="102"/>
      <c r="V139" s="69"/>
      <c r="W139" s="70"/>
      <c r="X139" s="184"/>
      <c r="Y139" s="301"/>
      <c r="Z139" s="304"/>
      <c r="BI139" s="55"/>
      <c r="BJ139" s="55"/>
      <c r="BK139" s="55"/>
      <c r="BL139" s="55"/>
      <c r="BM139" s="55"/>
      <c r="BN139" s="55"/>
      <c r="BO139" s="55"/>
      <c r="BP139" s="55"/>
      <c r="BQ139" s="55"/>
      <c r="BR139" s="55"/>
      <c r="BS139" s="55"/>
      <c r="BT139" s="55"/>
      <c r="BU139" s="55"/>
      <c r="BV139" s="55"/>
      <c r="BW139" s="55"/>
    </row>
    <row r="140" spans="3:75" ht="21" customHeight="1">
      <c r="C140" s="35"/>
      <c r="D140" s="431"/>
      <c r="E140" s="432"/>
      <c r="F140" s="189" t="s">
        <v>2445</v>
      </c>
      <c r="G140" s="259"/>
      <c r="H140" s="234" t="s">
        <v>60</v>
      </c>
      <c r="I140" s="234" t="s">
        <v>64</v>
      </c>
      <c r="J140" s="234" t="s">
        <v>0</v>
      </c>
      <c r="K140" s="234" t="s">
        <v>65</v>
      </c>
      <c r="L140" s="234" t="s">
        <v>0</v>
      </c>
      <c r="M140" s="234" t="s">
        <v>234</v>
      </c>
      <c r="N140" s="46" t="s">
        <v>67</v>
      </c>
      <c r="O140" s="46" t="s">
        <v>0</v>
      </c>
      <c r="P140" s="46" t="s">
        <v>378</v>
      </c>
      <c r="Q140" s="46"/>
      <c r="R140" s="46"/>
      <c r="S140" s="46"/>
      <c r="T140" s="46"/>
      <c r="U140" s="102"/>
      <c r="V140" s="69"/>
      <c r="W140" s="70"/>
      <c r="X140" s="184"/>
      <c r="Y140" s="301"/>
      <c r="Z140" s="304"/>
      <c r="BI140" s="55"/>
      <c r="BJ140" s="55"/>
      <c r="BK140" s="55"/>
      <c r="BL140" s="55"/>
      <c r="BM140" s="55"/>
      <c r="BN140" s="55"/>
      <c r="BO140" s="55"/>
      <c r="BP140" s="55"/>
      <c r="BQ140" s="55"/>
      <c r="BR140" s="55"/>
      <c r="BS140" s="55"/>
      <c r="BT140" s="55"/>
      <c r="BU140" s="55"/>
      <c r="BV140" s="55"/>
      <c r="BW140" s="55"/>
    </row>
    <row r="141" spans="3:75" ht="21" customHeight="1">
      <c r="C141" s="35"/>
      <c r="D141" s="431"/>
      <c r="E141" s="432"/>
      <c r="F141" s="189" t="s">
        <v>2446</v>
      </c>
      <c r="G141" s="259"/>
      <c r="H141" s="234" t="s">
        <v>60</v>
      </c>
      <c r="I141" s="234" t="s">
        <v>64</v>
      </c>
      <c r="J141" s="234" t="s">
        <v>0</v>
      </c>
      <c r="K141" s="234" t="s">
        <v>65</v>
      </c>
      <c r="L141" s="234" t="s">
        <v>0</v>
      </c>
      <c r="M141" s="234" t="s">
        <v>237</v>
      </c>
      <c r="N141" s="46" t="s">
        <v>67</v>
      </c>
      <c r="O141" s="46" t="s">
        <v>0</v>
      </c>
      <c r="P141" s="46" t="s">
        <v>378</v>
      </c>
      <c r="Q141" s="46"/>
      <c r="R141" s="46"/>
      <c r="S141" s="46"/>
      <c r="T141" s="46"/>
      <c r="U141" s="102"/>
      <c r="V141" s="69"/>
      <c r="W141" s="70"/>
      <c r="X141" s="184"/>
      <c r="Y141" s="301"/>
      <c r="Z141" s="304"/>
      <c r="BI141" s="55"/>
      <c r="BJ141" s="55"/>
      <c r="BK141" s="55"/>
      <c r="BL141" s="55"/>
      <c r="BM141" s="55"/>
      <c r="BN141" s="55"/>
      <c r="BO141" s="55"/>
      <c r="BP141" s="55"/>
      <c r="BQ141" s="55"/>
      <c r="BR141" s="55"/>
      <c r="BS141" s="55"/>
      <c r="BT141" s="55"/>
      <c r="BU141" s="55"/>
      <c r="BV141" s="55"/>
      <c r="BW141" s="55"/>
    </row>
    <row r="142" spans="3:75" ht="21" customHeight="1">
      <c r="C142" s="35"/>
      <c r="D142" s="431"/>
      <c r="E142" s="432"/>
      <c r="F142" s="189" t="s">
        <v>2447</v>
      </c>
      <c r="G142" s="259"/>
      <c r="H142" s="234" t="s">
        <v>60</v>
      </c>
      <c r="I142" s="234" t="s">
        <v>64</v>
      </c>
      <c r="J142" s="234" t="s">
        <v>0</v>
      </c>
      <c r="K142" s="234" t="s">
        <v>65</v>
      </c>
      <c r="L142" s="234" t="s">
        <v>0</v>
      </c>
      <c r="M142" s="234" t="s">
        <v>238</v>
      </c>
      <c r="N142" s="46" t="s">
        <v>67</v>
      </c>
      <c r="O142" s="46" t="s">
        <v>0</v>
      </c>
      <c r="P142" s="46" t="s">
        <v>378</v>
      </c>
      <c r="Q142" s="46"/>
      <c r="R142" s="46"/>
      <c r="S142" s="46"/>
      <c r="T142" s="46"/>
      <c r="U142" s="102"/>
      <c r="V142" s="69"/>
      <c r="W142" s="70"/>
      <c r="X142" s="184"/>
      <c r="Y142" s="301"/>
      <c r="Z142" s="304"/>
      <c r="BI142" s="55"/>
      <c r="BJ142" s="55"/>
      <c r="BK142" s="55"/>
      <c r="BL142" s="55"/>
      <c r="BM142" s="55"/>
      <c r="BN142" s="55"/>
      <c r="BO142" s="55"/>
      <c r="BP142" s="55"/>
      <c r="BQ142" s="55"/>
      <c r="BR142" s="55"/>
      <c r="BS142" s="55"/>
      <c r="BT142" s="55"/>
      <c r="BU142" s="55"/>
      <c r="BV142" s="55"/>
      <c r="BW142" s="55"/>
    </row>
    <row r="143" spans="3:75" ht="21" customHeight="1">
      <c r="C143" s="35"/>
      <c r="D143" s="431"/>
      <c r="E143" s="432"/>
      <c r="F143" s="189" t="s">
        <v>2448</v>
      </c>
      <c r="G143" s="259"/>
      <c r="H143" s="234" t="s">
        <v>60</v>
      </c>
      <c r="I143" s="234" t="s">
        <v>64</v>
      </c>
      <c r="J143" s="234" t="s">
        <v>0</v>
      </c>
      <c r="K143" s="234" t="s">
        <v>65</v>
      </c>
      <c r="L143" s="234" t="s">
        <v>0</v>
      </c>
      <c r="M143" s="234" t="s">
        <v>239</v>
      </c>
      <c r="N143" s="46" t="s">
        <v>67</v>
      </c>
      <c r="O143" s="46" t="s">
        <v>0</v>
      </c>
      <c r="P143" s="46" t="s">
        <v>378</v>
      </c>
      <c r="Q143" s="46"/>
      <c r="R143" s="46"/>
      <c r="S143" s="46"/>
      <c r="T143" s="46"/>
      <c r="U143" s="102"/>
      <c r="V143" s="69"/>
      <c r="W143" s="70"/>
      <c r="X143" s="184"/>
      <c r="Y143" s="301"/>
      <c r="Z143" s="304"/>
      <c r="BI143" s="55"/>
      <c r="BJ143" s="55"/>
      <c r="BK143" s="55"/>
      <c r="BL143" s="55"/>
      <c r="BM143" s="55"/>
      <c r="BN143" s="55"/>
      <c r="BO143" s="55"/>
      <c r="BP143" s="55"/>
      <c r="BQ143" s="55"/>
      <c r="BR143" s="55"/>
      <c r="BS143" s="55"/>
      <c r="BT143" s="55"/>
      <c r="BU143" s="55"/>
      <c r="BV143" s="55"/>
      <c r="BW143" s="55"/>
    </row>
    <row r="144" spans="3:75" ht="21" customHeight="1">
      <c r="C144" s="35"/>
      <c r="D144" s="431"/>
      <c r="E144" s="432"/>
      <c r="F144" s="189" t="s">
        <v>2449</v>
      </c>
      <c r="G144" s="259"/>
      <c r="H144" s="234" t="s">
        <v>60</v>
      </c>
      <c r="I144" s="234" t="s">
        <v>64</v>
      </c>
      <c r="J144" s="234" t="s">
        <v>0</v>
      </c>
      <c r="K144" s="234" t="s">
        <v>65</v>
      </c>
      <c r="L144" s="234" t="s">
        <v>0</v>
      </c>
      <c r="M144" s="234" t="s">
        <v>240</v>
      </c>
      <c r="N144" s="46" t="s">
        <v>67</v>
      </c>
      <c r="O144" s="46" t="s">
        <v>0</v>
      </c>
      <c r="P144" s="46" t="s">
        <v>378</v>
      </c>
      <c r="Q144" s="46"/>
      <c r="R144" s="46"/>
      <c r="S144" s="46"/>
      <c r="T144" s="46"/>
      <c r="U144" s="102"/>
      <c r="V144" s="69"/>
      <c r="W144" s="70"/>
      <c r="X144" s="184"/>
      <c r="Y144" s="301"/>
      <c r="Z144" s="304"/>
      <c r="BI144" s="55"/>
      <c r="BJ144" s="55"/>
      <c r="BK144" s="55"/>
      <c r="BL144" s="55"/>
      <c r="BM144" s="55"/>
      <c r="BN144" s="55"/>
      <c r="BO144" s="55"/>
      <c r="BP144" s="55"/>
      <c r="BQ144" s="55"/>
      <c r="BR144" s="55"/>
      <c r="BS144" s="55"/>
      <c r="BT144" s="55"/>
      <c r="BU144" s="55"/>
      <c r="BV144" s="55"/>
      <c r="BW144" s="55"/>
    </row>
    <row r="145" spans="3:75" ht="21" customHeight="1">
      <c r="C145" s="35"/>
      <c r="D145" s="431"/>
      <c r="E145" s="432"/>
      <c r="F145" s="189" t="s">
        <v>2450</v>
      </c>
      <c r="G145" s="259"/>
      <c r="H145" s="234" t="s">
        <v>60</v>
      </c>
      <c r="I145" s="234" t="s">
        <v>64</v>
      </c>
      <c r="J145" s="234" t="s">
        <v>0</v>
      </c>
      <c r="K145" s="234" t="s">
        <v>65</v>
      </c>
      <c r="L145" s="234" t="s">
        <v>0</v>
      </c>
      <c r="M145" s="234" t="s">
        <v>241</v>
      </c>
      <c r="N145" s="46" t="s">
        <v>67</v>
      </c>
      <c r="O145" s="46" t="s">
        <v>0</v>
      </c>
      <c r="P145" s="46" t="s">
        <v>378</v>
      </c>
      <c r="Q145" s="46"/>
      <c r="R145" s="46"/>
      <c r="S145" s="46"/>
      <c r="T145" s="46"/>
      <c r="U145" s="102"/>
      <c r="V145" s="69"/>
      <c r="W145" s="70"/>
      <c r="X145" s="184"/>
      <c r="Y145" s="301"/>
      <c r="Z145" s="304"/>
      <c r="BI145" s="55"/>
      <c r="BJ145" s="55"/>
      <c r="BK145" s="55"/>
      <c r="BL145" s="55"/>
      <c r="BM145" s="55"/>
      <c r="BN145" s="55"/>
      <c r="BO145" s="55"/>
      <c r="BP145" s="55"/>
      <c r="BQ145" s="55"/>
      <c r="BR145" s="55"/>
      <c r="BS145" s="55"/>
      <c r="BT145" s="55"/>
      <c r="BU145" s="55"/>
      <c r="BV145" s="55"/>
      <c r="BW145" s="55"/>
    </row>
    <row r="146" spans="3:75" ht="21" customHeight="1">
      <c r="C146" s="35"/>
      <c r="D146" s="431"/>
      <c r="E146" s="432"/>
      <c r="F146" s="189" t="s">
        <v>2451</v>
      </c>
      <c r="G146" s="259"/>
      <c r="H146" s="234" t="s">
        <v>60</v>
      </c>
      <c r="I146" s="234" t="s">
        <v>64</v>
      </c>
      <c r="J146" s="234" t="s">
        <v>0</v>
      </c>
      <c r="K146" s="234" t="s">
        <v>65</v>
      </c>
      <c r="L146" s="234" t="s">
        <v>0</v>
      </c>
      <c r="M146" s="234" t="s">
        <v>242</v>
      </c>
      <c r="N146" s="46" t="s">
        <v>67</v>
      </c>
      <c r="O146" s="46" t="s">
        <v>0</v>
      </c>
      <c r="P146" s="46" t="s">
        <v>378</v>
      </c>
      <c r="Q146" s="46"/>
      <c r="R146" s="46"/>
      <c r="S146" s="46"/>
      <c r="T146" s="46"/>
      <c r="U146" s="102"/>
      <c r="V146" s="69"/>
      <c r="W146" s="70"/>
      <c r="X146" s="184"/>
      <c r="Y146" s="301"/>
      <c r="Z146" s="304"/>
      <c r="BI146" s="55"/>
      <c r="BJ146" s="55"/>
      <c r="BK146" s="55"/>
      <c r="BL146" s="55"/>
      <c r="BM146" s="55"/>
      <c r="BN146" s="55"/>
      <c r="BO146" s="55"/>
      <c r="BP146" s="55"/>
      <c r="BQ146" s="55"/>
      <c r="BR146" s="55"/>
      <c r="BS146" s="55"/>
      <c r="BT146" s="55"/>
      <c r="BU146" s="55"/>
      <c r="BV146" s="55"/>
      <c r="BW146" s="55"/>
    </row>
    <row r="147" spans="3:75" ht="21" customHeight="1">
      <c r="C147" s="35"/>
      <c r="D147" s="431"/>
      <c r="E147" s="432"/>
      <c r="F147" s="189" t="s">
        <v>2452</v>
      </c>
      <c r="G147" s="259"/>
      <c r="H147" s="234" t="s">
        <v>60</v>
      </c>
      <c r="I147" s="234" t="s">
        <v>64</v>
      </c>
      <c r="J147" s="234" t="s">
        <v>0</v>
      </c>
      <c r="K147" s="234" t="s">
        <v>65</v>
      </c>
      <c r="L147" s="234" t="s">
        <v>0</v>
      </c>
      <c r="M147" s="234" t="s">
        <v>243</v>
      </c>
      <c r="N147" s="46" t="s">
        <v>67</v>
      </c>
      <c r="O147" s="46" t="s">
        <v>0</v>
      </c>
      <c r="P147" s="46" t="s">
        <v>378</v>
      </c>
      <c r="Q147" s="46"/>
      <c r="R147" s="46"/>
      <c r="S147" s="46"/>
      <c r="T147" s="46"/>
      <c r="U147" s="102"/>
      <c r="V147" s="69"/>
      <c r="W147" s="70"/>
      <c r="X147" s="184"/>
      <c r="Y147" s="301"/>
      <c r="Z147" s="304"/>
      <c r="BI147" s="55"/>
      <c r="BJ147" s="55"/>
      <c r="BK147" s="55"/>
      <c r="BL147" s="55"/>
      <c r="BM147" s="55"/>
      <c r="BN147" s="55"/>
      <c r="BO147" s="55"/>
      <c r="BP147" s="55"/>
      <c r="BQ147" s="55"/>
      <c r="BR147" s="55"/>
      <c r="BS147" s="55"/>
      <c r="BT147" s="55"/>
      <c r="BU147" s="55"/>
      <c r="BV147" s="55"/>
      <c r="BW147" s="55"/>
    </row>
    <row r="148" spans="3:75" ht="21" customHeight="1">
      <c r="C148" s="35"/>
      <c r="D148" s="431"/>
      <c r="E148" s="432"/>
      <c r="F148" s="189" t="s">
        <v>2453</v>
      </c>
      <c r="G148" s="259"/>
      <c r="H148" s="234" t="s">
        <v>60</v>
      </c>
      <c r="I148" s="234" t="s">
        <v>64</v>
      </c>
      <c r="J148" s="234" t="s">
        <v>0</v>
      </c>
      <c r="K148" s="234" t="s">
        <v>65</v>
      </c>
      <c r="L148" s="234" t="s">
        <v>0</v>
      </c>
      <c r="M148" s="234" t="s">
        <v>244</v>
      </c>
      <c r="N148" s="46" t="s">
        <v>67</v>
      </c>
      <c r="O148" s="46" t="s">
        <v>0</v>
      </c>
      <c r="P148" s="46" t="s">
        <v>378</v>
      </c>
      <c r="Q148" s="46"/>
      <c r="R148" s="46"/>
      <c r="S148" s="46"/>
      <c r="T148" s="46"/>
      <c r="U148" s="102"/>
      <c r="V148" s="69"/>
      <c r="W148" s="70"/>
      <c r="X148" s="184"/>
      <c r="Y148" s="301"/>
      <c r="Z148" s="304"/>
      <c r="BI148" s="55"/>
      <c r="BJ148" s="55"/>
      <c r="BK148" s="55"/>
      <c r="BL148" s="55"/>
      <c r="BM148" s="55"/>
      <c r="BN148" s="55"/>
      <c r="BO148" s="55"/>
      <c r="BP148" s="55"/>
      <c r="BQ148" s="55"/>
      <c r="BR148" s="55"/>
      <c r="BS148" s="55"/>
      <c r="BT148" s="55"/>
      <c r="BU148" s="55"/>
      <c r="BV148" s="55"/>
      <c r="BW148" s="55"/>
    </row>
    <row r="149" spans="3:75" ht="21" customHeight="1">
      <c r="C149" s="35"/>
      <c r="D149" s="431"/>
      <c r="E149" s="432"/>
      <c r="F149" s="189" t="s">
        <v>2454</v>
      </c>
      <c r="G149" s="259"/>
      <c r="H149" s="234" t="s">
        <v>60</v>
      </c>
      <c r="I149" s="234" t="s">
        <v>64</v>
      </c>
      <c r="J149" s="234" t="s">
        <v>0</v>
      </c>
      <c r="K149" s="234" t="s">
        <v>65</v>
      </c>
      <c r="L149" s="234" t="s">
        <v>0</v>
      </c>
      <c r="M149" s="234" t="s">
        <v>245</v>
      </c>
      <c r="N149" s="46" t="s">
        <v>67</v>
      </c>
      <c r="O149" s="46" t="s">
        <v>0</v>
      </c>
      <c r="P149" s="46" t="s">
        <v>378</v>
      </c>
      <c r="Q149" s="46"/>
      <c r="R149" s="46"/>
      <c r="S149" s="46"/>
      <c r="T149" s="46"/>
      <c r="U149" s="102"/>
      <c r="V149" s="69"/>
      <c r="W149" s="70"/>
      <c r="X149" s="184"/>
      <c r="Y149" s="301"/>
      <c r="Z149" s="304"/>
      <c r="BI149" s="55"/>
      <c r="BJ149" s="55"/>
      <c r="BK149" s="55"/>
      <c r="BL149" s="55"/>
      <c r="BM149" s="55"/>
      <c r="BN149" s="55"/>
      <c r="BO149" s="55"/>
      <c r="BP149" s="55"/>
      <c r="BQ149" s="55"/>
      <c r="BR149" s="55"/>
      <c r="BS149" s="55"/>
      <c r="BT149" s="55"/>
      <c r="BU149" s="55"/>
      <c r="BV149" s="55"/>
      <c r="BW149" s="55"/>
    </row>
    <row r="150" spans="3:75" ht="21" customHeight="1">
      <c r="C150" s="35"/>
      <c r="D150" s="431"/>
      <c r="E150" s="432"/>
      <c r="F150" s="189" t="s">
        <v>2455</v>
      </c>
      <c r="G150" s="259"/>
      <c r="H150" s="234" t="s">
        <v>60</v>
      </c>
      <c r="I150" s="234" t="s">
        <v>64</v>
      </c>
      <c r="J150" s="234" t="s">
        <v>0</v>
      </c>
      <c r="K150" s="234" t="s">
        <v>65</v>
      </c>
      <c r="L150" s="234" t="s">
        <v>0</v>
      </c>
      <c r="M150" s="234" t="s">
        <v>246</v>
      </c>
      <c r="N150" s="46" t="s">
        <v>67</v>
      </c>
      <c r="O150" s="46" t="s">
        <v>0</v>
      </c>
      <c r="P150" s="46" t="s">
        <v>378</v>
      </c>
      <c r="Q150" s="46"/>
      <c r="R150" s="46"/>
      <c r="S150" s="46"/>
      <c r="T150" s="46"/>
      <c r="U150" s="102"/>
      <c r="V150" s="69"/>
      <c r="W150" s="70"/>
      <c r="X150" s="184"/>
      <c r="Y150" s="301"/>
      <c r="Z150" s="304"/>
      <c r="BI150" s="55"/>
      <c r="BJ150" s="55"/>
      <c r="BK150" s="55"/>
      <c r="BL150" s="55"/>
      <c r="BM150" s="55"/>
      <c r="BN150" s="55"/>
      <c r="BO150" s="55"/>
      <c r="BP150" s="55"/>
      <c r="BQ150" s="55"/>
      <c r="BR150" s="55"/>
      <c r="BS150" s="55"/>
      <c r="BT150" s="55"/>
      <c r="BU150" s="55"/>
      <c r="BV150" s="55"/>
      <c r="BW150" s="55"/>
    </row>
    <row r="151" spans="3:75" ht="21" customHeight="1">
      <c r="C151" s="35"/>
      <c r="D151" s="431"/>
      <c r="E151" s="432"/>
      <c r="F151" s="189" t="s">
        <v>2456</v>
      </c>
      <c r="G151" s="259"/>
      <c r="H151" s="234" t="s">
        <v>60</v>
      </c>
      <c r="I151" s="234" t="s">
        <v>64</v>
      </c>
      <c r="J151" s="234" t="s">
        <v>0</v>
      </c>
      <c r="K151" s="234" t="s">
        <v>65</v>
      </c>
      <c r="L151" s="234" t="s">
        <v>0</v>
      </c>
      <c r="M151" s="234" t="s">
        <v>247</v>
      </c>
      <c r="N151" s="46" t="s">
        <v>67</v>
      </c>
      <c r="O151" s="46" t="s">
        <v>0</v>
      </c>
      <c r="P151" s="46" t="s">
        <v>378</v>
      </c>
      <c r="Q151" s="46"/>
      <c r="R151" s="46"/>
      <c r="S151" s="46"/>
      <c r="T151" s="46"/>
      <c r="U151" s="102"/>
      <c r="V151" s="69"/>
      <c r="W151" s="70"/>
      <c r="X151" s="184"/>
      <c r="Y151" s="301"/>
      <c r="Z151" s="304"/>
      <c r="BI151" s="55"/>
      <c r="BJ151" s="55"/>
      <c r="BK151" s="55"/>
      <c r="BL151" s="55"/>
      <c r="BM151" s="55"/>
      <c r="BN151" s="55"/>
      <c r="BO151" s="55"/>
      <c r="BP151" s="55"/>
      <c r="BQ151" s="55"/>
      <c r="BR151" s="55"/>
      <c r="BS151" s="55"/>
      <c r="BT151" s="55"/>
      <c r="BU151" s="55"/>
      <c r="BV151" s="55"/>
      <c r="BW151" s="55"/>
    </row>
    <row r="152" spans="3:75" ht="21" customHeight="1">
      <c r="C152" s="35"/>
      <c r="D152" s="431"/>
      <c r="E152" s="432"/>
      <c r="F152" s="189" t="s">
        <v>2457</v>
      </c>
      <c r="G152" s="259"/>
      <c r="H152" s="234" t="s">
        <v>60</v>
      </c>
      <c r="I152" s="234" t="s">
        <v>64</v>
      </c>
      <c r="J152" s="234" t="s">
        <v>0</v>
      </c>
      <c r="K152" s="234" t="s">
        <v>65</v>
      </c>
      <c r="L152" s="234" t="s">
        <v>0</v>
      </c>
      <c r="M152" s="234" t="s">
        <v>248</v>
      </c>
      <c r="N152" s="46" t="s">
        <v>67</v>
      </c>
      <c r="O152" s="46" t="s">
        <v>0</v>
      </c>
      <c r="P152" s="46" t="s">
        <v>378</v>
      </c>
      <c r="Q152" s="46"/>
      <c r="R152" s="46"/>
      <c r="S152" s="46"/>
      <c r="T152" s="46"/>
      <c r="U152" s="102"/>
      <c r="V152" s="69"/>
      <c r="W152" s="70"/>
      <c r="X152" s="184"/>
      <c r="Y152" s="301"/>
      <c r="Z152" s="304"/>
      <c r="BI152" s="55"/>
      <c r="BJ152" s="55"/>
      <c r="BK152" s="55"/>
      <c r="BL152" s="55"/>
      <c r="BM152" s="55"/>
      <c r="BN152" s="55"/>
      <c r="BO152" s="55"/>
      <c r="BP152" s="55"/>
      <c r="BQ152" s="55"/>
      <c r="BR152" s="55"/>
      <c r="BS152" s="55"/>
      <c r="BT152" s="55"/>
      <c r="BU152" s="55"/>
      <c r="BV152" s="55"/>
      <c r="BW152" s="55"/>
    </row>
    <row r="153" spans="3:75" ht="21" customHeight="1">
      <c r="C153" s="35"/>
      <c r="D153" s="431"/>
      <c r="E153" s="432"/>
      <c r="F153" s="189" t="s">
        <v>2458</v>
      </c>
      <c r="G153" s="259"/>
      <c r="H153" s="234" t="s">
        <v>60</v>
      </c>
      <c r="I153" s="234" t="s">
        <v>64</v>
      </c>
      <c r="J153" s="234" t="s">
        <v>0</v>
      </c>
      <c r="K153" s="234" t="s">
        <v>65</v>
      </c>
      <c r="L153" s="234" t="s">
        <v>0</v>
      </c>
      <c r="M153" s="234" t="s">
        <v>249</v>
      </c>
      <c r="N153" s="46" t="s">
        <v>67</v>
      </c>
      <c r="O153" s="46" t="s">
        <v>0</v>
      </c>
      <c r="P153" s="46" t="s">
        <v>378</v>
      </c>
      <c r="Q153" s="46"/>
      <c r="R153" s="46"/>
      <c r="S153" s="46"/>
      <c r="T153" s="46"/>
      <c r="U153" s="102"/>
      <c r="V153" s="69"/>
      <c r="W153" s="70"/>
      <c r="X153" s="184"/>
      <c r="Y153" s="301"/>
      <c r="Z153" s="304"/>
      <c r="BI153" s="55"/>
      <c r="BJ153" s="55"/>
      <c r="BK153" s="55"/>
      <c r="BL153" s="55"/>
      <c r="BM153" s="55"/>
      <c r="BN153" s="55"/>
      <c r="BO153" s="55"/>
      <c r="BP153" s="55"/>
      <c r="BQ153" s="55"/>
      <c r="BR153" s="55"/>
      <c r="BS153" s="55"/>
      <c r="BT153" s="55"/>
      <c r="BU153" s="55"/>
      <c r="BV153" s="55"/>
      <c r="BW153" s="55"/>
    </row>
    <row r="154" spans="3:75" ht="21" customHeight="1">
      <c r="C154" s="35"/>
      <c r="D154" s="431"/>
      <c r="E154" s="432"/>
      <c r="F154" s="189" t="s">
        <v>2459</v>
      </c>
      <c r="G154" s="259"/>
      <c r="H154" s="234" t="s">
        <v>60</v>
      </c>
      <c r="I154" s="234" t="s">
        <v>64</v>
      </c>
      <c r="J154" s="234" t="s">
        <v>0</v>
      </c>
      <c r="K154" s="234" t="s">
        <v>65</v>
      </c>
      <c r="L154" s="234" t="s">
        <v>0</v>
      </c>
      <c r="M154" s="234" t="s">
        <v>250</v>
      </c>
      <c r="N154" s="46" t="s">
        <v>67</v>
      </c>
      <c r="O154" s="46" t="s">
        <v>0</v>
      </c>
      <c r="P154" s="46" t="s">
        <v>378</v>
      </c>
      <c r="Q154" s="46"/>
      <c r="R154" s="46"/>
      <c r="S154" s="46"/>
      <c r="T154" s="46"/>
      <c r="U154" s="102"/>
      <c r="V154" s="69"/>
      <c r="W154" s="70"/>
      <c r="X154" s="184"/>
      <c r="Y154" s="301"/>
      <c r="Z154" s="304"/>
      <c r="BI154" s="55"/>
      <c r="BJ154" s="55"/>
      <c r="BK154" s="55"/>
      <c r="BL154" s="55"/>
      <c r="BM154" s="55"/>
      <c r="BN154" s="55"/>
      <c r="BO154" s="55"/>
      <c r="BP154" s="55"/>
      <c r="BQ154" s="55"/>
      <c r="BR154" s="55"/>
      <c r="BS154" s="55"/>
      <c r="BT154" s="55"/>
      <c r="BU154" s="55"/>
      <c r="BV154" s="55"/>
      <c r="BW154" s="55"/>
    </row>
    <row r="155" spans="3:75" ht="21" customHeight="1">
      <c r="C155" s="35"/>
      <c r="D155" s="431"/>
      <c r="E155" s="432"/>
      <c r="F155" s="189" t="s">
        <v>2460</v>
      </c>
      <c r="G155" s="259"/>
      <c r="H155" s="234" t="s">
        <v>60</v>
      </c>
      <c r="I155" s="234" t="s">
        <v>64</v>
      </c>
      <c r="J155" s="234" t="s">
        <v>0</v>
      </c>
      <c r="K155" s="234" t="s">
        <v>65</v>
      </c>
      <c r="L155" s="234" t="s">
        <v>0</v>
      </c>
      <c r="M155" s="234" t="s">
        <v>236</v>
      </c>
      <c r="N155" s="46" t="s">
        <v>67</v>
      </c>
      <c r="O155" s="46" t="s">
        <v>0</v>
      </c>
      <c r="P155" s="46" t="s">
        <v>378</v>
      </c>
      <c r="Q155" s="46"/>
      <c r="R155" s="46"/>
      <c r="S155" s="46"/>
      <c r="T155" s="46"/>
      <c r="U155" s="102"/>
      <c r="V155" s="69"/>
      <c r="W155" s="70"/>
      <c r="X155" s="184"/>
      <c r="Y155" s="301"/>
      <c r="Z155" s="304"/>
      <c r="BI155" s="55"/>
      <c r="BJ155" s="55"/>
      <c r="BK155" s="55"/>
      <c r="BL155" s="55"/>
      <c r="BM155" s="55"/>
      <c r="BN155" s="55"/>
      <c r="BO155" s="55"/>
      <c r="BP155" s="55"/>
      <c r="BQ155" s="55"/>
      <c r="BR155" s="55"/>
      <c r="BS155" s="55"/>
      <c r="BT155" s="55"/>
      <c r="BU155" s="55"/>
      <c r="BV155" s="55"/>
      <c r="BW155" s="55"/>
    </row>
    <row r="156" spans="3:75" ht="21" customHeight="1">
      <c r="C156" s="35"/>
      <c r="D156" s="431"/>
      <c r="E156" s="432"/>
      <c r="F156" s="189" t="s">
        <v>2461</v>
      </c>
      <c r="G156" s="259"/>
      <c r="H156" s="234" t="s">
        <v>60</v>
      </c>
      <c r="I156" s="234" t="s">
        <v>64</v>
      </c>
      <c r="J156" s="234" t="s">
        <v>0</v>
      </c>
      <c r="K156" s="234" t="s">
        <v>65</v>
      </c>
      <c r="L156" s="234" t="s">
        <v>0</v>
      </c>
      <c r="M156" s="234" t="s">
        <v>251</v>
      </c>
      <c r="N156" s="46" t="s">
        <v>67</v>
      </c>
      <c r="O156" s="46" t="s">
        <v>0</v>
      </c>
      <c r="P156" s="46" t="s">
        <v>378</v>
      </c>
      <c r="Q156" s="46"/>
      <c r="R156" s="46"/>
      <c r="S156" s="46"/>
      <c r="T156" s="46"/>
      <c r="U156" s="102"/>
      <c r="V156" s="69"/>
      <c r="W156" s="70"/>
      <c r="X156" s="184"/>
      <c r="Y156" s="301"/>
      <c r="Z156" s="304"/>
      <c r="BI156" s="55"/>
      <c r="BJ156" s="55"/>
      <c r="BK156" s="55"/>
      <c r="BL156" s="55"/>
      <c r="BM156" s="55"/>
      <c r="BN156" s="55"/>
      <c r="BO156" s="55"/>
      <c r="BP156" s="55"/>
      <c r="BQ156" s="55"/>
      <c r="BR156" s="55"/>
      <c r="BS156" s="55"/>
      <c r="BT156" s="55"/>
      <c r="BU156" s="55"/>
      <c r="BV156" s="55"/>
      <c r="BW156" s="55"/>
    </row>
    <row r="157" spans="3:75" ht="21" customHeight="1">
      <c r="C157" s="35"/>
      <c r="D157" s="431"/>
      <c r="E157" s="432"/>
      <c r="F157" s="189" t="s">
        <v>2462</v>
      </c>
      <c r="G157" s="259"/>
      <c r="H157" s="234" t="s">
        <v>60</v>
      </c>
      <c r="I157" s="234" t="s">
        <v>64</v>
      </c>
      <c r="J157" s="234" t="s">
        <v>0</v>
      </c>
      <c r="K157" s="234" t="s">
        <v>65</v>
      </c>
      <c r="L157" s="234" t="s">
        <v>0</v>
      </c>
      <c r="M157" s="234" t="s">
        <v>252</v>
      </c>
      <c r="N157" s="46" t="s">
        <v>67</v>
      </c>
      <c r="O157" s="46" t="s">
        <v>0</v>
      </c>
      <c r="P157" s="46" t="s">
        <v>378</v>
      </c>
      <c r="Q157" s="46"/>
      <c r="R157" s="46"/>
      <c r="S157" s="46"/>
      <c r="T157" s="46"/>
      <c r="U157" s="102"/>
      <c r="V157" s="69"/>
      <c r="W157" s="70"/>
      <c r="X157" s="184"/>
      <c r="Y157" s="301"/>
      <c r="Z157" s="301"/>
      <c r="AA157" s="302"/>
      <c r="AB157" s="302"/>
      <c r="AC157" s="302"/>
      <c r="AD157" s="302"/>
      <c r="AE157" s="302"/>
      <c r="AF157" s="302"/>
      <c r="AG157" s="302"/>
      <c r="AH157" s="302"/>
      <c r="AI157" s="302"/>
      <c r="AJ157" s="302"/>
      <c r="AK157" s="302"/>
      <c r="AL157" s="302"/>
      <c r="AM157" s="302"/>
      <c r="AN157" s="302"/>
      <c r="AO157" s="302"/>
      <c r="AP157" s="302"/>
      <c r="AQ157" s="302"/>
      <c r="AR157" s="302"/>
      <c r="AS157" s="302"/>
      <c r="BI157" s="55"/>
      <c r="BJ157" s="55"/>
      <c r="BK157" s="55"/>
      <c r="BL157" s="55"/>
      <c r="BM157" s="55"/>
      <c r="BN157" s="55"/>
      <c r="BO157" s="55"/>
      <c r="BP157" s="55"/>
      <c r="BQ157" s="55"/>
      <c r="BR157" s="55"/>
      <c r="BS157" s="55"/>
      <c r="BT157" s="55"/>
      <c r="BU157" s="55"/>
      <c r="BV157" s="55"/>
      <c r="BW157" s="55"/>
    </row>
    <row r="158" spans="3:75" ht="21" customHeight="1">
      <c r="C158" s="35"/>
      <c r="D158" s="431"/>
      <c r="E158" s="432"/>
      <c r="F158" s="189" t="s">
        <v>2463</v>
      </c>
      <c r="G158" s="259"/>
      <c r="H158" s="234" t="s">
        <v>60</v>
      </c>
      <c r="I158" s="234" t="s">
        <v>64</v>
      </c>
      <c r="J158" s="234" t="s">
        <v>0</v>
      </c>
      <c r="K158" s="234" t="s">
        <v>65</v>
      </c>
      <c r="L158" s="234" t="s">
        <v>0</v>
      </c>
      <c r="M158" s="234" t="s">
        <v>253</v>
      </c>
      <c r="N158" s="46" t="s">
        <v>67</v>
      </c>
      <c r="O158" s="46" t="s">
        <v>0</v>
      </c>
      <c r="P158" s="46" t="s">
        <v>378</v>
      </c>
      <c r="Q158" s="46"/>
      <c r="R158" s="46"/>
      <c r="S158" s="46"/>
      <c r="T158" s="46"/>
      <c r="U158" s="102"/>
      <c r="V158" s="69"/>
      <c r="W158" s="70"/>
      <c r="X158" s="184"/>
      <c r="Y158" s="301"/>
      <c r="Z158" s="301"/>
      <c r="AA158" s="302"/>
      <c r="AB158" s="302"/>
      <c r="AC158" s="302"/>
      <c r="AD158" s="302"/>
      <c r="AE158" s="302"/>
      <c r="AF158" s="302"/>
      <c r="AG158" s="302"/>
      <c r="AH158" s="302"/>
      <c r="AI158" s="302"/>
      <c r="AJ158" s="302"/>
      <c r="AK158" s="302"/>
      <c r="AL158" s="302"/>
      <c r="AM158" s="302"/>
      <c r="AN158" s="302"/>
      <c r="AO158" s="302"/>
      <c r="AP158" s="302"/>
      <c r="AQ158" s="302"/>
      <c r="AR158" s="302"/>
      <c r="AS158" s="302"/>
      <c r="BI158" s="55"/>
      <c r="BJ158" s="55"/>
      <c r="BK158" s="55"/>
      <c r="BL158" s="55"/>
      <c r="BM158" s="55"/>
      <c r="BN158" s="55"/>
      <c r="BO158" s="55"/>
      <c r="BP158" s="55"/>
      <c r="BQ158" s="55"/>
      <c r="BR158" s="55"/>
      <c r="BS158" s="55"/>
      <c r="BT158" s="55"/>
      <c r="BU158" s="55"/>
      <c r="BV158" s="55"/>
      <c r="BW158" s="55"/>
    </row>
    <row r="159" spans="3:75" ht="21" customHeight="1">
      <c r="C159" s="35"/>
      <c r="D159" s="431"/>
      <c r="E159" s="432"/>
      <c r="F159" s="189" t="s">
        <v>2464</v>
      </c>
      <c r="G159" s="259"/>
      <c r="H159" s="234" t="s">
        <v>60</v>
      </c>
      <c r="I159" s="234" t="s">
        <v>64</v>
      </c>
      <c r="J159" s="234" t="s">
        <v>0</v>
      </c>
      <c r="K159" s="234" t="s">
        <v>65</v>
      </c>
      <c r="L159" s="234" t="s">
        <v>0</v>
      </c>
      <c r="M159" s="234" t="s">
        <v>254</v>
      </c>
      <c r="N159" s="46" t="s">
        <v>67</v>
      </c>
      <c r="O159" s="46" t="s">
        <v>0</v>
      </c>
      <c r="P159" s="46" t="s">
        <v>378</v>
      </c>
      <c r="Q159" s="46"/>
      <c r="R159" s="46"/>
      <c r="S159" s="46"/>
      <c r="T159" s="46"/>
      <c r="U159" s="102"/>
      <c r="V159" s="69"/>
      <c r="W159" s="70"/>
      <c r="X159" s="184"/>
      <c r="Y159" s="301"/>
      <c r="Z159" s="301"/>
      <c r="AA159" s="302"/>
      <c r="AB159" s="302"/>
      <c r="AC159" s="302"/>
      <c r="AD159" s="302"/>
      <c r="AE159" s="302"/>
      <c r="AF159" s="302"/>
      <c r="AG159" s="302"/>
      <c r="AH159" s="302"/>
      <c r="AI159" s="302"/>
      <c r="AJ159" s="302"/>
      <c r="AK159" s="302"/>
      <c r="AL159" s="302"/>
      <c r="AM159" s="302"/>
      <c r="AN159" s="302"/>
      <c r="AO159" s="302"/>
      <c r="AP159" s="302"/>
      <c r="AQ159" s="302"/>
      <c r="AR159" s="302"/>
      <c r="AS159" s="302"/>
      <c r="BI159" s="55"/>
      <c r="BJ159" s="55"/>
      <c r="BK159" s="55"/>
      <c r="BL159" s="55"/>
      <c r="BM159" s="55"/>
      <c r="BN159" s="55"/>
      <c r="BO159" s="55"/>
      <c r="BP159" s="55"/>
      <c r="BQ159" s="55"/>
      <c r="BR159" s="55"/>
      <c r="BS159" s="55"/>
      <c r="BT159" s="55"/>
      <c r="BU159" s="55"/>
      <c r="BV159" s="55"/>
      <c r="BW159" s="55"/>
    </row>
    <row r="160" spans="3:75" ht="21" customHeight="1">
      <c r="C160" s="35"/>
      <c r="D160" s="431"/>
      <c r="E160" s="432"/>
      <c r="F160" s="189" t="s">
        <v>2465</v>
      </c>
      <c r="G160" s="259"/>
      <c r="H160" s="234" t="s">
        <v>60</v>
      </c>
      <c r="I160" s="234" t="s">
        <v>64</v>
      </c>
      <c r="J160" s="234" t="s">
        <v>0</v>
      </c>
      <c r="K160" s="234" t="s">
        <v>65</v>
      </c>
      <c r="L160" s="234" t="s">
        <v>0</v>
      </c>
      <c r="M160" s="234" t="s">
        <v>255</v>
      </c>
      <c r="N160" s="46" t="s">
        <v>67</v>
      </c>
      <c r="O160" s="46" t="s">
        <v>0</v>
      </c>
      <c r="P160" s="46" t="s">
        <v>378</v>
      </c>
      <c r="Q160" s="46"/>
      <c r="R160" s="46"/>
      <c r="S160" s="46"/>
      <c r="T160" s="46"/>
      <c r="U160" s="102"/>
      <c r="V160" s="69"/>
      <c r="W160" s="70"/>
      <c r="X160" s="184"/>
      <c r="Y160" s="301"/>
      <c r="Z160" s="301"/>
      <c r="AA160" s="302"/>
      <c r="AB160" s="302"/>
      <c r="AC160" s="302"/>
      <c r="AD160" s="302"/>
      <c r="AE160" s="302"/>
      <c r="AF160" s="302"/>
      <c r="AG160" s="302"/>
      <c r="AH160" s="302"/>
      <c r="AI160" s="302"/>
      <c r="AJ160" s="302"/>
      <c r="AK160" s="302"/>
      <c r="AL160" s="302"/>
      <c r="AM160" s="302"/>
      <c r="AN160" s="302"/>
      <c r="AO160" s="302"/>
      <c r="AP160" s="302"/>
      <c r="AQ160" s="302"/>
      <c r="AR160" s="302"/>
      <c r="AS160" s="302"/>
      <c r="BI160" s="55"/>
      <c r="BJ160" s="55"/>
      <c r="BK160" s="55"/>
      <c r="BL160" s="55"/>
      <c r="BM160" s="55"/>
      <c r="BN160" s="55"/>
      <c r="BO160" s="55"/>
      <c r="BP160" s="55"/>
      <c r="BQ160" s="55"/>
      <c r="BR160" s="55"/>
      <c r="BS160" s="55"/>
      <c r="BT160" s="55"/>
      <c r="BU160" s="55"/>
      <c r="BV160" s="55"/>
      <c r="BW160" s="55"/>
    </row>
    <row r="161" spans="3:75" ht="21" customHeight="1">
      <c r="C161" s="35"/>
      <c r="D161" s="431"/>
      <c r="E161" s="432"/>
      <c r="F161" s="189" t="s">
        <v>2466</v>
      </c>
      <c r="G161" s="259"/>
      <c r="H161" s="234" t="s">
        <v>60</v>
      </c>
      <c r="I161" s="234" t="s">
        <v>64</v>
      </c>
      <c r="J161" s="234" t="s">
        <v>0</v>
      </c>
      <c r="K161" s="234" t="s">
        <v>65</v>
      </c>
      <c r="L161" s="234" t="s">
        <v>0</v>
      </c>
      <c r="M161" s="234" t="s">
        <v>256</v>
      </c>
      <c r="N161" s="46" t="s">
        <v>67</v>
      </c>
      <c r="O161" s="46" t="s">
        <v>0</v>
      </c>
      <c r="P161" s="46" t="s">
        <v>378</v>
      </c>
      <c r="Q161" s="46"/>
      <c r="R161" s="46"/>
      <c r="S161" s="46"/>
      <c r="T161" s="46"/>
      <c r="U161" s="102"/>
      <c r="V161" s="69"/>
      <c r="W161" s="70"/>
      <c r="X161" s="184"/>
      <c r="Y161" s="301"/>
      <c r="Z161" s="301"/>
      <c r="AA161" s="302"/>
      <c r="AB161" s="302"/>
      <c r="AC161" s="302"/>
      <c r="AD161" s="302"/>
      <c r="AE161" s="302"/>
      <c r="AF161" s="302"/>
      <c r="AG161" s="302"/>
      <c r="AH161" s="302"/>
      <c r="AI161" s="302"/>
      <c r="AJ161" s="302"/>
      <c r="AK161" s="302"/>
      <c r="AL161" s="302"/>
      <c r="AM161" s="302"/>
      <c r="AN161" s="302"/>
      <c r="AO161" s="302"/>
      <c r="AP161" s="302"/>
      <c r="AQ161" s="302"/>
      <c r="AR161" s="302"/>
      <c r="AS161" s="302"/>
      <c r="BI161" s="55"/>
      <c r="BJ161" s="55"/>
      <c r="BK161" s="55"/>
      <c r="BL161" s="55"/>
      <c r="BM161" s="55"/>
      <c r="BN161" s="55"/>
      <c r="BO161" s="55"/>
      <c r="BP161" s="55"/>
      <c r="BQ161" s="55"/>
      <c r="BR161" s="55"/>
      <c r="BS161" s="55"/>
      <c r="BT161" s="55"/>
      <c r="BU161" s="55"/>
      <c r="BV161" s="55"/>
      <c r="BW161" s="55"/>
    </row>
    <row r="162" spans="3:75" ht="21" customHeight="1">
      <c r="C162" s="35"/>
      <c r="D162" s="431"/>
      <c r="E162" s="432"/>
      <c r="F162" s="189" t="s">
        <v>2467</v>
      </c>
      <c r="G162" s="259"/>
      <c r="H162" s="234" t="s">
        <v>60</v>
      </c>
      <c r="I162" s="234" t="s">
        <v>64</v>
      </c>
      <c r="J162" s="234" t="s">
        <v>0</v>
      </c>
      <c r="K162" s="234" t="s">
        <v>65</v>
      </c>
      <c r="L162" s="234" t="s">
        <v>0</v>
      </c>
      <c r="M162" s="234" t="s">
        <v>257</v>
      </c>
      <c r="N162" s="46" t="s">
        <v>67</v>
      </c>
      <c r="O162" s="46" t="s">
        <v>0</v>
      </c>
      <c r="P162" s="46" t="s">
        <v>378</v>
      </c>
      <c r="Q162" s="46"/>
      <c r="R162" s="46"/>
      <c r="S162" s="46"/>
      <c r="T162" s="46"/>
      <c r="U162" s="102"/>
      <c r="V162" s="69"/>
      <c r="W162" s="70"/>
      <c r="X162" s="184"/>
      <c r="Y162" s="301"/>
      <c r="Z162" s="301"/>
      <c r="AA162" s="302"/>
      <c r="AB162" s="302"/>
      <c r="AC162" s="302"/>
      <c r="AD162" s="302"/>
      <c r="AE162" s="302"/>
      <c r="AF162" s="302"/>
      <c r="AG162" s="302"/>
      <c r="AH162" s="302"/>
      <c r="AI162" s="302"/>
      <c r="AJ162" s="302"/>
      <c r="AK162" s="302"/>
      <c r="AL162" s="302"/>
      <c r="AM162" s="302"/>
      <c r="AN162" s="302"/>
      <c r="AO162" s="302"/>
      <c r="AP162" s="302"/>
      <c r="AQ162" s="302"/>
      <c r="AR162" s="302"/>
      <c r="AS162" s="302"/>
      <c r="BI162" s="55"/>
      <c r="BJ162" s="55"/>
      <c r="BK162" s="55"/>
      <c r="BL162" s="55"/>
      <c r="BM162" s="55"/>
      <c r="BN162" s="55"/>
      <c r="BO162" s="55"/>
      <c r="BP162" s="55"/>
      <c r="BQ162" s="55"/>
      <c r="BR162" s="55"/>
      <c r="BS162" s="55"/>
      <c r="BT162" s="55"/>
      <c r="BU162" s="55"/>
      <c r="BV162" s="55"/>
      <c r="BW162" s="55"/>
    </row>
    <row r="163" spans="3:75" ht="21" customHeight="1">
      <c r="C163" s="35"/>
      <c r="D163" s="431"/>
      <c r="E163" s="432"/>
      <c r="F163" s="189" t="s">
        <v>2468</v>
      </c>
      <c r="G163" s="259"/>
      <c r="H163" s="234" t="s">
        <v>60</v>
      </c>
      <c r="I163" s="234" t="s">
        <v>64</v>
      </c>
      <c r="J163" s="234" t="s">
        <v>0</v>
      </c>
      <c r="K163" s="234" t="s">
        <v>65</v>
      </c>
      <c r="L163" s="234" t="s">
        <v>0</v>
      </c>
      <c r="M163" s="234" t="s">
        <v>258</v>
      </c>
      <c r="N163" s="46" t="s">
        <v>67</v>
      </c>
      <c r="O163" s="46" t="s">
        <v>0</v>
      </c>
      <c r="P163" s="46" t="s">
        <v>378</v>
      </c>
      <c r="Q163" s="46"/>
      <c r="R163" s="46"/>
      <c r="S163" s="46"/>
      <c r="T163" s="46"/>
      <c r="U163" s="102"/>
      <c r="V163" s="69"/>
      <c r="W163" s="70"/>
      <c r="X163" s="184"/>
      <c r="Y163" s="301"/>
      <c r="Z163" s="301"/>
      <c r="AA163" s="302"/>
      <c r="AB163" s="302"/>
      <c r="AC163" s="302"/>
      <c r="AD163" s="302"/>
      <c r="AE163" s="302"/>
      <c r="AF163" s="302"/>
      <c r="AG163" s="302"/>
      <c r="AH163" s="302"/>
      <c r="AI163" s="302"/>
      <c r="AJ163" s="302"/>
      <c r="AK163" s="302"/>
      <c r="AL163" s="302"/>
      <c r="AM163" s="302"/>
      <c r="AN163" s="302"/>
      <c r="AO163" s="302"/>
      <c r="AP163" s="302"/>
      <c r="AQ163" s="302"/>
      <c r="AR163" s="302"/>
      <c r="AS163" s="302"/>
      <c r="BI163" s="55"/>
      <c r="BJ163" s="55"/>
      <c r="BK163" s="55"/>
      <c r="BL163" s="55"/>
      <c r="BM163" s="55"/>
      <c r="BN163" s="55"/>
      <c r="BO163" s="55"/>
      <c r="BP163" s="55"/>
      <c r="BQ163" s="55"/>
      <c r="BR163" s="55"/>
      <c r="BS163" s="55"/>
      <c r="BT163" s="55"/>
      <c r="BU163" s="55"/>
      <c r="BV163" s="55"/>
      <c r="BW163" s="55"/>
    </row>
    <row r="164" spans="3:75" ht="21" customHeight="1">
      <c r="C164" s="35"/>
      <c r="D164" s="431"/>
      <c r="E164" s="432"/>
      <c r="F164" s="189" t="s">
        <v>2469</v>
      </c>
      <c r="G164" s="259"/>
      <c r="H164" s="234" t="s">
        <v>60</v>
      </c>
      <c r="I164" s="234" t="s">
        <v>64</v>
      </c>
      <c r="J164" s="234" t="s">
        <v>0</v>
      </c>
      <c r="K164" s="234" t="s">
        <v>65</v>
      </c>
      <c r="L164" s="234" t="s">
        <v>0</v>
      </c>
      <c r="M164" s="234" t="s">
        <v>259</v>
      </c>
      <c r="N164" s="46" t="s">
        <v>67</v>
      </c>
      <c r="O164" s="46" t="s">
        <v>0</v>
      </c>
      <c r="P164" s="46" t="s">
        <v>378</v>
      </c>
      <c r="Q164" s="46"/>
      <c r="R164" s="46"/>
      <c r="S164" s="46"/>
      <c r="T164" s="46"/>
      <c r="U164" s="102"/>
      <c r="V164" s="69"/>
      <c r="W164" s="70"/>
      <c r="X164" s="184"/>
      <c r="Y164" s="301"/>
      <c r="Z164" s="301"/>
      <c r="AA164" s="302"/>
      <c r="AB164" s="302"/>
      <c r="AC164" s="302"/>
      <c r="AD164" s="302"/>
      <c r="AE164" s="302"/>
      <c r="AF164" s="302"/>
      <c r="AG164" s="302"/>
      <c r="AH164" s="302"/>
      <c r="AI164" s="302"/>
      <c r="AJ164" s="302"/>
      <c r="AK164" s="302"/>
      <c r="AL164" s="302"/>
      <c r="AM164" s="302"/>
      <c r="AN164" s="302"/>
      <c r="AO164" s="302"/>
      <c r="AP164" s="302"/>
      <c r="AQ164" s="302"/>
      <c r="AR164" s="302"/>
      <c r="AS164" s="302"/>
      <c r="BI164" s="55"/>
      <c r="BJ164" s="55"/>
      <c r="BK164" s="55"/>
      <c r="BL164" s="55"/>
      <c r="BM164" s="55"/>
      <c r="BN164" s="55"/>
      <c r="BO164" s="55"/>
      <c r="BP164" s="55"/>
      <c r="BQ164" s="55"/>
      <c r="BR164" s="55"/>
      <c r="BS164" s="55"/>
      <c r="BT164" s="55"/>
      <c r="BU164" s="55"/>
      <c r="BV164" s="55"/>
      <c r="BW164" s="55"/>
    </row>
    <row r="165" spans="3:75" ht="21" customHeight="1">
      <c r="C165" s="35"/>
      <c r="D165" s="431"/>
      <c r="E165" s="432"/>
      <c r="F165" s="189" t="s">
        <v>2470</v>
      </c>
      <c r="G165" s="259"/>
      <c r="H165" s="234" t="s">
        <v>60</v>
      </c>
      <c r="I165" s="234" t="s">
        <v>64</v>
      </c>
      <c r="J165" s="234" t="s">
        <v>0</v>
      </c>
      <c r="K165" s="234" t="s">
        <v>65</v>
      </c>
      <c r="L165" s="234" t="s">
        <v>0</v>
      </c>
      <c r="M165" s="234" t="s">
        <v>260</v>
      </c>
      <c r="N165" s="46" t="s">
        <v>67</v>
      </c>
      <c r="O165" s="46" t="s">
        <v>0</v>
      </c>
      <c r="P165" s="46" t="s">
        <v>378</v>
      </c>
      <c r="Q165" s="46"/>
      <c r="R165" s="46"/>
      <c r="S165" s="46"/>
      <c r="T165" s="46"/>
      <c r="U165" s="102"/>
      <c r="V165" s="69"/>
      <c r="W165" s="70"/>
      <c r="X165" s="184"/>
      <c r="Y165" s="301"/>
      <c r="Z165" s="301"/>
      <c r="AA165" s="302"/>
      <c r="AB165" s="302"/>
      <c r="AC165" s="302"/>
      <c r="AD165" s="302"/>
      <c r="AE165" s="302"/>
      <c r="AF165" s="302"/>
      <c r="AG165" s="302"/>
      <c r="AH165" s="302"/>
      <c r="AI165" s="302"/>
      <c r="AJ165" s="302"/>
      <c r="AK165" s="302"/>
      <c r="AL165" s="302"/>
      <c r="AM165" s="302"/>
      <c r="AN165" s="302"/>
      <c r="AO165" s="302"/>
      <c r="AP165" s="302"/>
      <c r="AQ165" s="302"/>
      <c r="AR165" s="302"/>
      <c r="AS165" s="302"/>
      <c r="BI165" s="55"/>
      <c r="BJ165" s="55"/>
      <c r="BK165" s="55"/>
      <c r="BL165" s="55"/>
      <c r="BM165" s="55"/>
      <c r="BN165" s="55"/>
      <c r="BO165" s="55"/>
      <c r="BP165" s="55"/>
      <c r="BQ165" s="55"/>
      <c r="BR165" s="55"/>
      <c r="BS165" s="55"/>
      <c r="BT165" s="55"/>
      <c r="BU165" s="55"/>
      <c r="BV165" s="55"/>
      <c r="BW165" s="55"/>
    </row>
    <row r="166" spans="3:75" ht="21" customHeight="1">
      <c r="C166" s="35"/>
      <c r="D166" s="431"/>
      <c r="E166" s="432"/>
      <c r="F166" s="189" t="s">
        <v>2471</v>
      </c>
      <c r="G166" s="259"/>
      <c r="H166" s="234" t="s">
        <v>60</v>
      </c>
      <c r="I166" s="234" t="s">
        <v>64</v>
      </c>
      <c r="J166" s="234" t="s">
        <v>0</v>
      </c>
      <c r="K166" s="234" t="s">
        <v>65</v>
      </c>
      <c r="L166" s="234" t="s">
        <v>0</v>
      </c>
      <c r="M166" s="234" t="s">
        <v>261</v>
      </c>
      <c r="N166" s="46" t="s">
        <v>67</v>
      </c>
      <c r="O166" s="46" t="s">
        <v>0</v>
      </c>
      <c r="P166" s="46" t="s">
        <v>378</v>
      </c>
      <c r="Q166" s="46"/>
      <c r="R166" s="46"/>
      <c r="S166" s="46"/>
      <c r="T166" s="46"/>
      <c r="U166" s="102"/>
      <c r="V166" s="69"/>
      <c r="W166" s="70"/>
      <c r="X166" s="184"/>
      <c r="Y166" s="301"/>
      <c r="Z166" s="301"/>
      <c r="AA166" s="302"/>
      <c r="AB166" s="302"/>
      <c r="AC166" s="302"/>
      <c r="AD166" s="302"/>
      <c r="AE166" s="302"/>
      <c r="AF166" s="302"/>
      <c r="AG166" s="302"/>
      <c r="AH166" s="302"/>
      <c r="AI166" s="302"/>
      <c r="AJ166" s="302"/>
      <c r="AK166" s="302"/>
      <c r="AL166" s="302"/>
      <c r="AM166" s="302"/>
      <c r="AN166" s="302"/>
      <c r="AO166" s="302"/>
      <c r="AP166" s="302"/>
      <c r="AQ166" s="302"/>
      <c r="AR166" s="302"/>
      <c r="AS166" s="302"/>
      <c r="BI166" s="55"/>
      <c r="BJ166" s="55"/>
      <c r="BK166" s="55"/>
      <c r="BL166" s="55"/>
      <c r="BM166" s="55"/>
      <c r="BN166" s="55"/>
      <c r="BO166" s="55"/>
      <c r="BP166" s="55"/>
      <c r="BQ166" s="55"/>
      <c r="BR166" s="55"/>
      <c r="BS166" s="55"/>
      <c r="BT166" s="55"/>
      <c r="BU166" s="55"/>
      <c r="BV166" s="55"/>
      <c r="BW166" s="55"/>
    </row>
    <row r="167" spans="3:75" ht="21" customHeight="1">
      <c r="C167" s="35"/>
      <c r="D167" s="431"/>
      <c r="E167" s="432"/>
      <c r="F167" s="189" t="s">
        <v>2472</v>
      </c>
      <c r="G167" s="259"/>
      <c r="H167" s="234" t="s">
        <v>60</v>
      </c>
      <c r="I167" s="234" t="s">
        <v>64</v>
      </c>
      <c r="J167" s="234" t="s">
        <v>0</v>
      </c>
      <c r="K167" s="234" t="s">
        <v>65</v>
      </c>
      <c r="L167" s="234" t="s">
        <v>0</v>
      </c>
      <c r="M167" s="234" t="s">
        <v>262</v>
      </c>
      <c r="N167" s="46" t="s">
        <v>67</v>
      </c>
      <c r="O167" s="46" t="s">
        <v>0</v>
      </c>
      <c r="P167" s="46" t="s">
        <v>378</v>
      </c>
      <c r="Q167" s="46"/>
      <c r="R167" s="46"/>
      <c r="S167" s="46"/>
      <c r="T167" s="46"/>
      <c r="U167" s="102"/>
      <c r="V167" s="69"/>
      <c r="W167" s="70"/>
      <c r="X167" s="184"/>
      <c r="Y167" s="301"/>
      <c r="Z167" s="301"/>
      <c r="AA167" s="302"/>
      <c r="AB167" s="302"/>
      <c r="AC167" s="302"/>
      <c r="AD167" s="302"/>
      <c r="AE167" s="302"/>
      <c r="AF167" s="302"/>
      <c r="AG167" s="302"/>
      <c r="AH167" s="302"/>
      <c r="AI167" s="302"/>
      <c r="AJ167" s="302"/>
      <c r="AK167" s="302"/>
      <c r="AL167" s="302"/>
      <c r="AM167" s="302"/>
      <c r="AN167" s="302"/>
      <c r="AO167" s="302"/>
      <c r="AP167" s="302"/>
      <c r="AQ167" s="302"/>
      <c r="AR167" s="302"/>
      <c r="AS167" s="302"/>
      <c r="BI167" s="55"/>
      <c r="BJ167" s="55"/>
      <c r="BK167" s="55"/>
      <c r="BL167" s="55"/>
      <c r="BM167" s="55"/>
      <c r="BN167" s="55"/>
      <c r="BO167" s="55"/>
      <c r="BP167" s="55"/>
      <c r="BQ167" s="55"/>
      <c r="BR167" s="55"/>
      <c r="BS167" s="55"/>
      <c r="BT167" s="55"/>
      <c r="BU167" s="55"/>
      <c r="BV167" s="55"/>
      <c r="BW167" s="55"/>
    </row>
    <row r="168" spans="3:75" ht="21" customHeight="1">
      <c r="C168" s="35"/>
      <c r="D168" s="431"/>
      <c r="E168" s="432"/>
      <c r="F168" s="189" t="s">
        <v>2473</v>
      </c>
      <c r="G168" s="259"/>
      <c r="H168" s="234" t="s">
        <v>60</v>
      </c>
      <c r="I168" s="234" t="s">
        <v>64</v>
      </c>
      <c r="J168" s="234" t="s">
        <v>0</v>
      </c>
      <c r="K168" s="234" t="s">
        <v>65</v>
      </c>
      <c r="L168" s="234" t="s">
        <v>0</v>
      </c>
      <c r="M168" s="234" t="s">
        <v>263</v>
      </c>
      <c r="N168" s="46" t="s">
        <v>67</v>
      </c>
      <c r="O168" s="46" t="s">
        <v>0</v>
      </c>
      <c r="P168" s="46" t="s">
        <v>378</v>
      </c>
      <c r="Q168" s="46"/>
      <c r="R168" s="46"/>
      <c r="S168" s="46"/>
      <c r="T168" s="46"/>
      <c r="U168" s="102"/>
      <c r="V168" s="69"/>
      <c r="W168" s="70"/>
      <c r="X168" s="184"/>
      <c r="Y168" s="301"/>
      <c r="Z168" s="301"/>
      <c r="AA168" s="302"/>
      <c r="AB168" s="302"/>
      <c r="AC168" s="302"/>
      <c r="AD168" s="302"/>
      <c r="AE168" s="302"/>
      <c r="AF168" s="302"/>
      <c r="AG168" s="302"/>
      <c r="AH168" s="302"/>
      <c r="AI168" s="302"/>
      <c r="AJ168" s="302"/>
      <c r="AK168" s="302"/>
      <c r="AL168" s="302"/>
      <c r="AM168" s="302"/>
      <c r="AN168" s="302"/>
      <c r="AO168" s="302"/>
      <c r="AP168" s="302"/>
      <c r="AQ168" s="302"/>
      <c r="AR168" s="302"/>
      <c r="AS168" s="302"/>
      <c r="BI168" s="55"/>
      <c r="BJ168" s="55"/>
      <c r="BK168" s="55"/>
      <c r="BL168" s="55"/>
      <c r="BM168" s="55"/>
      <c r="BN168" s="55"/>
      <c r="BO168" s="55"/>
      <c r="BP168" s="55"/>
      <c r="BQ168" s="55"/>
      <c r="BR168" s="55"/>
      <c r="BS168" s="55"/>
      <c r="BT168" s="55"/>
      <c r="BU168" s="55"/>
      <c r="BV168" s="55"/>
      <c r="BW168" s="55"/>
    </row>
    <row r="169" spans="3:75" ht="21" customHeight="1">
      <c r="C169" s="35"/>
      <c r="D169" s="431"/>
      <c r="E169" s="432"/>
      <c r="F169" s="189" t="s">
        <v>2310</v>
      </c>
      <c r="G169" s="259"/>
      <c r="H169" s="234" t="s">
        <v>60</v>
      </c>
      <c r="I169" s="234" t="s">
        <v>64</v>
      </c>
      <c r="J169" s="234" t="s">
        <v>0</v>
      </c>
      <c r="K169" s="234" t="s">
        <v>65</v>
      </c>
      <c r="L169" s="234" t="s">
        <v>0</v>
      </c>
      <c r="M169" s="234" t="s">
        <v>264</v>
      </c>
      <c r="N169" s="46" t="s">
        <v>67</v>
      </c>
      <c r="O169" s="46" t="s">
        <v>0</v>
      </c>
      <c r="P169" s="46" t="s">
        <v>378</v>
      </c>
      <c r="Q169" s="46"/>
      <c r="R169" s="46"/>
      <c r="S169" s="46"/>
      <c r="T169" s="46"/>
      <c r="U169" s="102"/>
      <c r="V169" s="69"/>
      <c r="W169" s="70"/>
      <c r="X169" s="184"/>
      <c r="Y169" s="301"/>
      <c r="Z169" s="303"/>
      <c r="AA169" s="271"/>
      <c r="AB169" s="271"/>
      <c r="AC169" s="271"/>
      <c r="AD169" s="271"/>
      <c r="AE169" s="271"/>
      <c r="AF169" s="271"/>
      <c r="AG169" s="271"/>
      <c r="AH169" s="271"/>
      <c r="AI169" s="271"/>
      <c r="AJ169" s="271"/>
      <c r="AK169" s="271"/>
      <c r="AL169" s="271"/>
      <c r="AM169" s="271"/>
      <c r="AN169" s="271"/>
      <c r="AO169" s="271"/>
      <c r="AP169" s="271"/>
      <c r="AQ169" s="271"/>
      <c r="AR169" s="271"/>
      <c r="AS169" s="271"/>
      <c r="BI169" s="55"/>
      <c r="BJ169" s="55"/>
      <c r="BK169" s="55"/>
      <c r="BL169" s="55"/>
      <c r="BM169" s="55"/>
      <c r="BN169" s="55"/>
      <c r="BO169" s="55"/>
      <c r="BP169" s="55"/>
      <c r="BQ169" s="55"/>
      <c r="BR169" s="55"/>
      <c r="BS169" s="55"/>
      <c r="BT169" s="55"/>
      <c r="BU169" s="55"/>
      <c r="BV169" s="55"/>
      <c r="BW169" s="55"/>
    </row>
    <row r="170" spans="3:75" ht="21" customHeight="1">
      <c r="C170" s="35"/>
      <c r="D170" s="431"/>
      <c r="E170" s="432"/>
      <c r="F170" s="190" t="s">
        <v>2311</v>
      </c>
      <c r="G170" s="259"/>
      <c r="H170" s="234" t="s">
        <v>60</v>
      </c>
      <c r="I170" s="234" t="s">
        <v>64</v>
      </c>
      <c r="J170" s="234" t="s">
        <v>0</v>
      </c>
      <c r="K170" s="234" t="s">
        <v>65</v>
      </c>
      <c r="L170" s="234" t="s">
        <v>0</v>
      </c>
      <c r="M170" s="234" t="s">
        <v>342</v>
      </c>
      <c r="N170" s="46" t="s">
        <v>67</v>
      </c>
      <c r="O170" s="46" t="s">
        <v>0</v>
      </c>
      <c r="P170" s="46" t="s">
        <v>378</v>
      </c>
      <c r="Q170" s="46"/>
      <c r="R170" s="46"/>
      <c r="S170" s="46"/>
      <c r="T170" s="46"/>
      <c r="U170" s="103"/>
      <c r="V170" s="21" t="str">
        <f>IF(OR(SUMPRODUCT(--(V119:V169=""),--(W119:W169=""))&gt;0,COUNTIF(W119:W169,"M")&gt;0,COUNTIF(W119:W169,"X")=51),"",SUM(V119:V169))</f>
        <v/>
      </c>
      <c r="W170" s="22" t="str">
        <f>IF(AND(COUNTIF(W119:W169,"X")=51,SUM(V119:V169)=0,ISNUMBER(V170)),"",IF(COUNTIF(W119:W169,"M")&gt;0,"M",IF(AND(COUNTIF(W119:W169,W119)=51,OR(W119="X",W119="W",W119="Z")),UPPER(W119),"")))</f>
        <v/>
      </c>
      <c r="X170" s="180"/>
      <c r="Y170" s="301"/>
      <c r="Z170" s="301"/>
      <c r="AA170" s="302"/>
      <c r="AB170" s="302"/>
      <c r="AC170" s="302"/>
      <c r="AD170" s="302"/>
      <c r="AE170" s="302"/>
      <c r="AF170" s="302"/>
      <c r="AG170" s="302"/>
      <c r="AH170" s="302"/>
      <c r="AI170" s="302"/>
      <c r="AJ170" s="302"/>
      <c r="AK170" s="302"/>
      <c r="AL170" s="302"/>
      <c r="AM170" s="302"/>
      <c r="AN170" s="302"/>
      <c r="AO170" s="302"/>
      <c r="AP170" s="302"/>
      <c r="AQ170" s="302"/>
      <c r="AR170" s="302"/>
      <c r="AS170" s="302"/>
      <c r="BI170" s="55"/>
      <c r="BJ170" s="55"/>
      <c r="BK170" s="55"/>
      <c r="BL170" s="55"/>
      <c r="BM170" s="55"/>
      <c r="BN170" s="55"/>
      <c r="BO170" s="55"/>
      <c r="BP170" s="55"/>
      <c r="BQ170" s="55"/>
      <c r="BR170" s="55"/>
      <c r="BS170" s="55"/>
      <c r="BT170" s="55"/>
      <c r="BU170" s="55"/>
      <c r="BV170" s="55"/>
      <c r="BW170" s="55"/>
    </row>
    <row r="171" spans="3:75" ht="21" customHeight="1">
      <c r="C171" s="35"/>
      <c r="D171" s="438" t="s">
        <v>2282</v>
      </c>
      <c r="E171" s="432" t="s">
        <v>2312</v>
      </c>
      <c r="F171" s="189" t="s">
        <v>2474</v>
      </c>
      <c r="G171" s="259"/>
      <c r="H171" s="234" t="s">
        <v>60</v>
      </c>
      <c r="I171" s="234" t="s">
        <v>64</v>
      </c>
      <c r="J171" s="234" t="s">
        <v>0</v>
      </c>
      <c r="K171" s="234" t="s">
        <v>65</v>
      </c>
      <c r="L171" s="234" t="s">
        <v>0</v>
      </c>
      <c r="M171" s="234" t="s">
        <v>265</v>
      </c>
      <c r="N171" s="46" t="s">
        <v>67</v>
      </c>
      <c r="O171" s="46" t="s">
        <v>0</v>
      </c>
      <c r="P171" s="46" t="s">
        <v>378</v>
      </c>
      <c r="Q171" s="46"/>
      <c r="R171" s="46"/>
      <c r="S171" s="46"/>
      <c r="T171" s="46"/>
      <c r="U171" s="102"/>
      <c r="V171" s="69"/>
      <c r="W171" s="70"/>
      <c r="X171" s="184"/>
      <c r="Y171" s="301"/>
      <c r="Z171" s="301"/>
      <c r="AA171" s="302"/>
      <c r="AB171" s="302"/>
      <c r="AC171" s="302"/>
      <c r="AD171" s="302"/>
      <c r="AE171" s="302"/>
      <c r="AF171" s="302"/>
      <c r="AG171" s="302"/>
      <c r="AH171" s="302"/>
      <c r="AI171" s="302"/>
      <c r="AJ171" s="302"/>
      <c r="AK171" s="302"/>
      <c r="AL171" s="302"/>
      <c r="AM171" s="302"/>
      <c r="AN171" s="302"/>
      <c r="AO171" s="302"/>
      <c r="AP171" s="302"/>
      <c r="AQ171" s="302"/>
      <c r="AR171" s="302"/>
      <c r="AS171" s="302"/>
      <c r="BI171" s="55"/>
      <c r="BJ171" s="55"/>
      <c r="BK171" s="55"/>
      <c r="BL171" s="55"/>
      <c r="BM171" s="55"/>
      <c r="BN171" s="55"/>
      <c r="BO171" s="55"/>
      <c r="BP171" s="55"/>
      <c r="BQ171" s="55"/>
      <c r="BR171" s="55"/>
      <c r="BS171" s="55"/>
      <c r="BT171" s="55"/>
      <c r="BU171" s="55"/>
      <c r="BV171" s="55"/>
      <c r="BW171" s="55"/>
    </row>
    <row r="172" spans="3:75" ht="21" customHeight="1">
      <c r="C172" s="35"/>
      <c r="D172" s="431"/>
      <c r="E172" s="432"/>
      <c r="F172" s="189" t="s">
        <v>2475</v>
      </c>
      <c r="G172" s="259"/>
      <c r="H172" s="234" t="s">
        <v>60</v>
      </c>
      <c r="I172" s="234" t="s">
        <v>64</v>
      </c>
      <c r="J172" s="234" t="s">
        <v>0</v>
      </c>
      <c r="K172" s="234" t="s">
        <v>65</v>
      </c>
      <c r="L172" s="234" t="s">
        <v>0</v>
      </c>
      <c r="M172" s="234" t="s">
        <v>266</v>
      </c>
      <c r="N172" s="46" t="s">
        <v>67</v>
      </c>
      <c r="O172" s="46" t="s">
        <v>0</v>
      </c>
      <c r="P172" s="46" t="s">
        <v>378</v>
      </c>
      <c r="Q172" s="46"/>
      <c r="R172" s="46"/>
      <c r="S172" s="46"/>
      <c r="T172" s="46"/>
      <c r="U172" s="102"/>
      <c r="V172" s="69"/>
      <c r="W172" s="70"/>
      <c r="X172" s="184"/>
      <c r="Y172" s="301"/>
      <c r="Z172" s="301"/>
      <c r="AA172" s="302"/>
      <c r="AB172" s="302"/>
      <c r="AC172" s="302"/>
      <c r="AD172" s="302"/>
      <c r="AE172" s="302"/>
      <c r="AF172" s="302"/>
      <c r="AG172" s="302"/>
      <c r="AH172" s="302"/>
      <c r="AI172" s="302"/>
      <c r="AJ172" s="302"/>
      <c r="AK172" s="302"/>
      <c r="AL172" s="302"/>
      <c r="AM172" s="302"/>
      <c r="AN172" s="302"/>
      <c r="AO172" s="302"/>
      <c r="AP172" s="302"/>
      <c r="AQ172" s="302"/>
      <c r="AR172" s="302"/>
      <c r="AS172" s="302"/>
      <c r="BI172" s="55"/>
      <c r="BJ172" s="55"/>
      <c r="BK172" s="55"/>
      <c r="BL172" s="55"/>
      <c r="BM172" s="55"/>
      <c r="BN172" s="55"/>
      <c r="BO172" s="55"/>
      <c r="BP172" s="55"/>
      <c r="BQ172" s="55"/>
      <c r="BR172" s="55"/>
      <c r="BS172" s="55"/>
      <c r="BT172" s="55"/>
      <c r="BU172" s="55"/>
      <c r="BV172" s="55"/>
      <c r="BW172" s="55"/>
    </row>
    <row r="173" spans="3:75" ht="21" customHeight="1">
      <c r="C173" s="35"/>
      <c r="D173" s="431"/>
      <c r="E173" s="432"/>
      <c r="F173" s="189" t="s">
        <v>2476</v>
      </c>
      <c r="G173" s="259"/>
      <c r="H173" s="234" t="s">
        <v>60</v>
      </c>
      <c r="I173" s="234" t="s">
        <v>64</v>
      </c>
      <c r="J173" s="234" t="s">
        <v>0</v>
      </c>
      <c r="K173" s="234" t="s">
        <v>65</v>
      </c>
      <c r="L173" s="234" t="s">
        <v>0</v>
      </c>
      <c r="M173" s="234" t="s">
        <v>75</v>
      </c>
      <c r="N173" s="46" t="s">
        <v>67</v>
      </c>
      <c r="O173" s="46" t="s">
        <v>0</v>
      </c>
      <c r="P173" s="46" t="s">
        <v>378</v>
      </c>
      <c r="Q173" s="46"/>
      <c r="R173" s="46"/>
      <c r="S173" s="46"/>
      <c r="T173" s="46"/>
      <c r="U173" s="102"/>
      <c r="V173" s="69"/>
      <c r="W173" s="70"/>
      <c r="X173" s="184"/>
      <c r="Y173" s="301"/>
      <c r="Z173" s="304"/>
      <c r="BI173" s="55"/>
      <c r="BJ173" s="55"/>
      <c r="BK173" s="55"/>
      <c r="BL173" s="55"/>
      <c r="BM173" s="55"/>
      <c r="BN173" s="55"/>
      <c r="BO173" s="55"/>
      <c r="BP173" s="55"/>
      <c r="BQ173" s="55"/>
      <c r="BR173" s="55"/>
      <c r="BS173" s="55"/>
      <c r="BT173" s="55"/>
      <c r="BU173" s="55"/>
      <c r="BV173" s="55"/>
      <c r="BW173" s="55"/>
    </row>
    <row r="174" spans="3:75" ht="21" customHeight="1">
      <c r="C174" s="35"/>
      <c r="D174" s="431"/>
      <c r="E174" s="432"/>
      <c r="F174" s="189" t="s">
        <v>2477</v>
      </c>
      <c r="G174" s="259"/>
      <c r="H174" s="234" t="s">
        <v>60</v>
      </c>
      <c r="I174" s="234" t="s">
        <v>64</v>
      </c>
      <c r="J174" s="234" t="s">
        <v>0</v>
      </c>
      <c r="K174" s="234" t="s">
        <v>65</v>
      </c>
      <c r="L174" s="234" t="s">
        <v>0</v>
      </c>
      <c r="M174" s="234" t="s">
        <v>267</v>
      </c>
      <c r="N174" s="46" t="s">
        <v>67</v>
      </c>
      <c r="O174" s="46" t="s">
        <v>0</v>
      </c>
      <c r="P174" s="46" t="s">
        <v>378</v>
      </c>
      <c r="Q174" s="46"/>
      <c r="R174" s="46"/>
      <c r="S174" s="46"/>
      <c r="T174" s="46"/>
      <c r="U174" s="102"/>
      <c r="V174" s="69"/>
      <c r="W174" s="70"/>
      <c r="X174" s="184"/>
      <c r="Y174" s="301"/>
      <c r="Z174" s="304"/>
      <c r="BI174" s="55"/>
      <c r="BJ174" s="55"/>
      <c r="BK174" s="55"/>
      <c r="BL174" s="55"/>
      <c r="BM174" s="55"/>
      <c r="BN174" s="55"/>
      <c r="BO174" s="55"/>
      <c r="BP174" s="55"/>
      <c r="BQ174" s="55"/>
      <c r="BR174" s="55"/>
      <c r="BS174" s="55"/>
      <c r="BT174" s="55"/>
      <c r="BU174" s="55"/>
      <c r="BV174" s="55"/>
      <c r="BW174" s="55"/>
    </row>
    <row r="175" spans="3:75" ht="21" customHeight="1">
      <c r="C175" s="35"/>
      <c r="D175" s="431"/>
      <c r="E175" s="432"/>
      <c r="F175" s="189" t="s">
        <v>2478</v>
      </c>
      <c r="G175" s="259"/>
      <c r="H175" s="234" t="s">
        <v>60</v>
      </c>
      <c r="I175" s="234" t="s">
        <v>64</v>
      </c>
      <c r="J175" s="234" t="s">
        <v>0</v>
      </c>
      <c r="K175" s="234" t="s">
        <v>65</v>
      </c>
      <c r="L175" s="234" t="s">
        <v>0</v>
      </c>
      <c r="M175" s="234" t="s">
        <v>268</v>
      </c>
      <c r="N175" s="46" t="s">
        <v>67</v>
      </c>
      <c r="O175" s="46" t="s">
        <v>0</v>
      </c>
      <c r="P175" s="46" t="s">
        <v>378</v>
      </c>
      <c r="Q175" s="46"/>
      <c r="R175" s="46"/>
      <c r="S175" s="46"/>
      <c r="T175" s="46"/>
      <c r="U175" s="102"/>
      <c r="V175" s="69"/>
      <c r="W175" s="70"/>
      <c r="X175" s="184"/>
      <c r="Y175" s="301"/>
      <c r="Z175" s="304"/>
      <c r="BI175" s="55"/>
      <c r="BJ175" s="55"/>
      <c r="BK175" s="55"/>
      <c r="BL175" s="55"/>
      <c r="BM175" s="55"/>
      <c r="BN175" s="55"/>
      <c r="BO175" s="55"/>
      <c r="BP175" s="55"/>
      <c r="BQ175" s="55"/>
      <c r="BR175" s="55"/>
      <c r="BS175" s="55"/>
      <c r="BT175" s="55"/>
      <c r="BU175" s="55"/>
      <c r="BV175" s="55"/>
      <c r="BW175" s="55"/>
    </row>
    <row r="176" spans="3:75" ht="21" customHeight="1">
      <c r="C176" s="35"/>
      <c r="D176" s="431"/>
      <c r="E176" s="432"/>
      <c r="F176" s="189" t="s">
        <v>2479</v>
      </c>
      <c r="G176" s="259"/>
      <c r="H176" s="234" t="s">
        <v>60</v>
      </c>
      <c r="I176" s="234" t="s">
        <v>64</v>
      </c>
      <c r="J176" s="234" t="s">
        <v>0</v>
      </c>
      <c r="K176" s="234" t="s">
        <v>65</v>
      </c>
      <c r="L176" s="234" t="s">
        <v>0</v>
      </c>
      <c r="M176" s="234" t="s">
        <v>269</v>
      </c>
      <c r="N176" s="46" t="s">
        <v>67</v>
      </c>
      <c r="O176" s="46" t="s">
        <v>0</v>
      </c>
      <c r="P176" s="46" t="s">
        <v>378</v>
      </c>
      <c r="Q176" s="46"/>
      <c r="R176" s="46"/>
      <c r="S176" s="46"/>
      <c r="T176" s="46"/>
      <c r="U176" s="102"/>
      <c r="V176" s="69"/>
      <c r="W176" s="70"/>
      <c r="X176" s="184"/>
      <c r="Y176" s="301"/>
      <c r="Z176" s="304"/>
      <c r="BI176" s="55"/>
      <c r="BJ176" s="55"/>
      <c r="BK176" s="55"/>
      <c r="BL176" s="55"/>
      <c r="BM176" s="55"/>
      <c r="BN176" s="55"/>
      <c r="BO176" s="55"/>
      <c r="BP176" s="55"/>
      <c r="BQ176" s="55"/>
      <c r="BR176" s="55"/>
      <c r="BS176" s="55"/>
      <c r="BT176" s="55"/>
      <c r="BU176" s="55"/>
      <c r="BV176" s="55"/>
      <c r="BW176" s="55"/>
    </row>
    <row r="177" spans="3:75" ht="21" customHeight="1">
      <c r="C177" s="35"/>
      <c r="D177" s="431"/>
      <c r="E177" s="432"/>
      <c r="F177" s="189" t="s">
        <v>2480</v>
      </c>
      <c r="G177" s="259"/>
      <c r="H177" s="234" t="s">
        <v>60</v>
      </c>
      <c r="I177" s="234" t="s">
        <v>64</v>
      </c>
      <c r="J177" s="234" t="s">
        <v>0</v>
      </c>
      <c r="K177" s="234" t="s">
        <v>65</v>
      </c>
      <c r="L177" s="234" t="s">
        <v>0</v>
      </c>
      <c r="M177" s="234" t="s">
        <v>270</v>
      </c>
      <c r="N177" s="46" t="s">
        <v>67</v>
      </c>
      <c r="O177" s="46" t="s">
        <v>0</v>
      </c>
      <c r="P177" s="46" t="s">
        <v>378</v>
      </c>
      <c r="Q177" s="46"/>
      <c r="R177" s="46"/>
      <c r="S177" s="46"/>
      <c r="T177" s="46"/>
      <c r="U177" s="102"/>
      <c r="V177" s="69"/>
      <c r="W177" s="70"/>
      <c r="X177" s="184"/>
      <c r="Y177" s="301"/>
      <c r="Z177" s="304"/>
      <c r="BI177" s="55"/>
      <c r="BJ177" s="55"/>
      <c r="BK177" s="55"/>
      <c r="BL177" s="55"/>
      <c r="BM177" s="55"/>
      <c r="BN177" s="55"/>
      <c r="BO177" s="55"/>
      <c r="BP177" s="55"/>
      <c r="BQ177" s="55"/>
      <c r="BR177" s="55"/>
      <c r="BS177" s="55"/>
      <c r="BT177" s="55"/>
      <c r="BU177" s="55"/>
      <c r="BV177" s="55"/>
      <c r="BW177" s="55"/>
    </row>
    <row r="178" spans="3:75" ht="21" customHeight="1">
      <c r="C178" s="35"/>
      <c r="D178" s="431"/>
      <c r="E178" s="432"/>
      <c r="F178" s="189" t="s">
        <v>2481</v>
      </c>
      <c r="G178" s="259"/>
      <c r="H178" s="234" t="s">
        <v>60</v>
      </c>
      <c r="I178" s="234" t="s">
        <v>64</v>
      </c>
      <c r="J178" s="234" t="s">
        <v>0</v>
      </c>
      <c r="K178" s="234" t="s">
        <v>65</v>
      </c>
      <c r="L178" s="234" t="s">
        <v>0</v>
      </c>
      <c r="M178" s="234" t="s">
        <v>271</v>
      </c>
      <c r="N178" s="46" t="s">
        <v>67</v>
      </c>
      <c r="O178" s="46" t="s">
        <v>0</v>
      </c>
      <c r="P178" s="46" t="s">
        <v>378</v>
      </c>
      <c r="Q178" s="46"/>
      <c r="R178" s="46"/>
      <c r="S178" s="46"/>
      <c r="T178" s="46"/>
      <c r="U178" s="102"/>
      <c r="V178" s="69"/>
      <c r="W178" s="70"/>
      <c r="X178" s="184"/>
      <c r="Y178" s="301"/>
      <c r="Z178" s="304"/>
      <c r="BI178" s="55"/>
      <c r="BJ178" s="55"/>
      <c r="BK178" s="55"/>
      <c r="BL178" s="55"/>
      <c r="BM178" s="55"/>
      <c r="BN178" s="55"/>
      <c r="BO178" s="55"/>
      <c r="BP178" s="55"/>
      <c r="BQ178" s="55"/>
      <c r="BR178" s="55"/>
      <c r="BS178" s="55"/>
      <c r="BT178" s="55"/>
      <c r="BU178" s="55"/>
      <c r="BV178" s="55"/>
      <c r="BW178" s="55"/>
    </row>
    <row r="179" spans="3:75" ht="21" customHeight="1">
      <c r="C179" s="35"/>
      <c r="D179" s="431"/>
      <c r="E179" s="432"/>
      <c r="F179" s="189" t="s">
        <v>2535</v>
      </c>
      <c r="G179" s="259"/>
      <c r="H179" s="234" t="s">
        <v>60</v>
      </c>
      <c r="I179" s="234" t="s">
        <v>64</v>
      </c>
      <c r="J179" s="234" t="s">
        <v>0</v>
      </c>
      <c r="K179" s="234" t="s">
        <v>65</v>
      </c>
      <c r="L179" s="234" t="s">
        <v>0</v>
      </c>
      <c r="M179" s="234" t="s">
        <v>272</v>
      </c>
      <c r="N179" s="46" t="s">
        <v>67</v>
      </c>
      <c r="O179" s="46" t="s">
        <v>0</v>
      </c>
      <c r="P179" s="46" t="s">
        <v>378</v>
      </c>
      <c r="Q179" s="46"/>
      <c r="R179" s="46"/>
      <c r="S179" s="46"/>
      <c r="T179" s="46"/>
      <c r="U179" s="102"/>
      <c r="V179" s="69"/>
      <c r="W179" s="70"/>
      <c r="X179" s="184"/>
      <c r="Y179" s="301"/>
      <c r="Z179" s="304"/>
      <c r="BI179" s="55"/>
      <c r="BJ179" s="55"/>
      <c r="BK179" s="55"/>
      <c r="BL179" s="55"/>
      <c r="BM179" s="55"/>
      <c r="BN179" s="55"/>
      <c r="BO179" s="55"/>
      <c r="BP179" s="55"/>
      <c r="BQ179" s="55"/>
      <c r="BR179" s="55"/>
      <c r="BS179" s="55"/>
      <c r="BT179" s="55"/>
      <c r="BU179" s="55"/>
      <c r="BV179" s="55"/>
      <c r="BW179" s="55"/>
    </row>
    <row r="180" spans="3:75" ht="21" customHeight="1">
      <c r="C180" s="35"/>
      <c r="D180" s="431"/>
      <c r="E180" s="432"/>
      <c r="F180" s="189" t="s">
        <v>2483</v>
      </c>
      <c r="G180" s="259"/>
      <c r="H180" s="234" t="s">
        <v>60</v>
      </c>
      <c r="I180" s="234" t="s">
        <v>64</v>
      </c>
      <c r="J180" s="234" t="s">
        <v>0</v>
      </c>
      <c r="K180" s="234" t="s">
        <v>65</v>
      </c>
      <c r="L180" s="234" t="s">
        <v>0</v>
      </c>
      <c r="M180" s="234" t="s">
        <v>273</v>
      </c>
      <c r="N180" s="46" t="s">
        <v>67</v>
      </c>
      <c r="O180" s="46" t="s">
        <v>0</v>
      </c>
      <c r="P180" s="46" t="s">
        <v>378</v>
      </c>
      <c r="Q180" s="46"/>
      <c r="R180" s="46"/>
      <c r="S180" s="46"/>
      <c r="T180" s="46"/>
      <c r="U180" s="102"/>
      <c r="V180" s="69"/>
      <c r="W180" s="70"/>
      <c r="X180" s="184"/>
      <c r="Y180" s="301"/>
      <c r="Z180" s="304"/>
      <c r="BI180" s="55"/>
      <c r="BJ180" s="55"/>
      <c r="BK180" s="55"/>
      <c r="BL180" s="55"/>
      <c r="BM180" s="55"/>
      <c r="BN180" s="55"/>
      <c r="BO180" s="55"/>
      <c r="BP180" s="55"/>
      <c r="BQ180" s="55"/>
      <c r="BR180" s="55"/>
      <c r="BS180" s="55"/>
      <c r="BT180" s="55"/>
      <c r="BU180" s="55"/>
      <c r="BV180" s="55"/>
      <c r="BW180" s="55"/>
    </row>
    <row r="181" spans="3:75" ht="21" customHeight="1">
      <c r="C181" s="35"/>
      <c r="D181" s="431"/>
      <c r="E181" s="432"/>
      <c r="F181" s="189" t="s">
        <v>2484</v>
      </c>
      <c r="G181" s="259"/>
      <c r="H181" s="234" t="s">
        <v>60</v>
      </c>
      <c r="I181" s="234" t="s">
        <v>64</v>
      </c>
      <c r="J181" s="234" t="s">
        <v>0</v>
      </c>
      <c r="K181" s="234" t="s">
        <v>65</v>
      </c>
      <c r="L181" s="234" t="s">
        <v>0</v>
      </c>
      <c r="M181" s="234" t="s">
        <v>274</v>
      </c>
      <c r="N181" s="46" t="s">
        <v>67</v>
      </c>
      <c r="O181" s="46" t="s">
        <v>0</v>
      </c>
      <c r="P181" s="46" t="s">
        <v>378</v>
      </c>
      <c r="Q181" s="46"/>
      <c r="R181" s="46"/>
      <c r="S181" s="46"/>
      <c r="T181" s="46"/>
      <c r="U181" s="102"/>
      <c r="V181" s="69"/>
      <c r="W181" s="70"/>
      <c r="X181" s="184"/>
      <c r="Y181" s="301"/>
      <c r="Z181" s="304"/>
      <c r="BI181" s="55"/>
      <c r="BJ181" s="55"/>
      <c r="BK181" s="55"/>
      <c r="BL181" s="55"/>
      <c r="BM181" s="55"/>
      <c r="BN181" s="55"/>
      <c r="BO181" s="55"/>
      <c r="BP181" s="55"/>
      <c r="BQ181" s="55"/>
      <c r="BR181" s="55"/>
      <c r="BS181" s="55"/>
      <c r="BT181" s="55"/>
      <c r="BU181" s="55"/>
      <c r="BV181" s="55"/>
      <c r="BW181" s="55"/>
    </row>
    <row r="182" spans="3:75" ht="21" customHeight="1">
      <c r="C182" s="35"/>
      <c r="D182" s="431"/>
      <c r="E182" s="432"/>
      <c r="F182" s="189" t="s">
        <v>2485</v>
      </c>
      <c r="G182" s="259"/>
      <c r="H182" s="234" t="s">
        <v>60</v>
      </c>
      <c r="I182" s="234" t="s">
        <v>64</v>
      </c>
      <c r="J182" s="234" t="s">
        <v>0</v>
      </c>
      <c r="K182" s="234" t="s">
        <v>65</v>
      </c>
      <c r="L182" s="234" t="s">
        <v>0</v>
      </c>
      <c r="M182" s="234" t="s">
        <v>275</v>
      </c>
      <c r="N182" s="46" t="s">
        <v>67</v>
      </c>
      <c r="O182" s="46" t="s">
        <v>0</v>
      </c>
      <c r="P182" s="46" t="s">
        <v>378</v>
      </c>
      <c r="Q182" s="46"/>
      <c r="R182" s="46"/>
      <c r="S182" s="46"/>
      <c r="T182" s="46"/>
      <c r="U182" s="102"/>
      <c r="V182" s="69"/>
      <c r="W182" s="70"/>
      <c r="X182" s="184"/>
      <c r="Y182" s="301"/>
      <c r="Z182" s="304"/>
      <c r="BI182" s="55"/>
      <c r="BJ182" s="55"/>
      <c r="BK182" s="55"/>
      <c r="BL182" s="55"/>
      <c r="BM182" s="55"/>
      <c r="BN182" s="55"/>
      <c r="BO182" s="55"/>
      <c r="BP182" s="55"/>
      <c r="BQ182" s="55"/>
      <c r="BR182" s="55"/>
      <c r="BS182" s="55"/>
      <c r="BT182" s="55"/>
      <c r="BU182" s="55"/>
      <c r="BV182" s="55"/>
      <c r="BW182" s="55"/>
    </row>
    <row r="183" spans="3:75" ht="21" customHeight="1">
      <c r="C183" s="35"/>
      <c r="D183" s="431"/>
      <c r="E183" s="432"/>
      <c r="F183" s="189" t="s">
        <v>2486</v>
      </c>
      <c r="G183" s="259"/>
      <c r="H183" s="234" t="s">
        <v>60</v>
      </c>
      <c r="I183" s="234" t="s">
        <v>64</v>
      </c>
      <c r="J183" s="234" t="s">
        <v>0</v>
      </c>
      <c r="K183" s="234" t="s">
        <v>65</v>
      </c>
      <c r="L183" s="234" t="s">
        <v>0</v>
      </c>
      <c r="M183" s="234" t="s">
        <v>276</v>
      </c>
      <c r="N183" s="46" t="s">
        <v>67</v>
      </c>
      <c r="O183" s="46" t="s">
        <v>0</v>
      </c>
      <c r="P183" s="46" t="s">
        <v>378</v>
      </c>
      <c r="Q183" s="46"/>
      <c r="R183" s="46"/>
      <c r="S183" s="46"/>
      <c r="T183" s="46"/>
      <c r="U183" s="102"/>
      <c r="V183" s="69"/>
      <c r="W183" s="70"/>
      <c r="X183" s="184"/>
      <c r="Y183" s="301"/>
      <c r="Z183" s="304"/>
      <c r="BI183" s="55"/>
      <c r="BJ183" s="55"/>
      <c r="BK183" s="55"/>
      <c r="BL183" s="55"/>
      <c r="BM183" s="55"/>
      <c r="BN183" s="55"/>
      <c r="BO183" s="55"/>
      <c r="BP183" s="55"/>
      <c r="BQ183" s="55"/>
      <c r="BR183" s="55"/>
      <c r="BS183" s="55"/>
      <c r="BT183" s="55"/>
      <c r="BU183" s="55"/>
      <c r="BV183" s="55"/>
      <c r="BW183" s="55"/>
    </row>
    <row r="184" spans="3:75" ht="21" customHeight="1">
      <c r="C184" s="35"/>
      <c r="D184" s="431"/>
      <c r="E184" s="432"/>
      <c r="F184" s="189" t="s">
        <v>2487</v>
      </c>
      <c r="G184" s="259"/>
      <c r="H184" s="234" t="s">
        <v>60</v>
      </c>
      <c r="I184" s="234" t="s">
        <v>64</v>
      </c>
      <c r="J184" s="234" t="s">
        <v>0</v>
      </c>
      <c r="K184" s="234" t="s">
        <v>65</v>
      </c>
      <c r="L184" s="234" t="s">
        <v>0</v>
      </c>
      <c r="M184" s="234" t="s">
        <v>277</v>
      </c>
      <c r="N184" s="46" t="s">
        <v>67</v>
      </c>
      <c r="O184" s="46" t="s">
        <v>0</v>
      </c>
      <c r="P184" s="46" t="s">
        <v>378</v>
      </c>
      <c r="Q184" s="46"/>
      <c r="R184" s="46"/>
      <c r="S184" s="46"/>
      <c r="T184" s="46"/>
      <c r="U184" s="102"/>
      <c r="V184" s="69"/>
      <c r="W184" s="70"/>
      <c r="X184" s="184"/>
      <c r="Y184" s="301"/>
      <c r="Z184" s="304"/>
      <c r="BI184" s="55"/>
      <c r="BJ184" s="55"/>
      <c r="BK184" s="55"/>
      <c r="BL184" s="55"/>
      <c r="BM184" s="55"/>
      <c r="BN184" s="55"/>
      <c r="BO184" s="55"/>
      <c r="BP184" s="55"/>
      <c r="BQ184" s="55"/>
      <c r="BR184" s="55"/>
      <c r="BS184" s="55"/>
      <c r="BT184" s="55"/>
      <c r="BU184" s="55"/>
      <c r="BV184" s="55"/>
      <c r="BW184" s="55"/>
    </row>
    <row r="185" spans="3:75" ht="21" customHeight="1">
      <c r="C185" s="35"/>
      <c r="D185" s="431"/>
      <c r="E185" s="432"/>
      <c r="F185" s="189" t="s">
        <v>2488</v>
      </c>
      <c r="G185" s="259"/>
      <c r="H185" s="234" t="s">
        <v>60</v>
      </c>
      <c r="I185" s="234" t="s">
        <v>64</v>
      </c>
      <c r="J185" s="234" t="s">
        <v>0</v>
      </c>
      <c r="K185" s="234" t="s">
        <v>65</v>
      </c>
      <c r="L185" s="234" t="s">
        <v>0</v>
      </c>
      <c r="M185" s="234" t="s">
        <v>278</v>
      </c>
      <c r="N185" s="46" t="s">
        <v>67</v>
      </c>
      <c r="O185" s="46" t="s">
        <v>0</v>
      </c>
      <c r="P185" s="46" t="s">
        <v>378</v>
      </c>
      <c r="Q185" s="46"/>
      <c r="R185" s="46"/>
      <c r="S185" s="46"/>
      <c r="T185" s="46"/>
      <c r="U185" s="102"/>
      <c r="V185" s="69"/>
      <c r="W185" s="70"/>
      <c r="X185" s="184"/>
      <c r="Y185" s="301"/>
      <c r="Z185" s="304"/>
      <c r="BI185" s="55"/>
      <c r="BJ185" s="55"/>
      <c r="BK185" s="55"/>
      <c r="BL185" s="55"/>
      <c r="BM185" s="55"/>
      <c r="BN185" s="55"/>
      <c r="BO185" s="55"/>
      <c r="BP185" s="55"/>
      <c r="BQ185" s="55"/>
      <c r="BR185" s="55"/>
      <c r="BS185" s="55"/>
      <c r="BT185" s="55"/>
      <c r="BU185" s="55"/>
      <c r="BV185" s="55"/>
      <c r="BW185" s="55"/>
    </row>
    <row r="186" spans="3:75" ht="21" customHeight="1">
      <c r="C186" s="35"/>
      <c r="D186" s="431"/>
      <c r="E186" s="432"/>
      <c r="F186" s="189" t="s">
        <v>2489</v>
      </c>
      <c r="G186" s="259"/>
      <c r="H186" s="234" t="s">
        <v>60</v>
      </c>
      <c r="I186" s="234" t="s">
        <v>64</v>
      </c>
      <c r="J186" s="234" t="s">
        <v>0</v>
      </c>
      <c r="K186" s="234" t="s">
        <v>65</v>
      </c>
      <c r="L186" s="234" t="s">
        <v>0</v>
      </c>
      <c r="M186" s="234" t="s">
        <v>279</v>
      </c>
      <c r="N186" s="46" t="s">
        <v>67</v>
      </c>
      <c r="O186" s="46" t="s">
        <v>0</v>
      </c>
      <c r="P186" s="46" t="s">
        <v>378</v>
      </c>
      <c r="Q186" s="46"/>
      <c r="R186" s="46"/>
      <c r="S186" s="46"/>
      <c r="T186" s="46"/>
      <c r="U186" s="102"/>
      <c r="V186" s="69"/>
      <c r="W186" s="70"/>
      <c r="X186" s="184"/>
      <c r="Y186" s="301"/>
      <c r="Z186" s="304"/>
      <c r="BI186" s="55"/>
      <c r="BJ186" s="55"/>
      <c r="BK186" s="55"/>
      <c r="BL186" s="55"/>
      <c r="BM186" s="55"/>
      <c r="BN186" s="55"/>
      <c r="BO186" s="55"/>
      <c r="BP186" s="55"/>
      <c r="BQ186" s="55"/>
      <c r="BR186" s="55"/>
      <c r="BS186" s="55"/>
      <c r="BT186" s="55"/>
      <c r="BU186" s="55"/>
      <c r="BV186" s="55"/>
      <c r="BW186" s="55"/>
    </row>
    <row r="187" spans="3:75" ht="21" customHeight="1">
      <c r="C187" s="35"/>
      <c r="D187" s="431"/>
      <c r="E187" s="432"/>
      <c r="F187" s="189" t="s">
        <v>2490</v>
      </c>
      <c r="G187" s="259"/>
      <c r="H187" s="234" t="s">
        <v>60</v>
      </c>
      <c r="I187" s="234" t="s">
        <v>64</v>
      </c>
      <c r="J187" s="234" t="s">
        <v>0</v>
      </c>
      <c r="K187" s="234" t="s">
        <v>65</v>
      </c>
      <c r="L187" s="234" t="s">
        <v>0</v>
      </c>
      <c r="M187" s="234" t="s">
        <v>280</v>
      </c>
      <c r="N187" s="46" t="s">
        <v>67</v>
      </c>
      <c r="O187" s="46" t="s">
        <v>0</v>
      </c>
      <c r="P187" s="46" t="s">
        <v>378</v>
      </c>
      <c r="Q187" s="46"/>
      <c r="R187" s="46"/>
      <c r="S187" s="46"/>
      <c r="T187" s="46"/>
      <c r="U187" s="102"/>
      <c r="V187" s="69"/>
      <c r="W187" s="70"/>
      <c r="X187" s="184"/>
      <c r="Y187" s="301"/>
      <c r="Z187" s="304"/>
      <c r="BI187" s="55"/>
      <c r="BJ187" s="55"/>
      <c r="BK187" s="55"/>
      <c r="BL187" s="55"/>
      <c r="BM187" s="55"/>
      <c r="BN187" s="55"/>
      <c r="BO187" s="55"/>
      <c r="BP187" s="55"/>
      <c r="BQ187" s="55"/>
      <c r="BR187" s="55"/>
      <c r="BS187" s="55"/>
      <c r="BT187" s="55"/>
      <c r="BU187" s="55"/>
      <c r="BV187" s="55"/>
      <c r="BW187" s="55"/>
    </row>
    <row r="188" spans="3:75" ht="21" customHeight="1">
      <c r="C188" s="35"/>
      <c r="D188" s="431"/>
      <c r="E188" s="432"/>
      <c r="F188" s="189" t="s">
        <v>2491</v>
      </c>
      <c r="G188" s="259"/>
      <c r="H188" s="234" t="s">
        <v>60</v>
      </c>
      <c r="I188" s="234" t="s">
        <v>64</v>
      </c>
      <c r="J188" s="234" t="s">
        <v>0</v>
      </c>
      <c r="K188" s="234" t="s">
        <v>65</v>
      </c>
      <c r="L188" s="234" t="s">
        <v>0</v>
      </c>
      <c r="M188" s="234" t="s">
        <v>281</v>
      </c>
      <c r="N188" s="46" t="s">
        <v>67</v>
      </c>
      <c r="O188" s="46" t="s">
        <v>0</v>
      </c>
      <c r="P188" s="46" t="s">
        <v>378</v>
      </c>
      <c r="Q188" s="46"/>
      <c r="R188" s="46"/>
      <c r="S188" s="46"/>
      <c r="T188" s="46"/>
      <c r="U188" s="102"/>
      <c r="V188" s="69"/>
      <c r="W188" s="70"/>
      <c r="X188" s="184"/>
      <c r="Y188" s="301"/>
      <c r="Z188" s="304"/>
      <c r="BI188" s="55"/>
      <c r="BJ188" s="55"/>
      <c r="BK188" s="55"/>
      <c r="BL188" s="55"/>
      <c r="BM188" s="55"/>
      <c r="BN188" s="55"/>
      <c r="BO188" s="55"/>
      <c r="BP188" s="55"/>
      <c r="BQ188" s="55"/>
      <c r="BR188" s="55"/>
      <c r="BS188" s="55"/>
      <c r="BT188" s="55"/>
      <c r="BU188" s="55"/>
      <c r="BV188" s="55"/>
      <c r="BW188" s="55"/>
    </row>
    <row r="189" spans="3:75" ht="21" customHeight="1">
      <c r="C189" s="35"/>
      <c r="D189" s="431"/>
      <c r="E189" s="432"/>
      <c r="F189" s="189" t="s">
        <v>2492</v>
      </c>
      <c r="G189" s="259"/>
      <c r="H189" s="234" t="s">
        <v>60</v>
      </c>
      <c r="I189" s="234" t="s">
        <v>64</v>
      </c>
      <c r="J189" s="234" t="s">
        <v>0</v>
      </c>
      <c r="K189" s="234" t="s">
        <v>65</v>
      </c>
      <c r="L189" s="234" t="s">
        <v>0</v>
      </c>
      <c r="M189" s="234" t="s">
        <v>282</v>
      </c>
      <c r="N189" s="46" t="s">
        <v>67</v>
      </c>
      <c r="O189" s="46" t="s">
        <v>0</v>
      </c>
      <c r="P189" s="46" t="s">
        <v>378</v>
      </c>
      <c r="Q189" s="46"/>
      <c r="R189" s="46"/>
      <c r="S189" s="46"/>
      <c r="T189" s="46"/>
      <c r="U189" s="102"/>
      <c r="V189" s="69"/>
      <c r="W189" s="70"/>
      <c r="X189" s="184"/>
      <c r="Y189" s="301"/>
      <c r="Z189" s="304"/>
      <c r="BI189" s="55"/>
      <c r="BJ189" s="55"/>
      <c r="BK189" s="55"/>
      <c r="BL189" s="55"/>
      <c r="BM189" s="55"/>
      <c r="BN189" s="55"/>
      <c r="BO189" s="55"/>
      <c r="BP189" s="55"/>
      <c r="BQ189" s="55"/>
      <c r="BR189" s="55"/>
      <c r="BS189" s="55"/>
      <c r="BT189" s="55"/>
      <c r="BU189" s="55"/>
      <c r="BV189" s="55"/>
      <c r="BW189" s="55"/>
    </row>
    <row r="190" spans="3:75" ht="21" customHeight="1">
      <c r="C190" s="35"/>
      <c r="D190" s="431"/>
      <c r="E190" s="432"/>
      <c r="F190" s="189" t="s">
        <v>2493</v>
      </c>
      <c r="G190" s="259"/>
      <c r="H190" s="234" t="s">
        <v>60</v>
      </c>
      <c r="I190" s="234" t="s">
        <v>64</v>
      </c>
      <c r="J190" s="234" t="s">
        <v>0</v>
      </c>
      <c r="K190" s="234" t="s">
        <v>65</v>
      </c>
      <c r="L190" s="234" t="s">
        <v>0</v>
      </c>
      <c r="M190" s="234" t="s">
        <v>283</v>
      </c>
      <c r="N190" s="46" t="s">
        <v>67</v>
      </c>
      <c r="O190" s="46" t="s">
        <v>0</v>
      </c>
      <c r="P190" s="46" t="s">
        <v>378</v>
      </c>
      <c r="Q190" s="46"/>
      <c r="R190" s="46"/>
      <c r="S190" s="46"/>
      <c r="T190" s="46"/>
      <c r="U190" s="102"/>
      <c r="V190" s="69"/>
      <c r="W190" s="70"/>
      <c r="X190" s="184"/>
      <c r="Y190" s="301"/>
      <c r="Z190" s="304"/>
      <c r="BI190" s="55"/>
      <c r="BJ190" s="55"/>
      <c r="BK190" s="55"/>
      <c r="BL190" s="55"/>
      <c r="BM190" s="55"/>
      <c r="BN190" s="55"/>
      <c r="BO190" s="55"/>
      <c r="BP190" s="55"/>
      <c r="BQ190" s="55"/>
      <c r="BR190" s="55"/>
      <c r="BS190" s="55"/>
      <c r="BT190" s="55"/>
      <c r="BU190" s="55"/>
      <c r="BV190" s="55"/>
      <c r="BW190" s="55"/>
    </row>
    <row r="191" spans="3:75" ht="21" customHeight="1">
      <c r="C191" s="35"/>
      <c r="D191" s="431"/>
      <c r="E191" s="432"/>
      <c r="F191" s="189" t="s">
        <v>2494</v>
      </c>
      <c r="G191" s="259"/>
      <c r="H191" s="234" t="s">
        <v>60</v>
      </c>
      <c r="I191" s="234" t="s">
        <v>64</v>
      </c>
      <c r="J191" s="234" t="s">
        <v>0</v>
      </c>
      <c r="K191" s="234" t="s">
        <v>65</v>
      </c>
      <c r="L191" s="234" t="s">
        <v>0</v>
      </c>
      <c r="M191" s="234" t="s">
        <v>284</v>
      </c>
      <c r="N191" s="46" t="s">
        <v>67</v>
      </c>
      <c r="O191" s="46" t="s">
        <v>0</v>
      </c>
      <c r="P191" s="46" t="s">
        <v>378</v>
      </c>
      <c r="Q191" s="46"/>
      <c r="R191" s="46"/>
      <c r="S191" s="46"/>
      <c r="T191" s="46"/>
      <c r="U191" s="102"/>
      <c r="V191" s="69"/>
      <c r="W191" s="70"/>
      <c r="X191" s="184"/>
      <c r="Y191" s="301"/>
      <c r="Z191" s="304"/>
      <c r="BI191" s="55"/>
      <c r="BJ191" s="55"/>
      <c r="BK191" s="55"/>
      <c r="BL191" s="55"/>
      <c r="BM191" s="55"/>
      <c r="BN191" s="55"/>
      <c r="BO191" s="55"/>
      <c r="BP191" s="55"/>
      <c r="BQ191" s="55"/>
      <c r="BR191" s="55"/>
      <c r="BS191" s="55"/>
      <c r="BT191" s="55"/>
      <c r="BU191" s="55"/>
      <c r="BV191" s="55"/>
      <c r="BW191" s="55"/>
    </row>
    <row r="192" spans="3:75" ht="21" customHeight="1">
      <c r="C192" s="35"/>
      <c r="D192" s="431"/>
      <c r="E192" s="432"/>
      <c r="F192" s="189" t="s">
        <v>2495</v>
      </c>
      <c r="G192" s="259"/>
      <c r="H192" s="234" t="s">
        <v>60</v>
      </c>
      <c r="I192" s="234" t="s">
        <v>64</v>
      </c>
      <c r="J192" s="234" t="s">
        <v>0</v>
      </c>
      <c r="K192" s="234" t="s">
        <v>65</v>
      </c>
      <c r="L192" s="234" t="s">
        <v>0</v>
      </c>
      <c r="M192" s="234" t="s">
        <v>285</v>
      </c>
      <c r="N192" s="46" t="s">
        <v>67</v>
      </c>
      <c r="O192" s="46" t="s">
        <v>0</v>
      </c>
      <c r="P192" s="46" t="s">
        <v>378</v>
      </c>
      <c r="Q192" s="46"/>
      <c r="R192" s="46"/>
      <c r="S192" s="46"/>
      <c r="T192" s="46"/>
      <c r="U192" s="102"/>
      <c r="V192" s="69"/>
      <c r="W192" s="70"/>
      <c r="X192" s="184"/>
      <c r="Y192" s="301"/>
      <c r="Z192" s="304"/>
      <c r="BI192" s="55"/>
      <c r="BJ192" s="55"/>
      <c r="BK192" s="55"/>
      <c r="BL192" s="55"/>
      <c r="BM192" s="55"/>
      <c r="BN192" s="55"/>
      <c r="BO192" s="55"/>
      <c r="BP192" s="55"/>
      <c r="BQ192" s="55"/>
      <c r="BR192" s="55"/>
      <c r="BS192" s="55"/>
      <c r="BT192" s="55"/>
      <c r="BU192" s="55"/>
      <c r="BV192" s="55"/>
      <c r="BW192" s="55"/>
    </row>
    <row r="193" spans="3:75" ht="21" customHeight="1">
      <c r="C193" s="35"/>
      <c r="D193" s="431"/>
      <c r="E193" s="432"/>
      <c r="F193" s="189" t="s">
        <v>2496</v>
      </c>
      <c r="G193" s="259"/>
      <c r="H193" s="234" t="s">
        <v>60</v>
      </c>
      <c r="I193" s="234" t="s">
        <v>64</v>
      </c>
      <c r="J193" s="234" t="s">
        <v>0</v>
      </c>
      <c r="K193" s="234" t="s">
        <v>65</v>
      </c>
      <c r="L193" s="234" t="s">
        <v>0</v>
      </c>
      <c r="M193" s="234" t="s">
        <v>286</v>
      </c>
      <c r="N193" s="46" t="s">
        <v>67</v>
      </c>
      <c r="O193" s="46" t="s">
        <v>0</v>
      </c>
      <c r="P193" s="46" t="s">
        <v>378</v>
      </c>
      <c r="Q193" s="46"/>
      <c r="R193" s="46"/>
      <c r="S193" s="46"/>
      <c r="T193" s="46"/>
      <c r="U193" s="102"/>
      <c r="V193" s="69"/>
      <c r="W193" s="70"/>
      <c r="X193" s="184"/>
      <c r="Y193" s="301"/>
      <c r="Z193" s="304"/>
      <c r="BI193" s="55"/>
      <c r="BJ193" s="55"/>
      <c r="BK193" s="55"/>
      <c r="BL193" s="55"/>
      <c r="BM193" s="55"/>
      <c r="BN193" s="55"/>
      <c r="BO193" s="55"/>
      <c r="BP193" s="55"/>
      <c r="BQ193" s="55"/>
      <c r="BR193" s="55"/>
      <c r="BS193" s="55"/>
      <c r="BT193" s="55"/>
      <c r="BU193" s="55"/>
      <c r="BV193" s="55"/>
      <c r="BW193" s="55"/>
    </row>
    <row r="194" spans="3:75" ht="21" customHeight="1">
      <c r="C194" s="35"/>
      <c r="D194" s="431"/>
      <c r="E194" s="432"/>
      <c r="F194" s="189" t="s">
        <v>2497</v>
      </c>
      <c r="G194" s="259"/>
      <c r="H194" s="234" t="s">
        <v>60</v>
      </c>
      <c r="I194" s="234" t="s">
        <v>64</v>
      </c>
      <c r="J194" s="234" t="s">
        <v>0</v>
      </c>
      <c r="K194" s="234" t="s">
        <v>65</v>
      </c>
      <c r="L194" s="234" t="s">
        <v>0</v>
      </c>
      <c r="M194" s="234" t="s">
        <v>287</v>
      </c>
      <c r="N194" s="46" t="s">
        <v>67</v>
      </c>
      <c r="O194" s="46" t="s">
        <v>0</v>
      </c>
      <c r="P194" s="46" t="s">
        <v>378</v>
      </c>
      <c r="Q194" s="46"/>
      <c r="R194" s="46"/>
      <c r="S194" s="46"/>
      <c r="T194" s="46"/>
      <c r="U194" s="102"/>
      <c r="V194" s="69"/>
      <c r="W194" s="70"/>
      <c r="X194" s="184"/>
      <c r="Y194" s="301"/>
      <c r="Z194" s="304"/>
      <c r="BI194" s="55"/>
      <c r="BJ194" s="55"/>
      <c r="BK194" s="55"/>
      <c r="BL194" s="55"/>
      <c r="BM194" s="55"/>
      <c r="BN194" s="55"/>
      <c r="BO194" s="55"/>
      <c r="BP194" s="55"/>
      <c r="BQ194" s="55"/>
      <c r="BR194" s="55"/>
      <c r="BS194" s="55"/>
      <c r="BT194" s="55"/>
      <c r="BU194" s="55"/>
      <c r="BV194" s="55"/>
      <c r="BW194" s="55"/>
    </row>
    <row r="195" spans="3:75" ht="21" customHeight="1">
      <c r="C195" s="35"/>
      <c r="D195" s="431"/>
      <c r="E195" s="432"/>
      <c r="F195" s="189" t="s">
        <v>2498</v>
      </c>
      <c r="G195" s="259"/>
      <c r="H195" s="234" t="s">
        <v>60</v>
      </c>
      <c r="I195" s="234" t="s">
        <v>64</v>
      </c>
      <c r="J195" s="234" t="s">
        <v>0</v>
      </c>
      <c r="K195" s="234" t="s">
        <v>65</v>
      </c>
      <c r="L195" s="234" t="s">
        <v>0</v>
      </c>
      <c r="M195" s="234" t="s">
        <v>288</v>
      </c>
      <c r="N195" s="46" t="s">
        <v>67</v>
      </c>
      <c r="O195" s="46" t="s">
        <v>0</v>
      </c>
      <c r="P195" s="46" t="s">
        <v>378</v>
      </c>
      <c r="Q195" s="46"/>
      <c r="R195" s="46"/>
      <c r="S195" s="46"/>
      <c r="T195" s="46"/>
      <c r="U195" s="102"/>
      <c r="V195" s="69"/>
      <c r="W195" s="70"/>
      <c r="X195" s="184"/>
      <c r="Y195" s="301"/>
      <c r="Z195" s="304"/>
      <c r="BI195" s="55"/>
      <c r="BJ195" s="55"/>
      <c r="BK195" s="55"/>
      <c r="BL195" s="55"/>
      <c r="BM195" s="55"/>
      <c r="BN195" s="55"/>
      <c r="BO195" s="55"/>
      <c r="BP195" s="55"/>
      <c r="BQ195" s="55"/>
      <c r="BR195" s="55"/>
      <c r="BS195" s="55"/>
      <c r="BT195" s="55"/>
      <c r="BU195" s="55"/>
      <c r="BV195" s="55"/>
      <c r="BW195" s="55"/>
    </row>
    <row r="196" spans="3:75" ht="21" customHeight="1">
      <c r="C196" s="35"/>
      <c r="D196" s="431"/>
      <c r="E196" s="432"/>
      <c r="F196" s="189" t="s">
        <v>2499</v>
      </c>
      <c r="G196" s="259"/>
      <c r="H196" s="234" t="s">
        <v>60</v>
      </c>
      <c r="I196" s="234" t="s">
        <v>64</v>
      </c>
      <c r="J196" s="234" t="s">
        <v>0</v>
      </c>
      <c r="K196" s="234" t="s">
        <v>65</v>
      </c>
      <c r="L196" s="234" t="s">
        <v>0</v>
      </c>
      <c r="M196" s="234" t="s">
        <v>290</v>
      </c>
      <c r="N196" s="46" t="s">
        <v>67</v>
      </c>
      <c r="O196" s="46" t="s">
        <v>0</v>
      </c>
      <c r="P196" s="46" t="s">
        <v>378</v>
      </c>
      <c r="Q196" s="46"/>
      <c r="R196" s="46"/>
      <c r="S196" s="46"/>
      <c r="T196" s="46"/>
      <c r="U196" s="102"/>
      <c r="V196" s="69"/>
      <c r="W196" s="70"/>
      <c r="X196" s="184"/>
      <c r="Y196" s="301"/>
      <c r="Z196" s="304"/>
      <c r="BI196" s="55"/>
      <c r="BJ196" s="55"/>
      <c r="BK196" s="55"/>
      <c r="BL196" s="55"/>
      <c r="BM196" s="55"/>
      <c r="BN196" s="55"/>
      <c r="BO196" s="55"/>
      <c r="BP196" s="55"/>
      <c r="BQ196" s="55"/>
      <c r="BR196" s="55"/>
      <c r="BS196" s="55"/>
      <c r="BT196" s="55"/>
      <c r="BU196" s="55"/>
      <c r="BV196" s="55"/>
      <c r="BW196" s="55"/>
    </row>
    <row r="197" spans="3:75" ht="21" customHeight="1">
      <c r="C197" s="35"/>
      <c r="D197" s="431"/>
      <c r="E197" s="432"/>
      <c r="F197" s="189" t="s">
        <v>2500</v>
      </c>
      <c r="G197" s="259"/>
      <c r="H197" s="234" t="s">
        <v>60</v>
      </c>
      <c r="I197" s="234" t="s">
        <v>64</v>
      </c>
      <c r="J197" s="234" t="s">
        <v>0</v>
      </c>
      <c r="K197" s="234" t="s">
        <v>65</v>
      </c>
      <c r="L197" s="234" t="s">
        <v>0</v>
      </c>
      <c r="M197" s="234" t="s">
        <v>292</v>
      </c>
      <c r="N197" s="46" t="s">
        <v>67</v>
      </c>
      <c r="O197" s="46" t="s">
        <v>0</v>
      </c>
      <c r="P197" s="46" t="s">
        <v>378</v>
      </c>
      <c r="Q197" s="46"/>
      <c r="R197" s="46"/>
      <c r="S197" s="46"/>
      <c r="T197" s="46"/>
      <c r="U197" s="102"/>
      <c r="V197" s="69"/>
      <c r="W197" s="70"/>
      <c r="X197" s="184"/>
      <c r="Y197" s="301"/>
      <c r="Z197" s="304"/>
      <c r="BI197" s="55"/>
      <c r="BJ197" s="55"/>
      <c r="BK197" s="55"/>
      <c r="BL197" s="55"/>
      <c r="BM197" s="55"/>
      <c r="BN197" s="55"/>
      <c r="BO197" s="55"/>
      <c r="BP197" s="55"/>
      <c r="BQ197" s="55"/>
      <c r="BR197" s="55"/>
      <c r="BS197" s="55"/>
      <c r="BT197" s="55"/>
      <c r="BU197" s="55"/>
      <c r="BV197" s="55"/>
      <c r="BW197" s="55"/>
    </row>
    <row r="198" spans="3:75" ht="21" customHeight="1">
      <c r="C198" s="35"/>
      <c r="D198" s="431"/>
      <c r="E198" s="432"/>
      <c r="F198" s="189" t="s">
        <v>2501</v>
      </c>
      <c r="G198" s="259"/>
      <c r="H198" s="234" t="s">
        <v>60</v>
      </c>
      <c r="I198" s="234" t="s">
        <v>64</v>
      </c>
      <c r="J198" s="234" t="s">
        <v>0</v>
      </c>
      <c r="K198" s="234" t="s">
        <v>65</v>
      </c>
      <c r="L198" s="234" t="s">
        <v>0</v>
      </c>
      <c r="M198" s="234" t="s">
        <v>293</v>
      </c>
      <c r="N198" s="46" t="s">
        <v>67</v>
      </c>
      <c r="O198" s="46" t="s">
        <v>0</v>
      </c>
      <c r="P198" s="46" t="s">
        <v>378</v>
      </c>
      <c r="Q198" s="46"/>
      <c r="R198" s="46"/>
      <c r="S198" s="46"/>
      <c r="T198" s="46"/>
      <c r="U198" s="102"/>
      <c r="V198" s="69"/>
      <c r="W198" s="70"/>
      <c r="X198" s="184"/>
      <c r="Y198" s="301"/>
      <c r="Z198" s="304"/>
      <c r="BI198" s="55"/>
      <c r="BJ198" s="55"/>
      <c r="BK198" s="55"/>
      <c r="BL198" s="55"/>
      <c r="BM198" s="55"/>
      <c r="BN198" s="55"/>
      <c r="BO198" s="55"/>
      <c r="BP198" s="55"/>
      <c r="BQ198" s="55"/>
      <c r="BR198" s="55"/>
      <c r="BS198" s="55"/>
      <c r="BT198" s="55"/>
      <c r="BU198" s="55"/>
      <c r="BV198" s="55"/>
      <c r="BW198" s="55"/>
    </row>
    <row r="199" spans="3:75" ht="21" customHeight="1">
      <c r="C199" s="35"/>
      <c r="D199" s="431"/>
      <c r="E199" s="432"/>
      <c r="F199" s="189" t="s">
        <v>2502</v>
      </c>
      <c r="G199" s="259"/>
      <c r="H199" s="234" t="s">
        <v>60</v>
      </c>
      <c r="I199" s="234" t="s">
        <v>64</v>
      </c>
      <c r="J199" s="234" t="s">
        <v>0</v>
      </c>
      <c r="K199" s="234" t="s">
        <v>65</v>
      </c>
      <c r="L199" s="234" t="s">
        <v>0</v>
      </c>
      <c r="M199" s="234" t="s">
        <v>294</v>
      </c>
      <c r="N199" s="46" t="s">
        <v>67</v>
      </c>
      <c r="O199" s="46" t="s">
        <v>0</v>
      </c>
      <c r="P199" s="46" t="s">
        <v>378</v>
      </c>
      <c r="Q199" s="46"/>
      <c r="R199" s="46"/>
      <c r="S199" s="46"/>
      <c r="T199" s="46"/>
      <c r="U199" s="102"/>
      <c r="V199" s="69"/>
      <c r="W199" s="70"/>
      <c r="X199" s="184"/>
      <c r="Y199" s="301"/>
      <c r="Z199" s="304"/>
      <c r="BI199" s="55"/>
      <c r="BJ199" s="55"/>
      <c r="BK199" s="55"/>
      <c r="BL199" s="55"/>
      <c r="BM199" s="55"/>
      <c r="BN199" s="55"/>
      <c r="BO199" s="55"/>
      <c r="BP199" s="55"/>
      <c r="BQ199" s="55"/>
      <c r="BR199" s="55"/>
      <c r="BS199" s="55"/>
      <c r="BT199" s="55"/>
      <c r="BU199" s="55"/>
      <c r="BV199" s="55"/>
      <c r="BW199" s="55"/>
    </row>
    <row r="200" spans="3:75" ht="21" customHeight="1">
      <c r="C200" s="35"/>
      <c r="D200" s="431"/>
      <c r="E200" s="432"/>
      <c r="F200" s="189" t="s">
        <v>2503</v>
      </c>
      <c r="G200" s="259"/>
      <c r="H200" s="234" t="s">
        <v>60</v>
      </c>
      <c r="I200" s="234" t="s">
        <v>64</v>
      </c>
      <c r="J200" s="234" t="s">
        <v>0</v>
      </c>
      <c r="K200" s="234" t="s">
        <v>65</v>
      </c>
      <c r="L200" s="234" t="s">
        <v>0</v>
      </c>
      <c r="M200" s="234" t="s">
        <v>295</v>
      </c>
      <c r="N200" s="46" t="s">
        <v>67</v>
      </c>
      <c r="O200" s="46" t="s">
        <v>0</v>
      </c>
      <c r="P200" s="46" t="s">
        <v>378</v>
      </c>
      <c r="Q200" s="46"/>
      <c r="R200" s="46"/>
      <c r="S200" s="46"/>
      <c r="T200" s="46"/>
      <c r="U200" s="102"/>
      <c r="V200" s="69"/>
      <c r="W200" s="70"/>
      <c r="X200" s="184"/>
      <c r="Y200" s="301"/>
      <c r="Z200" s="304"/>
      <c r="BI200" s="55"/>
      <c r="BJ200" s="55"/>
      <c r="BK200" s="55"/>
      <c r="BL200" s="55"/>
      <c r="BM200" s="55"/>
      <c r="BN200" s="55"/>
      <c r="BO200" s="55"/>
      <c r="BP200" s="55"/>
      <c r="BQ200" s="55"/>
      <c r="BR200" s="55"/>
      <c r="BS200" s="55"/>
      <c r="BT200" s="55"/>
      <c r="BU200" s="55"/>
      <c r="BV200" s="55"/>
      <c r="BW200" s="55"/>
    </row>
    <row r="201" spans="3:75" ht="21" customHeight="1">
      <c r="C201" s="35"/>
      <c r="D201" s="431"/>
      <c r="E201" s="432"/>
      <c r="F201" s="189" t="s">
        <v>2504</v>
      </c>
      <c r="G201" s="259"/>
      <c r="H201" s="234" t="s">
        <v>60</v>
      </c>
      <c r="I201" s="234" t="s">
        <v>64</v>
      </c>
      <c r="J201" s="234" t="s">
        <v>0</v>
      </c>
      <c r="K201" s="234" t="s">
        <v>65</v>
      </c>
      <c r="L201" s="234" t="s">
        <v>0</v>
      </c>
      <c r="M201" s="234" t="s">
        <v>296</v>
      </c>
      <c r="N201" s="46" t="s">
        <v>67</v>
      </c>
      <c r="O201" s="46" t="s">
        <v>0</v>
      </c>
      <c r="P201" s="46" t="s">
        <v>378</v>
      </c>
      <c r="Q201" s="46"/>
      <c r="R201" s="46"/>
      <c r="S201" s="46"/>
      <c r="T201" s="46"/>
      <c r="U201" s="102"/>
      <c r="V201" s="69"/>
      <c r="W201" s="70"/>
      <c r="X201" s="184"/>
      <c r="Y201" s="301"/>
      <c r="Z201" s="304"/>
      <c r="BI201" s="55"/>
      <c r="BJ201" s="55"/>
      <c r="BK201" s="55"/>
      <c r="BL201" s="55"/>
      <c r="BM201" s="55"/>
      <c r="BN201" s="55"/>
      <c r="BO201" s="55"/>
      <c r="BP201" s="55"/>
      <c r="BQ201" s="55"/>
      <c r="BR201" s="55"/>
      <c r="BS201" s="55"/>
      <c r="BT201" s="55"/>
      <c r="BU201" s="55"/>
      <c r="BV201" s="55"/>
      <c r="BW201" s="55"/>
    </row>
    <row r="202" spans="3:75" ht="21" customHeight="1">
      <c r="C202" s="35"/>
      <c r="D202" s="431"/>
      <c r="E202" s="432"/>
      <c r="F202" s="189" t="s">
        <v>2505</v>
      </c>
      <c r="G202" s="259"/>
      <c r="H202" s="234" t="s">
        <v>60</v>
      </c>
      <c r="I202" s="234" t="s">
        <v>64</v>
      </c>
      <c r="J202" s="234" t="s">
        <v>0</v>
      </c>
      <c r="K202" s="234" t="s">
        <v>65</v>
      </c>
      <c r="L202" s="234" t="s">
        <v>0</v>
      </c>
      <c r="M202" s="234" t="s">
        <v>297</v>
      </c>
      <c r="N202" s="46" t="s">
        <v>67</v>
      </c>
      <c r="O202" s="46" t="s">
        <v>0</v>
      </c>
      <c r="P202" s="46" t="s">
        <v>378</v>
      </c>
      <c r="Q202" s="46"/>
      <c r="R202" s="46"/>
      <c r="S202" s="46"/>
      <c r="T202" s="46"/>
      <c r="U202" s="102"/>
      <c r="V202" s="69"/>
      <c r="W202" s="70"/>
      <c r="X202" s="184"/>
      <c r="Y202" s="301"/>
      <c r="Z202" s="304"/>
      <c r="BI202" s="55"/>
      <c r="BJ202" s="55"/>
      <c r="BK202" s="55"/>
      <c r="BL202" s="55"/>
      <c r="BM202" s="55"/>
      <c r="BN202" s="55"/>
      <c r="BO202" s="55"/>
      <c r="BP202" s="55"/>
      <c r="BQ202" s="55"/>
      <c r="BR202" s="55"/>
      <c r="BS202" s="55"/>
      <c r="BT202" s="55"/>
      <c r="BU202" s="55"/>
      <c r="BV202" s="55"/>
      <c r="BW202" s="55"/>
    </row>
    <row r="203" spans="3:75" ht="21" customHeight="1">
      <c r="C203" s="35"/>
      <c r="D203" s="431"/>
      <c r="E203" s="432"/>
      <c r="F203" s="189" t="s">
        <v>2506</v>
      </c>
      <c r="G203" s="259"/>
      <c r="H203" s="234" t="s">
        <v>60</v>
      </c>
      <c r="I203" s="234" t="s">
        <v>64</v>
      </c>
      <c r="J203" s="234" t="s">
        <v>0</v>
      </c>
      <c r="K203" s="234" t="s">
        <v>65</v>
      </c>
      <c r="L203" s="234" t="s">
        <v>0</v>
      </c>
      <c r="M203" s="234" t="s">
        <v>291</v>
      </c>
      <c r="N203" s="46" t="s">
        <v>67</v>
      </c>
      <c r="O203" s="46" t="s">
        <v>0</v>
      </c>
      <c r="P203" s="46" t="s">
        <v>378</v>
      </c>
      <c r="Q203" s="46"/>
      <c r="R203" s="46"/>
      <c r="S203" s="46"/>
      <c r="T203" s="46"/>
      <c r="U203" s="102"/>
      <c r="V203" s="69"/>
      <c r="W203" s="70"/>
      <c r="X203" s="184"/>
      <c r="Y203" s="301"/>
      <c r="Z203" s="304"/>
      <c r="BI203" s="55"/>
      <c r="BJ203" s="55"/>
      <c r="BK203" s="55"/>
      <c r="BL203" s="55"/>
      <c r="BM203" s="55"/>
      <c r="BN203" s="55"/>
      <c r="BO203" s="55"/>
      <c r="BP203" s="55"/>
      <c r="BQ203" s="55"/>
      <c r="BR203" s="55"/>
      <c r="BS203" s="55"/>
      <c r="BT203" s="55"/>
      <c r="BU203" s="55"/>
      <c r="BV203" s="55"/>
      <c r="BW203" s="55"/>
    </row>
    <row r="204" spans="3:75" ht="21" customHeight="1">
      <c r="C204" s="35"/>
      <c r="D204" s="431"/>
      <c r="E204" s="432"/>
      <c r="F204" s="189" t="s">
        <v>2507</v>
      </c>
      <c r="G204" s="259"/>
      <c r="H204" s="234" t="s">
        <v>60</v>
      </c>
      <c r="I204" s="234" t="s">
        <v>64</v>
      </c>
      <c r="J204" s="234" t="s">
        <v>0</v>
      </c>
      <c r="K204" s="234" t="s">
        <v>65</v>
      </c>
      <c r="L204" s="234" t="s">
        <v>0</v>
      </c>
      <c r="M204" s="234" t="s">
        <v>298</v>
      </c>
      <c r="N204" s="46" t="s">
        <v>67</v>
      </c>
      <c r="O204" s="46" t="s">
        <v>0</v>
      </c>
      <c r="P204" s="46" t="s">
        <v>378</v>
      </c>
      <c r="Q204" s="46"/>
      <c r="R204" s="46"/>
      <c r="S204" s="46"/>
      <c r="T204" s="46"/>
      <c r="U204" s="102"/>
      <c r="V204" s="69"/>
      <c r="W204" s="70"/>
      <c r="X204" s="184"/>
      <c r="Y204" s="301"/>
      <c r="Z204" s="301"/>
      <c r="AA204" s="302"/>
      <c r="AB204" s="302"/>
      <c r="AC204" s="302"/>
      <c r="AD204" s="302"/>
      <c r="AE204" s="302"/>
      <c r="AF204" s="302"/>
      <c r="AG204" s="302"/>
      <c r="AH204" s="302"/>
      <c r="AI204" s="302"/>
      <c r="AJ204" s="302"/>
      <c r="AK204" s="302"/>
      <c r="AL204" s="302"/>
      <c r="AM204" s="302"/>
      <c r="AN204" s="302"/>
      <c r="AO204" s="302"/>
      <c r="AP204" s="302"/>
      <c r="AQ204" s="302"/>
      <c r="AR204" s="302"/>
      <c r="AS204" s="302"/>
      <c r="BI204" s="55"/>
      <c r="BJ204" s="55"/>
      <c r="BK204" s="55"/>
      <c r="BL204" s="55"/>
      <c r="BM204" s="55"/>
      <c r="BN204" s="55"/>
      <c r="BO204" s="55"/>
      <c r="BP204" s="55"/>
      <c r="BQ204" s="55"/>
      <c r="BR204" s="55"/>
      <c r="BS204" s="55"/>
      <c r="BT204" s="55"/>
      <c r="BU204" s="55"/>
      <c r="BV204" s="55"/>
      <c r="BW204" s="55"/>
    </row>
    <row r="205" spans="3:75" ht="21" customHeight="1">
      <c r="C205" s="35"/>
      <c r="D205" s="431"/>
      <c r="E205" s="432"/>
      <c r="F205" s="189" t="s">
        <v>2508</v>
      </c>
      <c r="G205" s="259"/>
      <c r="H205" s="234" t="s">
        <v>60</v>
      </c>
      <c r="I205" s="234" t="s">
        <v>64</v>
      </c>
      <c r="J205" s="234" t="s">
        <v>0</v>
      </c>
      <c r="K205" s="234" t="s">
        <v>65</v>
      </c>
      <c r="L205" s="234" t="s">
        <v>0</v>
      </c>
      <c r="M205" s="234" t="s">
        <v>299</v>
      </c>
      <c r="N205" s="46" t="s">
        <v>67</v>
      </c>
      <c r="O205" s="46" t="s">
        <v>0</v>
      </c>
      <c r="P205" s="46" t="s">
        <v>378</v>
      </c>
      <c r="Q205" s="46"/>
      <c r="R205" s="46"/>
      <c r="S205" s="46"/>
      <c r="T205" s="46"/>
      <c r="U205" s="102"/>
      <c r="V205" s="69"/>
      <c r="W205" s="70"/>
      <c r="X205" s="184"/>
      <c r="Y205" s="301"/>
      <c r="Z205" s="301"/>
      <c r="AA205" s="302"/>
      <c r="AB205" s="302"/>
      <c r="AC205" s="302"/>
      <c r="AD205" s="302"/>
      <c r="AE205" s="302"/>
      <c r="AF205" s="302"/>
      <c r="AG205" s="302"/>
      <c r="AH205" s="302"/>
      <c r="AI205" s="302"/>
      <c r="AJ205" s="302"/>
      <c r="AK205" s="302"/>
      <c r="AL205" s="302"/>
      <c r="AM205" s="302"/>
      <c r="AN205" s="302"/>
      <c r="AO205" s="302"/>
      <c r="AP205" s="302"/>
      <c r="AQ205" s="302"/>
      <c r="AR205" s="302"/>
      <c r="AS205" s="302"/>
      <c r="BI205" s="55"/>
      <c r="BJ205" s="55"/>
      <c r="BK205" s="55"/>
      <c r="BL205" s="55"/>
      <c r="BM205" s="55"/>
      <c r="BN205" s="55"/>
      <c r="BO205" s="55"/>
      <c r="BP205" s="55"/>
      <c r="BQ205" s="55"/>
      <c r="BR205" s="55"/>
      <c r="BS205" s="55"/>
      <c r="BT205" s="55"/>
      <c r="BU205" s="55"/>
      <c r="BV205" s="55"/>
      <c r="BW205" s="55"/>
    </row>
    <row r="206" spans="3:75" ht="21" customHeight="1">
      <c r="C206" s="35"/>
      <c r="D206" s="431"/>
      <c r="E206" s="432"/>
      <c r="F206" s="189" t="s">
        <v>2509</v>
      </c>
      <c r="G206" s="259"/>
      <c r="H206" s="234" t="s">
        <v>60</v>
      </c>
      <c r="I206" s="234" t="s">
        <v>64</v>
      </c>
      <c r="J206" s="234" t="s">
        <v>0</v>
      </c>
      <c r="K206" s="234" t="s">
        <v>65</v>
      </c>
      <c r="L206" s="234" t="s">
        <v>0</v>
      </c>
      <c r="M206" s="234" t="s">
        <v>300</v>
      </c>
      <c r="N206" s="46" t="s">
        <v>67</v>
      </c>
      <c r="O206" s="46" t="s">
        <v>0</v>
      </c>
      <c r="P206" s="46" t="s">
        <v>378</v>
      </c>
      <c r="Q206" s="46"/>
      <c r="R206" s="46"/>
      <c r="S206" s="46"/>
      <c r="T206" s="46"/>
      <c r="U206" s="102"/>
      <c r="V206" s="69"/>
      <c r="W206" s="70"/>
      <c r="X206" s="184"/>
      <c r="Y206" s="301"/>
      <c r="Z206" s="301"/>
      <c r="AA206" s="302"/>
      <c r="AB206" s="302"/>
      <c r="AC206" s="302"/>
      <c r="AD206" s="302"/>
      <c r="AE206" s="302"/>
      <c r="AF206" s="302"/>
      <c r="AG206" s="302"/>
      <c r="AH206" s="302"/>
      <c r="AI206" s="302"/>
      <c r="AJ206" s="302"/>
      <c r="AK206" s="302"/>
      <c r="AL206" s="302"/>
      <c r="AM206" s="302"/>
      <c r="AN206" s="302"/>
      <c r="AO206" s="302"/>
      <c r="AP206" s="302"/>
      <c r="AQ206" s="302"/>
      <c r="AR206" s="302"/>
      <c r="AS206" s="302"/>
      <c r="BI206" s="55"/>
      <c r="BJ206" s="55"/>
      <c r="BK206" s="55"/>
      <c r="BL206" s="55"/>
      <c r="BM206" s="55"/>
      <c r="BN206" s="55"/>
      <c r="BO206" s="55"/>
      <c r="BP206" s="55"/>
      <c r="BQ206" s="55"/>
      <c r="BR206" s="55"/>
      <c r="BS206" s="55"/>
      <c r="BT206" s="55"/>
      <c r="BU206" s="55"/>
      <c r="BV206" s="55"/>
      <c r="BW206" s="55"/>
    </row>
    <row r="207" spans="3:75" ht="21" customHeight="1">
      <c r="C207" s="35"/>
      <c r="D207" s="431"/>
      <c r="E207" s="432"/>
      <c r="F207" s="189" t="s">
        <v>2510</v>
      </c>
      <c r="G207" s="259"/>
      <c r="H207" s="234" t="s">
        <v>60</v>
      </c>
      <c r="I207" s="234" t="s">
        <v>64</v>
      </c>
      <c r="J207" s="234" t="s">
        <v>0</v>
      </c>
      <c r="K207" s="234" t="s">
        <v>65</v>
      </c>
      <c r="L207" s="234" t="s">
        <v>0</v>
      </c>
      <c r="M207" s="234" t="s">
        <v>301</v>
      </c>
      <c r="N207" s="46" t="s">
        <v>67</v>
      </c>
      <c r="O207" s="46" t="s">
        <v>0</v>
      </c>
      <c r="P207" s="46" t="s">
        <v>378</v>
      </c>
      <c r="Q207" s="46"/>
      <c r="R207" s="46"/>
      <c r="S207" s="46"/>
      <c r="T207" s="46"/>
      <c r="U207" s="102"/>
      <c r="V207" s="69"/>
      <c r="W207" s="70"/>
      <c r="X207" s="184"/>
      <c r="Y207" s="301"/>
      <c r="Z207" s="301"/>
      <c r="AA207" s="302"/>
      <c r="AB207" s="302"/>
      <c r="AC207" s="302"/>
      <c r="AD207" s="302"/>
      <c r="AE207" s="302"/>
      <c r="AF207" s="302"/>
      <c r="AG207" s="302"/>
      <c r="AH207" s="302"/>
      <c r="AI207" s="302"/>
      <c r="AJ207" s="302"/>
      <c r="AK207" s="302"/>
      <c r="AL207" s="302"/>
      <c r="AM207" s="302"/>
      <c r="AN207" s="302"/>
      <c r="AO207" s="302"/>
      <c r="AP207" s="302"/>
      <c r="AQ207" s="302"/>
      <c r="AR207" s="302"/>
      <c r="AS207" s="302"/>
      <c r="BI207" s="55"/>
      <c r="BJ207" s="55"/>
      <c r="BK207" s="55"/>
      <c r="BL207" s="55"/>
      <c r="BM207" s="55"/>
      <c r="BN207" s="55"/>
      <c r="BO207" s="55"/>
      <c r="BP207" s="55"/>
      <c r="BQ207" s="55"/>
      <c r="BR207" s="55"/>
      <c r="BS207" s="55"/>
      <c r="BT207" s="55"/>
      <c r="BU207" s="55"/>
      <c r="BV207" s="55"/>
      <c r="BW207" s="55"/>
    </row>
    <row r="208" spans="3:75" ht="21" customHeight="1">
      <c r="C208" s="35"/>
      <c r="D208" s="431"/>
      <c r="E208" s="432"/>
      <c r="F208" s="189" t="s">
        <v>2511</v>
      </c>
      <c r="G208" s="259"/>
      <c r="H208" s="234" t="s">
        <v>60</v>
      </c>
      <c r="I208" s="234" t="s">
        <v>64</v>
      </c>
      <c r="J208" s="234" t="s">
        <v>0</v>
      </c>
      <c r="K208" s="234" t="s">
        <v>65</v>
      </c>
      <c r="L208" s="234" t="s">
        <v>0</v>
      </c>
      <c r="M208" s="234" t="s">
        <v>302</v>
      </c>
      <c r="N208" s="46" t="s">
        <v>67</v>
      </c>
      <c r="O208" s="46" t="s">
        <v>0</v>
      </c>
      <c r="P208" s="46" t="s">
        <v>378</v>
      </c>
      <c r="Q208" s="46"/>
      <c r="R208" s="46"/>
      <c r="S208" s="46"/>
      <c r="T208" s="46"/>
      <c r="U208" s="102"/>
      <c r="V208" s="69"/>
      <c r="W208" s="70"/>
      <c r="X208" s="184"/>
      <c r="Y208" s="301"/>
      <c r="Z208" s="301"/>
      <c r="AA208" s="302"/>
      <c r="AB208" s="302"/>
      <c r="AC208" s="302"/>
      <c r="AD208" s="302"/>
      <c r="AE208" s="302"/>
      <c r="AF208" s="302"/>
      <c r="AG208" s="302"/>
      <c r="AH208" s="302"/>
      <c r="AI208" s="302"/>
      <c r="AJ208" s="302"/>
      <c r="AK208" s="302"/>
      <c r="AL208" s="302"/>
      <c r="AM208" s="302"/>
      <c r="AN208" s="302"/>
      <c r="AO208" s="302"/>
      <c r="AP208" s="302"/>
      <c r="AQ208" s="302"/>
      <c r="AR208" s="302"/>
      <c r="AS208" s="302"/>
      <c r="BI208" s="55"/>
      <c r="BJ208" s="55"/>
      <c r="BK208" s="55"/>
      <c r="BL208" s="55"/>
      <c r="BM208" s="55"/>
      <c r="BN208" s="55"/>
      <c r="BO208" s="55"/>
      <c r="BP208" s="55"/>
      <c r="BQ208" s="55"/>
      <c r="BR208" s="55"/>
      <c r="BS208" s="55"/>
      <c r="BT208" s="55"/>
      <c r="BU208" s="55"/>
      <c r="BV208" s="55"/>
      <c r="BW208" s="55"/>
    </row>
    <row r="209" spans="3:75" ht="21" customHeight="1">
      <c r="C209" s="35"/>
      <c r="D209" s="431"/>
      <c r="E209" s="432"/>
      <c r="F209" s="189" t="s">
        <v>2512</v>
      </c>
      <c r="G209" s="259"/>
      <c r="H209" s="234" t="s">
        <v>60</v>
      </c>
      <c r="I209" s="234" t="s">
        <v>64</v>
      </c>
      <c r="J209" s="234" t="s">
        <v>0</v>
      </c>
      <c r="K209" s="234" t="s">
        <v>65</v>
      </c>
      <c r="L209" s="234" t="s">
        <v>0</v>
      </c>
      <c r="M209" s="234" t="s">
        <v>303</v>
      </c>
      <c r="N209" s="46" t="s">
        <v>67</v>
      </c>
      <c r="O209" s="46" t="s">
        <v>0</v>
      </c>
      <c r="P209" s="46" t="s">
        <v>378</v>
      </c>
      <c r="Q209" s="46"/>
      <c r="R209" s="46"/>
      <c r="S209" s="46"/>
      <c r="T209" s="46"/>
      <c r="U209" s="102"/>
      <c r="V209" s="69"/>
      <c r="W209" s="70"/>
      <c r="X209" s="184"/>
      <c r="Y209" s="301"/>
      <c r="Z209" s="301"/>
      <c r="AA209" s="302"/>
      <c r="AB209" s="302"/>
      <c r="AC209" s="302"/>
      <c r="AD209" s="302"/>
      <c r="AE209" s="302"/>
      <c r="AF209" s="302"/>
      <c r="AG209" s="302"/>
      <c r="AH209" s="302"/>
      <c r="AI209" s="302"/>
      <c r="AJ209" s="302"/>
      <c r="AK209" s="302"/>
      <c r="AL209" s="302"/>
      <c r="AM209" s="302"/>
      <c r="AN209" s="302"/>
      <c r="AO209" s="302"/>
      <c r="AP209" s="302"/>
      <c r="AQ209" s="302"/>
      <c r="AR209" s="302"/>
      <c r="AS209" s="302"/>
      <c r="BI209" s="55"/>
      <c r="BJ209" s="55"/>
      <c r="BK209" s="55"/>
      <c r="BL209" s="55"/>
      <c r="BM209" s="55"/>
      <c r="BN209" s="55"/>
      <c r="BO209" s="55"/>
      <c r="BP209" s="55"/>
      <c r="BQ209" s="55"/>
      <c r="BR209" s="55"/>
      <c r="BS209" s="55"/>
      <c r="BT209" s="55"/>
      <c r="BU209" s="55"/>
      <c r="BV209" s="55"/>
      <c r="BW209" s="55"/>
    </row>
    <row r="210" spans="3:75" ht="21" customHeight="1">
      <c r="C210" s="35"/>
      <c r="D210" s="431"/>
      <c r="E210" s="432"/>
      <c r="F210" s="189" t="s">
        <v>2513</v>
      </c>
      <c r="G210" s="259"/>
      <c r="H210" s="234" t="s">
        <v>60</v>
      </c>
      <c r="I210" s="234" t="s">
        <v>64</v>
      </c>
      <c r="J210" s="234" t="s">
        <v>0</v>
      </c>
      <c r="K210" s="234" t="s">
        <v>65</v>
      </c>
      <c r="L210" s="234" t="s">
        <v>0</v>
      </c>
      <c r="M210" s="234" t="s">
        <v>304</v>
      </c>
      <c r="N210" s="46" t="s">
        <v>67</v>
      </c>
      <c r="O210" s="46" t="s">
        <v>0</v>
      </c>
      <c r="P210" s="46" t="s">
        <v>378</v>
      </c>
      <c r="Q210" s="46"/>
      <c r="R210" s="46"/>
      <c r="S210" s="46"/>
      <c r="T210" s="46"/>
      <c r="U210" s="102"/>
      <c r="V210" s="69"/>
      <c r="W210" s="70"/>
      <c r="X210" s="184"/>
      <c r="Y210" s="301"/>
      <c r="Z210" s="301"/>
      <c r="AA210" s="302"/>
      <c r="AB210" s="302"/>
      <c r="AC210" s="302"/>
      <c r="AD210" s="302"/>
      <c r="AE210" s="302"/>
      <c r="AF210" s="302"/>
      <c r="AG210" s="302"/>
      <c r="AH210" s="302"/>
      <c r="AI210" s="302"/>
      <c r="AJ210" s="302"/>
      <c r="AK210" s="302"/>
      <c r="AL210" s="302"/>
      <c r="AM210" s="302"/>
      <c r="AN210" s="302"/>
      <c r="AO210" s="302"/>
      <c r="AP210" s="302"/>
      <c r="AQ210" s="302"/>
      <c r="AR210" s="302"/>
      <c r="AS210" s="302"/>
      <c r="BI210" s="55"/>
      <c r="BJ210" s="55"/>
      <c r="BK210" s="55"/>
      <c r="BL210" s="55"/>
      <c r="BM210" s="55"/>
      <c r="BN210" s="55"/>
      <c r="BO210" s="55"/>
      <c r="BP210" s="55"/>
      <c r="BQ210" s="55"/>
      <c r="BR210" s="55"/>
      <c r="BS210" s="55"/>
      <c r="BT210" s="55"/>
      <c r="BU210" s="55"/>
      <c r="BV210" s="55"/>
      <c r="BW210" s="55"/>
    </row>
    <row r="211" spans="3:75" ht="21" customHeight="1">
      <c r="C211" s="35"/>
      <c r="D211" s="431"/>
      <c r="E211" s="432"/>
      <c r="F211" s="189" t="s">
        <v>2514</v>
      </c>
      <c r="G211" s="259"/>
      <c r="H211" s="234" t="s">
        <v>60</v>
      </c>
      <c r="I211" s="234" t="s">
        <v>64</v>
      </c>
      <c r="J211" s="234" t="s">
        <v>0</v>
      </c>
      <c r="K211" s="234" t="s">
        <v>65</v>
      </c>
      <c r="L211" s="234" t="s">
        <v>0</v>
      </c>
      <c r="M211" s="234" t="s">
        <v>305</v>
      </c>
      <c r="N211" s="46" t="s">
        <v>67</v>
      </c>
      <c r="O211" s="46" t="s">
        <v>0</v>
      </c>
      <c r="P211" s="46" t="s">
        <v>378</v>
      </c>
      <c r="Q211" s="46"/>
      <c r="R211" s="46"/>
      <c r="S211" s="46"/>
      <c r="T211" s="46"/>
      <c r="U211" s="102"/>
      <c r="V211" s="69"/>
      <c r="W211" s="70"/>
      <c r="X211" s="184"/>
      <c r="Y211" s="301"/>
      <c r="Z211" s="301"/>
      <c r="AA211" s="302"/>
      <c r="AB211" s="302"/>
      <c r="AC211" s="302"/>
      <c r="AD211" s="302"/>
      <c r="AE211" s="302"/>
      <c r="AF211" s="302"/>
      <c r="AG211" s="302"/>
      <c r="AH211" s="302"/>
      <c r="AI211" s="302"/>
      <c r="AJ211" s="302"/>
      <c r="AK211" s="302"/>
      <c r="AL211" s="302"/>
      <c r="AM211" s="302"/>
      <c r="AN211" s="302"/>
      <c r="AO211" s="302"/>
      <c r="AP211" s="302"/>
      <c r="AQ211" s="302"/>
      <c r="AR211" s="302"/>
      <c r="AS211" s="302"/>
      <c r="BI211" s="55"/>
      <c r="BJ211" s="55"/>
      <c r="BK211" s="55"/>
      <c r="BL211" s="55"/>
      <c r="BM211" s="55"/>
      <c r="BN211" s="55"/>
      <c r="BO211" s="55"/>
      <c r="BP211" s="55"/>
      <c r="BQ211" s="55"/>
      <c r="BR211" s="55"/>
      <c r="BS211" s="55"/>
      <c r="BT211" s="55"/>
      <c r="BU211" s="55"/>
      <c r="BV211" s="55"/>
      <c r="BW211" s="55"/>
    </row>
    <row r="212" spans="3:75" ht="21" customHeight="1">
      <c r="C212" s="35"/>
      <c r="D212" s="431"/>
      <c r="E212" s="432"/>
      <c r="F212" s="189" t="s">
        <v>2515</v>
      </c>
      <c r="G212" s="259"/>
      <c r="H212" s="234" t="s">
        <v>60</v>
      </c>
      <c r="I212" s="234" t="s">
        <v>64</v>
      </c>
      <c r="J212" s="234" t="s">
        <v>0</v>
      </c>
      <c r="K212" s="234" t="s">
        <v>65</v>
      </c>
      <c r="L212" s="234" t="s">
        <v>0</v>
      </c>
      <c r="M212" s="234" t="s">
        <v>306</v>
      </c>
      <c r="N212" s="46" t="s">
        <v>67</v>
      </c>
      <c r="O212" s="46" t="s">
        <v>0</v>
      </c>
      <c r="P212" s="46" t="s">
        <v>378</v>
      </c>
      <c r="Q212" s="46"/>
      <c r="R212" s="46"/>
      <c r="S212" s="46"/>
      <c r="T212" s="46"/>
      <c r="U212" s="102"/>
      <c r="V212" s="69"/>
      <c r="W212" s="70"/>
      <c r="X212" s="184"/>
      <c r="Y212" s="301"/>
      <c r="Z212" s="301"/>
      <c r="AA212" s="302"/>
      <c r="AB212" s="302"/>
      <c r="AC212" s="302"/>
      <c r="AD212" s="302"/>
      <c r="AE212" s="302"/>
      <c r="AF212" s="302"/>
      <c r="AG212" s="302"/>
      <c r="AH212" s="302"/>
      <c r="AI212" s="302"/>
      <c r="AJ212" s="302"/>
      <c r="AK212" s="302"/>
      <c r="AL212" s="302"/>
      <c r="AM212" s="302"/>
      <c r="AN212" s="302"/>
      <c r="AO212" s="302"/>
      <c r="AP212" s="302"/>
      <c r="AQ212" s="302"/>
      <c r="AR212" s="302"/>
      <c r="AS212" s="302"/>
      <c r="BI212" s="55"/>
      <c r="BJ212" s="55"/>
      <c r="BK212" s="55"/>
      <c r="BL212" s="55"/>
      <c r="BM212" s="55"/>
      <c r="BN212" s="55"/>
      <c r="BO212" s="55"/>
      <c r="BP212" s="55"/>
      <c r="BQ212" s="55"/>
      <c r="BR212" s="55"/>
      <c r="BS212" s="55"/>
      <c r="BT212" s="55"/>
      <c r="BU212" s="55"/>
      <c r="BV212" s="55"/>
      <c r="BW212" s="55"/>
    </row>
    <row r="213" spans="3:75" ht="21" customHeight="1">
      <c r="C213" s="35"/>
      <c r="D213" s="431"/>
      <c r="E213" s="432"/>
      <c r="F213" s="189" t="s">
        <v>2516</v>
      </c>
      <c r="G213" s="259"/>
      <c r="H213" s="234" t="s">
        <v>60</v>
      </c>
      <c r="I213" s="234" t="s">
        <v>64</v>
      </c>
      <c r="J213" s="234" t="s">
        <v>0</v>
      </c>
      <c r="K213" s="234" t="s">
        <v>65</v>
      </c>
      <c r="L213" s="234" t="s">
        <v>0</v>
      </c>
      <c r="M213" s="234" t="s">
        <v>289</v>
      </c>
      <c r="N213" s="46" t="s">
        <v>67</v>
      </c>
      <c r="O213" s="46" t="s">
        <v>0</v>
      </c>
      <c r="P213" s="46" t="s">
        <v>378</v>
      </c>
      <c r="Q213" s="46"/>
      <c r="R213" s="46"/>
      <c r="S213" s="46"/>
      <c r="T213" s="46"/>
      <c r="U213" s="102"/>
      <c r="V213" s="69"/>
      <c r="W213" s="70"/>
      <c r="X213" s="184"/>
      <c r="Y213" s="301"/>
      <c r="Z213" s="304"/>
      <c r="BI213" s="55"/>
      <c r="BJ213" s="55"/>
      <c r="BK213" s="55"/>
      <c r="BL213" s="55"/>
      <c r="BM213" s="55"/>
      <c r="BN213" s="55"/>
      <c r="BO213" s="55"/>
      <c r="BP213" s="55"/>
      <c r="BQ213" s="55"/>
      <c r="BR213" s="55"/>
      <c r="BS213" s="55"/>
      <c r="BT213" s="55"/>
      <c r="BU213" s="55"/>
      <c r="BV213" s="55"/>
      <c r="BW213" s="55"/>
    </row>
    <row r="214" spans="3:75" ht="21" customHeight="1">
      <c r="C214" s="35"/>
      <c r="D214" s="431"/>
      <c r="E214" s="432"/>
      <c r="F214" s="189" t="s">
        <v>2517</v>
      </c>
      <c r="G214" s="259"/>
      <c r="H214" s="234" t="s">
        <v>60</v>
      </c>
      <c r="I214" s="234" t="s">
        <v>64</v>
      </c>
      <c r="J214" s="234" t="s">
        <v>0</v>
      </c>
      <c r="K214" s="234" t="s">
        <v>65</v>
      </c>
      <c r="L214" s="234" t="s">
        <v>0</v>
      </c>
      <c r="M214" s="234" t="s">
        <v>307</v>
      </c>
      <c r="N214" s="46" t="s">
        <v>67</v>
      </c>
      <c r="O214" s="46" t="s">
        <v>0</v>
      </c>
      <c r="P214" s="46" t="s">
        <v>378</v>
      </c>
      <c r="Q214" s="46"/>
      <c r="R214" s="46"/>
      <c r="S214" s="46"/>
      <c r="T214" s="46"/>
      <c r="U214" s="102"/>
      <c r="V214" s="69"/>
      <c r="W214" s="70"/>
      <c r="X214" s="184"/>
      <c r="Y214" s="301"/>
      <c r="Z214" s="301"/>
      <c r="AA214" s="302"/>
      <c r="AB214" s="302"/>
      <c r="AC214" s="302"/>
      <c r="AD214" s="302"/>
      <c r="AE214" s="302"/>
      <c r="AF214" s="302"/>
      <c r="AG214" s="302"/>
      <c r="AH214" s="302"/>
      <c r="AI214" s="302"/>
      <c r="AJ214" s="302"/>
      <c r="AK214" s="302"/>
      <c r="AL214" s="302"/>
      <c r="AM214" s="302"/>
      <c r="AN214" s="302"/>
      <c r="AO214" s="302"/>
      <c r="AP214" s="302"/>
      <c r="AQ214" s="302"/>
      <c r="AR214" s="302"/>
      <c r="AS214" s="302"/>
      <c r="BI214" s="55"/>
      <c r="BJ214" s="55"/>
      <c r="BK214" s="55"/>
      <c r="BL214" s="55"/>
      <c r="BM214" s="55"/>
      <c r="BN214" s="55"/>
      <c r="BO214" s="55"/>
      <c r="BP214" s="55"/>
      <c r="BQ214" s="55"/>
      <c r="BR214" s="55"/>
      <c r="BS214" s="55"/>
      <c r="BT214" s="55"/>
      <c r="BU214" s="55"/>
      <c r="BV214" s="55"/>
      <c r="BW214" s="55"/>
    </row>
    <row r="215" spans="3:75" ht="21" customHeight="1">
      <c r="C215" s="35"/>
      <c r="D215" s="431"/>
      <c r="E215" s="432"/>
      <c r="F215" s="189" t="s">
        <v>2313</v>
      </c>
      <c r="G215" s="259"/>
      <c r="H215" s="234" t="s">
        <v>60</v>
      </c>
      <c r="I215" s="234" t="s">
        <v>64</v>
      </c>
      <c r="J215" s="234" t="s">
        <v>0</v>
      </c>
      <c r="K215" s="234" t="s">
        <v>65</v>
      </c>
      <c r="L215" s="234" t="s">
        <v>0</v>
      </c>
      <c r="M215" s="234" t="s">
        <v>308</v>
      </c>
      <c r="N215" s="46" t="s">
        <v>67</v>
      </c>
      <c r="O215" s="46" t="s">
        <v>0</v>
      </c>
      <c r="P215" s="46" t="s">
        <v>378</v>
      </c>
      <c r="Q215" s="46"/>
      <c r="R215" s="46"/>
      <c r="S215" s="46"/>
      <c r="T215" s="46"/>
      <c r="U215" s="102"/>
      <c r="V215" s="69"/>
      <c r="W215" s="70"/>
      <c r="X215" s="184"/>
      <c r="Y215" s="301"/>
      <c r="Z215" s="301"/>
      <c r="AA215" s="302"/>
      <c r="AB215" s="302"/>
      <c r="AC215" s="302"/>
      <c r="AD215" s="302"/>
      <c r="AE215" s="302"/>
      <c r="AF215" s="302"/>
      <c r="AG215" s="302"/>
      <c r="AH215" s="302"/>
      <c r="AI215" s="302"/>
      <c r="AJ215" s="302"/>
      <c r="AK215" s="302"/>
      <c r="AL215" s="302"/>
      <c r="AM215" s="302"/>
      <c r="AN215" s="302"/>
      <c r="AO215" s="302"/>
      <c r="AP215" s="302"/>
      <c r="AQ215" s="302"/>
      <c r="AR215" s="302"/>
      <c r="AS215" s="302"/>
      <c r="BI215" s="55"/>
      <c r="BJ215" s="55"/>
      <c r="BK215" s="55"/>
      <c r="BL215" s="55"/>
      <c r="BM215" s="55"/>
      <c r="BN215" s="55"/>
      <c r="BO215" s="55"/>
      <c r="BP215" s="55"/>
      <c r="BQ215" s="55"/>
      <c r="BR215" s="55"/>
      <c r="BS215" s="55"/>
      <c r="BT215" s="55"/>
      <c r="BU215" s="55"/>
      <c r="BV215" s="55"/>
      <c r="BW215" s="55"/>
    </row>
    <row r="216" spans="3:75" ht="21" customHeight="1">
      <c r="C216" s="35"/>
      <c r="D216" s="431"/>
      <c r="E216" s="432"/>
      <c r="F216" s="189" t="s">
        <v>2314</v>
      </c>
      <c r="G216" s="259"/>
      <c r="H216" s="234" t="s">
        <v>60</v>
      </c>
      <c r="I216" s="234" t="s">
        <v>64</v>
      </c>
      <c r="J216" s="234" t="s">
        <v>0</v>
      </c>
      <c r="K216" s="234" t="s">
        <v>65</v>
      </c>
      <c r="L216" s="234" t="s">
        <v>0</v>
      </c>
      <c r="M216" s="234" t="s">
        <v>309</v>
      </c>
      <c r="N216" s="46" t="s">
        <v>67</v>
      </c>
      <c r="O216" s="46" t="s">
        <v>0</v>
      </c>
      <c r="P216" s="46" t="s">
        <v>378</v>
      </c>
      <c r="Q216" s="46"/>
      <c r="R216" s="46"/>
      <c r="S216" s="46"/>
      <c r="T216" s="46"/>
      <c r="U216" s="102"/>
      <c r="V216" s="69"/>
      <c r="W216" s="70"/>
      <c r="X216" s="184"/>
      <c r="Y216" s="301"/>
      <c r="Z216" s="303"/>
      <c r="AA216" s="271"/>
      <c r="AB216" s="271"/>
      <c r="AC216" s="271"/>
      <c r="AD216" s="271"/>
      <c r="AE216" s="271"/>
      <c r="AF216" s="271"/>
      <c r="AG216" s="271"/>
      <c r="AH216" s="271"/>
      <c r="AI216" s="271"/>
      <c r="AJ216" s="271"/>
      <c r="AK216" s="271"/>
      <c r="AL216" s="271"/>
      <c r="AM216" s="271"/>
      <c r="AN216" s="271"/>
      <c r="AO216" s="271"/>
      <c r="AP216" s="271"/>
      <c r="AQ216" s="271"/>
      <c r="AR216" s="271"/>
      <c r="AS216" s="271"/>
      <c r="BI216" s="55"/>
      <c r="BJ216" s="55"/>
      <c r="BK216" s="55"/>
      <c r="BL216" s="55"/>
      <c r="BM216" s="55"/>
      <c r="BN216" s="55"/>
      <c r="BO216" s="55"/>
      <c r="BP216" s="55"/>
      <c r="BQ216" s="55"/>
      <c r="BR216" s="55"/>
      <c r="BS216" s="55"/>
      <c r="BT216" s="55"/>
      <c r="BU216" s="55"/>
      <c r="BV216" s="55"/>
      <c r="BW216" s="55"/>
    </row>
    <row r="217" spans="3:75" ht="21" customHeight="1">
      <c r="C217" s="35"/>
      <c r="D217" s="431"/>
      <c r="E217" s="432"/>
      <c r="F217" s="190" t="s">
        <v>2315</v>
      </c>
      <c r="G217" s="259"/>
      <c r="H217" s="234" t="s">
        <v>60</v>
      </c>
      <c r="I217" s="234" t="s">
        <v>64</v>
      </c>
      <c r="J217" s="234" t="s">
        <v>0</v>
      </c>
      <c r="K217" s="234" t="s">
        <v>65</v>
      </c>
      <c r="L217" s="234" t="s">
        <v>0</v>
      </c>
      <c r="M217" s="234" t="s">
        <v>343</v>
      </c>
      <c r="N217" s="46" t="s">
        <v>67</v>
      </c>
      <c r="O217" s="46" t="s">
        <v>0</v>
      </c>
      <c r="P217" s="46" t="s">
        <v>378</v>
      </c>
      <c r="Q217" s="46"/>
      <c r="R217" s="46"/>
      <c r="S217" s="46"/>
      <c r="T217" s="46"/>
      <c r="U217" s="103"/>
      <c r="V217" s="21" t="str">
        <f>IF(OR(SUMPRODUCT(--(V171:V216=""),--(W171:W216=""))&gt;0,COUNTIF(W171:W216,"M")&gt;0,COUNTIF(W171:W216,"X")=46),"",SUM(V171:V216))</f>
        <v/>
      </c>
      <c r="W217" s="22" t="str">
        <f>IF(AND(COUNTIF(W171:W216,"X")=46,SUM(V171:V216)=0,ISNUMBER(V217)),"",IF(COUNTIF(W171:W216,"M")&gt;0,"M",IF(AND(COUNTIF(W171:W216,W171)=46,OR(W171="X",W171="W",W171="Z")),UPPER(W171),"")))</f>
        <v/>
      </c>
      <c r="X217" s="180"/>
      <c r="Y217" s="301"/>
      <c r="Z217" s="301"/>
      <c r="AA217" s="302"/>
      <c r="AB217" s="302"/>
      <c r="AC217" s="302"/>
      <c r="AD217" s="302"/>
      <c r="AE217" s="302"/>
      <c r="AF217" s="302"/>
      <c r="AG217" s="302"/>
      <c r="AH217" s="302"/>
      <c r="AI217" s="302"/>
      <c r="AJ217" s="302"/>
      <c r="AK217" s="302"/>
      <c r="AL217" s="302"/>
      <c r="AM217" s="302"/>
      <c r="AN217" s="302"/>
      <c r="AO217" s="302"/>
      <c r="AP217" s="302"/>
      <c r="AQ217" s="302"/>
      <c r="AR217" s="302"/>
      <c r="AS217" s="302"/>
      <c r="BI217" s="55"/>
      <c r="BJ217" s="55"/>
      <c r="BK217" s="55"/>
      <c r="BL217" s="55"/>
      <c r="BM217" s="55"/>
      <c r="BN217" s="55"/>
      <c r="BO217" s="55"/>
      <c r="BP217" s="55"/>
      <c r="BQ217" s="55"/>
      <c r="BR217" s="55"/>
      <c r="BS217" s="55"/>
      <c r="BT217" s="55"/>
      <c r="BU217" s="55"/>
      <c r="BV217" s="55"/>
      <c r="BW217" s="55"/>
    </row>
    <row r="218" spans="3:75" ht="21" customHeight="1">
      <c r="C218" s="35"/>
      <c r="D218" s="438" t="s">
        <v>2282</v>
      </c>
      <c r="E218" s="433" t="s">
        <v>2316</v>
      </c>
      <c r="F218" s="189" t="s">
        <v>2518</v>
      </c>
      <c r="G218" s="259"/>
      <c r="H218" s="234" t="s">
        <v>60</v>
      </c>
      <c r="I218" s="234" t="s">
        <v>64</v>
      </c>
      <c r="J218" s="234" t="s">
        <v>0</v>
      </c>
      <c r="K218" s="234" t="s">
        <v>65</v>
      </c>
      <c r="L218" s="234" t="s">
        <v>0</v>
      </c>
      <c r="M218" s="234" t="s">
        <v>310</v>
      </c>
      <c r="N218" s="46" t="s">
        <v>67</v>
      </c>
      <c r="O218" s="46" t="s">
        <v>0</v>
      </c>
      <c r="P218" s="46" t="s">
        <v>378</v>
      </c>
      <c r="Q218" s="46"/>
      <c r="R218" s="46"/>
      <c r="S218" s="46"/>
      <c r="T218" s="46"/>
      <c r="U218" s="102"/>
      <c r="V218" s="69"/>
      <c r="W218" s="70"/>
      <c r="X218" s="184"/>
      <c r="Y218" s="301"/>
      <c r="Z218" s="301"/>
      <c r="AA218" s="302"/>
      <c r="AB218" s="302"/>
      <c r="AC218" s="302"/>
      <c r="AD218" s="302"/>
      <c r="AE218" s="302"/>
      <c r="AF218" s="302"/>
      <c r="AG218" s="302"/>
      <c r="AH218" s="302"/>
      <c r="AI218" s="302"/>
      <c r="AJ218" s="302"/>
      <c r="AK218" s="302"/>
      <c r="AL218" s="302"/>
      <c r="AM218" s="302"/>
      <c r="AN218" s="302"/>
      <c r="AO218" s="302"/>
      <c r="AP218" s="302"/>
      <c r="AQ218" s="302"/>
      <c r="AR218" s="302"/>
      <c r="AS218" s="302"/>
      <c r="BI218" s="55"/>
      <c r="BJ218" s="55"/>
      <c r="BK218" s="55"/>
      <c r="BL218" s="55"/>
      <c r="BM218" s="55"/>
      <c r="BN218" s="55"/>
      <c r="BO218" s="55"/>
      <c r="BP218" s="55"/>
      <c r="BQ218" s="55"/>
      <c r="BR218" s="55"/>
      <c r="BS218" s="55"/>
      <c r="BT218" s="55"/>
      <c r="BU218" s="55"/>
      <c r="BV218" s="55"/>
      <c r="BW218" s="55"/>
    </row>
    <row r="219" spans="3:75" ht="21" customHeight="1">
      <c r="C219" s="35"/>
      <c r="D219" s="431"/>
      <c r="E219" s="433"/>
      <c r="F219" s="189" t="s">
        <v>2519</v>
      </c>
      <c r="G219" s="259"/>
      <c r="H219" s="234" t="s">
        <v>60</v>
      </c>
      <c r="I219" s="234" t="s">
        <v>64</v>
      </c>
      <c r="J219" s="234" t="s">
        <v>0</v>
      </c>
      <c r="K219" s="234" t="s">
        <v>65</v>
      </c>
      <c r="L219" s="234" t="s">
        <v>0</v>
      </c>
      <c r="M219" s="234" t="s">
        <v>311</v>
      </c>
      <c r="N219" s="46" t="s">
        <v>67</v>
      </c>
      <c r="O219" s="46" t="s">
        <v>0</v>
      </c>
      <c r="P219" s="46" t="s">
        <v>378</v>
      </c>
      <c r="Q219" s="46"/>
      <c r="R219" s="46"/>
      <c r="S219" s="46"/>
      <c r="T219" s="46"/>
      <c r="U219" s="102"/>
      <c r="V219" s="69"/>
      <c r="W219" s="70"/>
      <c r="X219" s="184"/>
      <c r="Y219" s="301"/>
      <c r="Z219" s="301"/>
      <c r="AA219" s="302"/>
      <c r="AB219" s="302"/>
      <c r="AC219" s="302"/>
      <c r="AD219" s="302"/>
      <c r="AE219" s="302"/>
      <c r="AF219" s="302"/>
      <c r="AG219" s="302"/>
      <c r="AH219" s="302"/>
      <c r="AI219" s="302"/>
      <c r="AJ219" s="302"/>
      <c r="AK219" s="302"/>
      <c r="AL219" s="302"/>
      <c r="AM219" s="302"/>
      <c r="AN219" s="302"/>
      <c r="AO219" s="302"/>
      <c r="AP219" s="302"/>
      <c r="AQ219" s="302"/>
      <c r="AR219" s="302"/>
      <c r="AS219" s="302"/>
      <c r="BI219" s="55"/>
      <c r="BJ219" s="55"/>
      <c r="BK219" s="55"/>
      <c r="BL219" s="55"/>
      <c r="BM219" s="55"/>
      <c r="BN219" s="55"/>
      <c r="BO219" s="55"/>
      <c r="BP219" s="55"/>
      <c r="BQ219" s="55"/>
      <c r="BR219" s="55"/>
      <c r="BS219" s="55"/>
      <c r="BT219" s="55"/>
      <c r="BU219" s="55"/>
      <c r="BV219" s="55"/>
      <c r="BW219" s="55"/>
    </row>
    <row r="220" spans="3:75" ht="21" customHeight="1">
      <c r="C220" s="35"/>
      <c r="D220" s="431"/>
      <c r="E220" s="433"/>
      <c r="F220" s="189" t="s">
        <v>2520</v>
      </c>
      <c r="G220" s="259"/>
      <c r="H220" s="234" t="s">
        <v>60</v>
      </c>
      <c r="I220" s="234" t="s">
        <v>64</v>
      </c>
      <c r="J220" s="234" t="s">
        <v>0</v>
      </c>
      <c r="K220" s="234" t="s">
        <v>65</v>
      </c>
      <c r="L220" s="234" t="s">
        <v>0</v>
      </c>
      <c r="M220" s="234" t="s">
        <v>312</v>
      </c>
      <c r="N220" s="46" t="s">
        <v>67</v>
      </c>
      <c r="O220" s="46" t="s">
        <v>0</v>
      </c>
      <c r="P220" s="46" t="s">
        <v>378</v>
      </c>
      <c r="Q220" s="46"/>
      <c r="R220" s="46"/>
      <c r="S220" s="46"/>
      <c r="T220" s="46"/>
      <c r="U220" s="102"/>
      <c r="V220" s="69"/>
      <c r="W220" s="70"/>
      <c r="X220" s="184"/>
      <c r="Y220" s="301"/>
      <c r="Z220" s="301"/>
      <c r="AA220" s="302"/>
      <c r="AB220" s="302"/>
      <c r="AC220" s="302"/>
      <c r="AD220" s="302"/>
      <c r="AE220" s="302"/>
      <c r="AF220" s="302"/>
      <c r="AG220" s="302"/>
      <c r="AH220" s="302"/>
      <c r="AI220" s="302"/>
      <c r="AJ220" s="302"/>
      <c r="AK220" s="302"/>
      <c r="AL220" s="302"/>
      <c r="AM220" s="302"/>
      <c r="AN220" s="302"/>
      <c r="AO220" s="302"/>
      <c r="AP220" s="302"/>
      <c r="AQ220" s="302"/>
      <c r="AR220" s="302"/>
      <c r="AS220" s="302"/>
      <c r="BI220" s="55"/>
      <c r="BJ220" s="55"/>
      <c r="BK220" s="55"/>
      <c r="BL220" s="55"/>
      <c r="BM220" s="55"/>
      <c r="BN220" s="55"/>
      <c r="BO220" s="55"/>
      <c r="BP220" s="55"/>
      <c r="BQ220" s="55"/>
      <c r="BR220" s="55"/>
      <c r="BS220" s="55"/>
      <c r="BT220" s="55"/>
      <c r="BU220" s="55"/>
      <c r="BV220" s="55"/>
      <c r="BW220" s="55"/>
    </row>
    <row r="221" spans="3:75" ht="21" customHeight="1">
      <c r="C221" s="35"/>
      <c r="D221" s="431"/>
      <c r="E221" s="433"/>
      <c r="F221" s="189" t="s">
        <v>2521</v>
      </c>
      <c r="G221" s="259"/>
      <c r="H221" s="234" t="s">
        <v>60</v>
      </c>
      <c r="I221" s="234" t="s">
        <v>64</v>
      </c>
      <c r="J221" s="234" t="s">
        <v>0</v>
      </c>
      <c r="K221" s="234" t="s">
        <v>65</v>
      </c>
      <c r="L221" s="234" t="s">
        <v>0</v>
      </c>
      <c r="M221" s="234" t="s">
        <v>313</v>
      </c>
      <c r="N221" s="46" t="s">
        <v>67</v>
      </c>
      <c r="O221" s="46" t="s">
        <v>0</v>
      </c>
      <c r="P221" s="46" t="s">
        <v>378</v>
      </c>
      <c r="Q221" s="46"/>
      <c r="R221" s="46"/>
      <c r="S221" s="46"/>
      <c r="T221" s="46"/>
      <c r="U221" s="102"/>
      <c r="V221" s="69"/>
      <c r="W221" s="70"/>
      <c r="X221" s="184"/>
      <c r="Y221" s="301"/>
      <c r="Z221" s="301"/>
      <c r="AA221" s="302"/>
      <c r="AB221" s="302"/>
      <c r="AC221" s="302"/>
      <c r="AD221" s="302"/>
      <c r="AE221" s="302"/>
      <c r="AF221" s="302"/>
      <c r="AG221" s="302"/>
      <c r="AH221" s="302"/>
      <c r="AI221" s="302"/>
      <c r="AJ221" s="302"/>
      <c r="AK221" s="302"/>
      <c r="AL221" s="302"/>
      <c r="AM221" s="302"/>
      <c r="AN221" s="302"/>
      <c r="AO221" s="302"/>
      <c r="AP221" s="302"/>
      <c r="AQ221" s="302"/>
      <c r="AR221" s="302"/>
      <c r="AS221" s="302"/>
      <c r="BI221" s="55"/>
      <c r="BJ221" s="55"/>
      <c r="BK221" s="55"/>
      <c r="BL221" s="55"/>
      <c r="BM221" s="55"/>
      <c r="BN221" s="55"/>
      <c r="BO221" s="55"/>
      <c r="BP221" s="55"/>
      <c r="BQ221" s="55"/>
      <c r="BR221" s="55"/>
      <c r="BS221" s="55"/>
      <c r="BT221" s="55"/>
      <c r="BU221" s="55"/>
      <c r="BV221" s="55"/>
      <c r="BW221" s="55"/>
    </row>
    <row r="222" spans="3:75" ht="21" customHeight="1">
      <c r="C222" s="35"/>
      <c r="D222" s="431"/>
      <c r="E222" s="433"/>
      <c r="F222" s="189" t="s">
        <v>2522</v>
      </c>
      <c r="G222" s="259"/>
      <c r="H222" s="234" t="s">
        <v>60</v>
      </c>
      <c r="I222" s="234" t="s">
        <v>64</v>
      </c>
      <c r="J222" s="234" t="s">
        <v>0</v>
      </c>
      <c r="K222" s="234" t="s">
        <v>65</v>
      </c>
      <c r="L222" s="234" t="s">
        <v>0</v>
      </c>
      <c r="M222" s="234" t="s">
        <v>314</v>
      </c>
      <c r="N222" s="46" t="s">
        <v>67</v>
      </c>
      <c r="O222" s="46" t="s">
        <v>0</v>
      </c>
      <c r="P222" s="46" t="s">
        <v>378</v>
      </c>
      <c r="Q222" s="46"/>
      <c r="R222" s="46"/>
      <c r="S222" s="46"/>
      <c r="T222" s="46"/>
      <c r="U222" s="102"/>
      <c r="V222" s="69"/>
      <c r="W222" s="70"/>
      <c r="X222" s="184"/>
      <c r="Y222" s="301"/>
      <c r="Z222" s="301"/>
      <c r="AA222" s="302"/>
      <c r="AB222" s="302"/>
      <c r="AC222" s="302"/>
      <c r="AD222" s="302"/>
      <c r="AE222" s="302"/>
      <c r="AF222" s="302"/>
      <c r="AG222" s="302"/>
      <c r="AH222" s="302"/>
      <c r="AI222" s="302"/>
      <c r="AJ222" s="302"/>
      <c r="AK222" s="302"/>
      <c r="AL222" s="302"/>
      <c r="AM222" s="302"/>
      <c r="AN222" s="302"/>
      <c r="AO222" s="302"/>
      <c r="AP222" s="302"/>
      <c r="AQ222" s="302"/>
      <c r="AR222" s="302"/>
      <c r="AS222" s="302"/>
      <c r="BI222" s="55"/>
      <c r="BJ222" s="55"/>
      <c r="BK222" s="55"/>
      <c r="BL222" s="55"/>
      <c r="BM222" s="55"/>
      <c r="BN222" s="55"/>
      <c r="BO222" s="55"/>
      <c r="BP222" s="55"/>
      <c r="BQ222" s="55"/>
      <c r="BR222" s="55"/>
      <c r="BS222" s="55"/>
      <c r="BT222" s="55"/>
      <c r="BU222" s="55"/>
      <c r="BV222" s="55"/>
      <c r="BW222" s="55"/>
    </row>
    <row r="223" spans="3:75" ht="21" customHeight="1">
      <c r="C223" s="35"/>
      <c r="D223" s="431"/>
      <c r="E223" s="433"/>
      <c r="F223" s="189" t="s">
        <v>2523</v>
      </c>
      <c r="G223" s="259"/>
      <c r="H223" s="234" t="s">
        <v>60</v>
      </c>
      <c r="I223" s="234" t="s">
        <v>64</v>
      </c>
      <c r="J223" s="234" t="s">
        <v>0</v>
      </c>
      <c r="K223" s="234" t="s">
        <v>65</v>
      </c>
      <c r="L223" s="234" t="s">
        <v>0</v>
      </c>
      <c r="M223" s="234" t="s">
        <v>315</v>
      </c>
      <c r="N223" s="46" t="s">
        <v>67</v>
      </c>
      <c r="O223" s="46" t="s">
        <v>0</v>
      </c>
      <c r="P223" s="46" t="s">
        <v>378</v>
      </c>
      <c r="Q223" s="46"/>
      <c r="R223" s="46"/>
      <c r="S223" s="46"/>
      <c r="T223" s="46"/>
      <c r="U223" s="102"/>
      <c r="V223" s="69"/>
      <c r="W223" s="70"/>
      <c r="X223" s="184"/>
      <c r="Y223" s="301"/>
      <c r="Z223" s="301"/>
      <c r="AA223" s="302"/>
      <c r="AB223" s="302"/>
      <c r="AC223" s="302"/>
      <c r="AD223" s="302"/>
      <c r="AE223" s="302"/>
      <c r="AF223" s="302"/>
      <c r="AG223" s="302"/>
      <c r="AH223" s="302"/>
      <c r="AI223" s="302"/>
      <c r="AJ223" s="302"/>
      <c r="AK223" s="302"/>
      <c r="AL223" s="302"/>
      <c r="AM223" s="302"/>
      <c r="AN223" s="302"/>
      <c r="AO223" s="302"/>
      <c r="AP223" s="302"/>
      <c r="AQ223" s="302"/>
      <c r="AR223" s="302"/>
      <c r="AS223" s="302"/>
      <c r="BI223" s="55"/>
      <c r="BJ223" s="55"/>
      <c r="BK223" s="55"/>
      <c r="BL223" s="55"/>
      <c r="BM223" s="55"/>
      <c r="BN223" s="55"/>
      <c r="BO223" s="55"/>
      <c r="BP223" s="55"/>
      <c r="BQ223" s="55"/>
      <c r="BR223" s="55"/>
      <c r="BS223" s="55"/>
      <c r="BT223" s="55"/>
      <c r="BU223" s="55"/>
      <c r="BV223" s="55"/>
      <c r="BW223" s="55"/>
    </row>
    <row r="224" spans="3:75" ht="21" customHeight="1">
      <c r="C224" s="35"/>
      <c r="D224" s="431"/>
      <c r="E224" s="433"/>
      <c r="F224" s="189" t="s">
        <v>2524</v>
      </c>
      <c r="G224" s="259"/>
      <c r="H224" s="234" t="s">
        <v>60</v>
      </c>
      <c r="I224" s="234" t="s">
        <v>64</v>
      </c>
      <c r="J224" s="234" t="s">
        <v>0</v>
      </c>
      <c r="K224" s="234" t="s">
        <v>65</v>
      </c>
      <c r="L224" s="234" t="s">
        <v>0</v>
      </c>
      <c r="M224" s="234" t="s">
        <v>316</v>
      </c>
      <c r="N224" s="46" t="s">
        <v>67</v>
      </c>
      <c r="O224" s="46" t="s">
        <v>0</v>
      </c>
      <c r="P224" s="46" t="s">
        <v>378</v>
      </c>
      <c r="Q224" s="46"/>
      <c r="R224" s="46"/>
      <c r="S224" s="46"/>
      <c r="T224" s="46"/>
      <c r="U224" s="102"/>
      <c r="V224" s="69"/>
      <c r="W224" s="70"/>
      <c r="X224" s="184"/>
      <c r="Y224" s="301"/>
      <c r="Z224" s="301"/>
      <c r="AA224" s="302"/>
      <c r="AB224" s="302"/>
      <c r="AC224" s="302"/>
      <c r="AD224" s="302"/>
      <c r="AE224" s="302"/>
      <c r="AF224" s="302"/>
      <c r="AG224" s="302"/>
      <c r="AH224" s="302"/>
      <c r="AI224" s="302"/>
      <c r="AJ224" s="302"/>
      <c r="AK224" s="302"/>
      <c r="AL224" s="302"/>
      <c r="AM224" s="302"/>
      <c r="AN224" s="302"/>
      <c r="AO224" s="302"/>
      <c r="AP224" s="302"/>
      <c r="AQ224" s="302"/>
      <c r="AR224" s="302"/>
      <c r="AS224" s="302"/>
      <c r="BI224" s="55"/>
      <c r="BJ224" s="55"/>
      <c r="BK224" s="55"/>
      <c r="BL224" s="55"/>
      <c r="BM224" s="55"/>
      <c r="BN224" s="55"/>
      <c r="BO224" s="55"/>
      <c r="BP224" s="55"/>
      <c r="BQ224" s="55"/>
      <c r="BR224" s="55"/>
      <c r="BS224" s="55"/>
      <c r="BT224" s="55"/>
      <c r="BU224" s="55"/>
      <c r="BV224" s="55"/>
      <c r="BW224" s="55"/>
    </row>
    <row r="225" spans="3:75" ht="21" customHeight="1">
      <c r="C225" s="35"/>
      <c r="D225" s="431"/>
      <c r="E225" s="433"/>
      <c r="F225" s="189" t="s">
        <v>2525</v>
      </c>
      <c r="G225" s="259"/>
      <c r="H225" s="234" t="s">
        <v>60</v>
      </c>
      <c r="I225" s="234" t="s">
        <v>64</v>
      </c>
      <c r="J225" s="234" t="s">
        <v>0</v>
      </c>
      <c r="K225" s="234" t="s">
        <v>65</v>
      </c>
      <c r="L225" s="234" t="s">
        <v>0</v>
      </c>
      <c r="M225" s="234" t="s">
        <v>317</v>
      </c>
      <c r="N225" s="46" t="s">
        <v>67</v>
      </c>
      <c r="O225" s="46" t="s">
        <v>0</v>
      </c>
      <c r="P225" s="46" t="s">
        <v>378</v>
      </c>
      <c r="Q225" s="46"/>
      <c r="R225" s="46"/>
      <c r="S225" s="46"/>
      <c r="T225" s="46"/>
      <c r="U225" s="102"/>
      <c r="V225" s="69"/>
      <c r="W225" s="70"/>
      <c r="X225" s="184"/>
      <c r="Y225" s="301"/>
      <c r="Z225" s="301"/>
      <c r="AA225" s="302"/>
      <c r="AB225" s="302"/>
      <c r="AC225" s="302"/>
      <c r="AD225" s="302"/>
      <c r="AE225" s="302"/>
      <c r="AF225" s="302"/>
      <c r="AG225" s="302"/>
      <c r="AH225" s="302"/>
      <c r="AI225" s="302"/>
      <c r="AJ225" s="302"/>
      <c r="AK225" s="302"/>
      <c r="AL225" s="302"/>
      <c r="AM225" s="302"/>
      <c r="AN225" s="302"/>
      <c r="AO225" s="302"/>
      <c r="AP225" s="302"/>
      <c r="AQ225" s="302"/>
      <c r="AR225" s="302"/>
      <c r="AS225" s="302"/>
      <c r="BI225" s="55"/>
      <c r="BJ225" s="55"/>
      <c r="BK225" s="55"/>
      <c r="BL225" s="55"/>
      <c r="BM225" s="55"/>
      <c r="BN225" s="55"/>
      <c r="BO225" s="55"/>
      <c r="BP225" s="55"/>
      <c r="BQ225" s="55"/>
      <c r="BR225" s="55"/>
      <c r="BS225" s="55"/>
      <c r="BT225" s="55"/>
      <c r="BU225" s="55"/>
      <c r="BV225" s="55"/>
      <c r="BW225" s="55"/>
    </row>
    <row r="226" spans="3:75" ht="21" customHeight="1">
      <c r="C226" s="35"/>
      <c r="D226" s="431"/>
      <c r="E226" s="433"/>
      <c r="F226" s="189" t="s">
        <v>2526</v>
      </c>
      <c r="G226" s="259"/>
      <c r="H226" s="234" t="s">
        <v>60</v>
      </c>
      <c r="I226" s="234" t="s">
        <v>64</v>
      </c>
      <c r="J226" s="234" t="s">
        <v>0</v>
      </c>
      <c r="K226" s="234" t="s">
        <v>65</v>
      </c>
      <c r="L226" s="234" t="s">
        <v>0</v>
      </c>
      <c r="M226" s="234" t="s">
        <v>318</v>
      </c>
      <c r="N226" s="46" t="s">
        <v>67</v>
      </c>
      <c r="O226" s="46" t="s">
        <v>0</v>
      </c>
      <c r="P226" s="46" t="s">
        <v>378</v>
      </c>
      <c r="Q226" s="46"/>
      <c r="R226" s="46"/>
      <c r="S226" s="46"/>
      <c r="T226" s="46"/>
      <c r="U226" s="102"/>
      <c r="V226" s="69"/>
      <c r="W226" s="70"/>
      <c r="X226" s="184"/>
      <c r="Y226" s="301"/>
      <c r="Z226" s="301"/>
      <c r="AA226" s="302"/>
      <c r="AB226" s="302"/>
      <c r="AC226" s="302"/>
      <c r="AD226" s="302"/>
      <c r="AE226" s="302"/>
      <c r="AF226" s="302"/>
      <c r="AG226" s="302"/>
      <c r="AH226" s="302"/>
      <c r="AI226" s="302"/>
      <c r="AJ226" s="302"/>
      <c r="AK226" s="302"/>
      <c r="AL226" s="302"/>
      <c r="AM226" s="302"/>
      <c r="AN226" s="302"/>
      <c r="AO226" s="302"/>
      <c r="AP226" s="302"/>
      <c r="AQ226" s="302"/>
      <c r="AR226" s="302"/>
      <c r="AS226" s="302"/>
      <c r="BI226" s="55"/>
      <c r="BJ226" s="55"/>
      <c r="BK226" s="55"/>
      <c r="BL226" s="55"/>
      <c r="BM226" s="55"/>
      <c r="BN226" s="55"/>
      <c r="BO226" s="55"/>
      <c r="BP226" s="55"/>
      <c r="BQ226" s="55"/>
      <c r="BR226" s="55"/>
      <c r="BS226" s="55"/>
      <c r="BT226" s="55"/>
      <c r="BU226" s="55"/>
      <c r="BV226" s="55"/>
      <c r="BW226" s="55"/>
    </row>
    <row r="227" spans="3:75" ht="21" customHeight="1">
      <c r="C227" s="35"/>
      <c r="D227" s="431"/>
      <c r="E227" s="433"/>
      <c r="F227" s="189" t="s">
        <v>2527</v>
      </c>
      <c r="G227" s="259"/>
      <c r="H227" s="234" t="s">
        <v>60</v>
      </c>
      <c r="I227" s="234" t="s">
        <v>64</v>
      </c>
      <c r="J227" s="234" t="s">
        <v>0</v>
      </c>
      <c r="K227" s="234" t="s">
        <v>65</v>
      </c>
      <c r="L227" s="234" t="s">
        <v>0</v>
      </c>
      <c r="M227" s="234" t="s">
        <v>319</v>
      </c>
      <c r="N227" s="46" t="s">
        <v>67</v>
      </c>
      <c r="O227" s="46" t="s">
        <v>0</v>
      </c>
      <c r="P227" s="46" t="s">
        <v>378</v>
      </c>
      <c r="Q227" s="46"/>
      <c r="R227" s="46"/>
      <c r="S227" s="46"/>
      <c r="T227" s="46"/>
      <c r="U227" s="102"/>
      <c r="V227" s="69"/>
      <c r="W227" s="70"/>
      <c r="X227" s="184"/>
      <c r="Y227" s="301"/>
      <c r="Z227" s="301"/>
      <c r="AA227" s="302"/>
      <c r="AB227" s="302"/>
      <c r="AC227" s="302"/>
      <c r="AD227" s="302"/>
      <c r="AE227" s="302"/>
      <c r="AF227" s="302"/>
      <c r="AG227" s="302"/>
      <c r="AH227" s="302"/>
      <c r="AI227" s="302"/>
      <c r="AJ227" s="302"/>
      <c r="AK227" s="302"/>
      <c r="AL227" s="302"/>
      <c r="AM227" s="302"/>
      <c r="AN227" s="302"/>
      <c r="AO227" s="302"/>
      <c r="AP227" s="302"/>
      <c r="AQ227" s="302"/>
      <c r="AR227" s="302"/>
      <c r="AS227" s="302"/>
      <c r="BI227" s="55"/>
      <c r="BJ227" s="55"/>
      <c r="BK227" s="55"/>
      <c r="BL227" s="55"/>
      <c r="BM227" s="55"/>
      <c r="BN227" s="55"/>
      <c r="BO227" s="55"/>
      <c r="BP227" s="55"/>
      <c r="BQ227" s="55"/>
      <c r="BR227" s="55"/>
      <c r="BS227" s="55"/>
      <c r="BT227" s="55"/>
      <c r="BU227" s="55"/>
      <c r="BV227" s="55"/>
      <c r="BW227" s="55"/>
    </row>
    <row r="228" spans="3:75" ht="21" customHeight="1">
      <c r="C228" s="35"/>
      <c r="D228" s="431"/>
      <c r="E228" s="433"/>
      <c r="F228" s="189" t="s">
        <v>2528</v>
      </c>
      <c r="G228" s="259"/>
      <c r="H228" s="234" t="s">
        <v>60</v>
      </c>
      <c r="I228" s="234" t="s">
        <v>64</v>
      </c>
      <c r="J228" s="234" t="s">
        <v>0</v>
      </c>
      <c r="K228" s="234" t="s">
        <v>65</v>
      </c>
      <c r="L228" s="234" t="s">
        <v>0</v>
      </c>
      <c r="M228" s="234" t="s">
        <v>320</v>
      </c>
      <c r="N228" s="46" t="s">
        <v>67</v>
      </c>
      <c r="O228" s="46" t="s">
        <v>0</v>
      </c>
      <c r="P228" s="46" t="s">
        <v>378</v>
      </c>
      <c r="Q228" s="46"/>
      <c r="R228" s="46"/>
      <c r="S228" s="46"/>
      <c r="T228" s="46"/>
      <c r="U228" s="102"/>
      <c r="V228" s="69"/>
      <c r="W228" s="70"/>
      <c r="X228" s="184"/>
      <c r="Y228" s="301"/>
      <c r="Z228" s="301"/>
      <c r="AA228" s="302"/>
      <c r="AB228" s="302"/>
      <c r="AC228" s="302"/>
      <c r="AD228" s="302"/>
      <c r="AE228" s="302"/>
      <c r="AF228" s="302"/>
      <c r="AG228" s="302"/>
      <c r="AH228" s="302"/>
      <c r="AI228" s="302"/>
      <c r="AJ228" s="302"/>
      <c r="AK228" s="302"/>
      <c r="AL228" s="302"/>
      <c r="AM228" s="302"/>
      <c r="AN228" s="302"/>
      <c r="AO228" s="302"/>
      <c r="AP228" s="302"/>
      <c r="AQ228" s="302"/>
      <c r="AR228" s="302"/>
      <c r="AS228" s="302"/>
      <c r="BI228" s="55"/>
      <c r="BJ228" s="55"/>
      <c r="BK228" s="55"/>
      <c r="BL228" s="55"/>
      <c r="BM228" s="55"/>
      <c r="BN228" s="55"/>
      <c r="BO228" s="55"/>
      <c r="BP228" s="55"/>
      <c r="BQ228" s="55"/>
      <c r="BR228" s="55"/>
      <c r="BS228" s="55"/>
      <c r="BT228" s="55"/>
      <c r="BU228" s="55"/>
      <c r="BV228" s="55"/>
      <c r="BW228" s="55"/>
    </row>
    <row r="229" spans="3:75" ht="21" customHeight="1">
      <c r="C229" s="35"/>
      <c r="D229" s="431"/>
      <c r="E229" s="433"/>
      <c r="F229" s="189" t="s">
        <v>2529</v>
      </c>
      <c r="G229" s="259"/>
      <c r="H229" s="234" t="s">
        <v>60</v>
      </c>
      <c r="I229" s="234" t="s">
        <v>64</v>
      </c>
      <c r="J229" s="234" t="s">
        <v>0</v>
      </c>
      <c r="K229" s="234" t="s">
        <v>65</v>
      </c>
      <c r="L229" s="234" t="s">
        <v>0</v>
      </c>
      <c r="M229" s="234" t="s">
        <v>321</v>
      </c>
      <c r="N229" s="46" t="s">
        <v>67</v>
      </c>
      <c r="O229" s="46" t="s">
        <v>0</v>
      </c>
      <c r="P229" s="46" t="s">
        <v>378</v>
      </c>
      <c r="Q229" s="46"/>
      <c r="R229" s="46"/>
      <c r="S229" s="46"/>
      <c r="T229" s="46"/>
      <c r="U229" s="102"/>
      <c r="V229" s="69"/>
      <c r="W229" s="70"/>
      <c r="X229" s="184"/>
      <c r="Y229" s="301"/>
      <c r="Z229" s="301"/>
      <c r="AA229" s="302"/>
      <c r="AB229" s="302"/>
      <c r="AC229" s="302"/>
      <c r="AD229" s="302"/>
      <c r="AE229" s="302"/>
      <c r="AF229" s="302"/>
      <c r="AG229" s="302"/>
      <c r="AH229" s="302"/>
      <c r="AI229" s="302"/>
      <c r="AJ229" s="302"/>
      <c r="AK229" s="302"/>
      <c r="AL229" s="302"/>
      <c r="AM229" s="302"/>
      <c r="AN229" s="302"/>
      <c r="AO229" s="302"/>
      <c r="AP229" s="302"/>
      <c r="AQ229" s="302"/>
      <c r="AR229" s="302"/>
      <c r="AS229" s="302"/>
      <c r="BI229" s="55"/>
      <c r="BJ229" s="55"/>
      <c r="BK229" s="55"/>
      <c r="BL229" s="55"/>
      <c r="BM229" s="55"/>
      <c r="BN229" s="55"/>
      <c r="BO229" s="55"/>
      <c r="BP229" s="55"/>
      <c r="BQ229" s="55"/>
      <c r="BR229" s="55"/>
      <c r="BS229" s="55"/>
      <c r="BT229" s="55"/>
      <c r="BU229" s="55"/>
      <c r="BV229" s="55"/>
      <c r="BW229" s="55"/>
    </row>
    <row r="230" spans="3:75" ht="21" customHeight="1">
      <c r="C230" s="35"/>
      <c r="D230" s="431"/>
      <c r="E230" s="433"/>
      <c r="F230" s="189" t="s">
        <v>2530</v>
      </c>
      <c r="G230" s="259"/>
      <c r="H230" s="234" t="s">
        <v>60</v>
      </c>
      <c r="I230" s="234" t="s">
        <v>64</v>
      </c>
      <c r="J230" s="234" t="s">
        <v>0</v>
      </c>
      <c r="K230" s="234" t="s">
        <v>65</v>
      </c>
      <c r="L230" s="234" t="s">
        <v>0</v>
      </c>
      <c r="M230" s="234" t="s">
        <v>322</v>
      </c>
      <c r="N230" s="46" t="s">
        <v>67</v>
      </c>
      <c r="O230" s="46" t="s">
        <v>0</v>
      </c>
      <c r="P230" s="46" t="s">
        <v>378</v>
      </c>
      <c r="Q230" s="46"/>
      <c r="R230" s="46"/>
      <c r="S230" s="46"/>
      <c r="T230" s="46"/>
      <c r="U230" s="102"/>
      <c r="V230" s="69"/>
      <c r="W230" s="70"/>
      <c r="X230" s="184"/>
      <c r="Y230" s="301"/>
      <c r="Z230" s="301"/>
      <c r="AA230" s="302"/>
      <c r="AB230" s="302"/>
      <c r="AC230" s="302"/>
      <c r="AD230" s="302"/>
      <c r="AE230" s="302"/>
      <c r="AF230" s="302"/>
      <c r="AG230" s="302"/>
      <c r="AH230" s="302"/>
      <c r="AI230" s="302"/>
      <c r="AJ230" s="302"/>
      <c r="AK230" s="302"/>
      <c r="AL230" s="302"/>
      <c r="AM230" s="302"/>
      <c r="AN230" s="302"/>
      <c r="AO230" s="302"/>
      <c r="AP230" s="302"/>
      <c r="AQ230" s="302"/>
      <c r="AR230" s="302"/>
      <c r="AS230" s="302"/>
      <c r="BI230" s="55"/>
      <c r="BJ230" s="55"/>
      <c r="BK230" s="55"/>
      <c r="BL230" s="55"/>
      <c r="BM230" s="55"/>
      <c r="BN230" s="55"/>
      <c r="BO230" s="55"/>
      <c r="BP230" s="55"/>
      <c r="BQ230" s="55"/>
      <c r="BR230" s="55"/>
      <c r="BS230" s="55"/>
      <c r="BT230" s="55"/>
      <c r="BU230" s="55"/>
      <c r="BV230" s="55"/>
      <c r="BW230" s="55"/>
    </row>
    <row r="231" spans="3:75" ht="21" customHeight="1">
      <c r="C231" s="35"/>
      <c r="D231" s="431"/>
      <c r="E231" s="433"/>
      <c r="F231" s="189" t="s">
        <v>2531</v>
      </c>
      <c r="G231" s="259"/>
      <c r="H231" s="234" t="s">
        <v>60</v>
      </c>
      <c r="I231" s="234" t="s">
        <v>64</v>
      </c>
      <c r="J231" s="234" t="s">
        <v>0</v>
      </c>
      <c r="K231" s="234" t="s">
        <v>65</v>
      </c>
      <c r="L231" s="234" t="s">
        <v>0</v>
      </c>
      <c r="M231" s="234" t="s">
        <v>323</v>
      </c>
      <c r="N231" s="46" t="s">
        <v>67</v>
      </c>
      <c r="O231" s="46" t="s">
        <v>0</v>
      </c>
      <c r="P231" s="46" t="s">
        <v>378</v>
      </c>
      <c r="Q231" s="46"/>
      <c r="R231" s="46"/>
      <c r="S231" s="46"/>
      <c r="T231" s="46"/>
      <c r="U231" s="102"/>
      <c r="V231" s="69"/>
      <c r="W231" s="70"/>
      <c r="X231" s="184"/>
      <c r="Y231" s="301"/>
      <c r="Z231" s="301"/>
      <c r="AA231" s="302"/>
      <c r="AB231" s="302"/>
      <c r="AC231" s="302"/>
      <c r="AD231" s="302"/>
      <c r="AE231" s="302"/>
      <c r="AF231" s="302"/>
      <c r="AG231" s="302"/>
      <c r="AH231" s="302"/>
      <c r="AI231" s="302"/>
      <c r="AJ231" s="302"/>
      <c r="AK231" s="302"/>
      <c r="AL231" s="302"/>
      <c r="AM231" s="302"/>
      <c r="AN231" s="302"/>
      <c r="AO231" s="302"/>
      <c r="AP231" s="302"/>
      <c r="AQ231" s="302"/>
      <c r="AR231" s="302"/>
      <c r="AS231" s="302"/>
      <c r="BI231" s="55"/>
      <c r="BJ231" s="55"/>
      <c r="BK231" s="55"/>
      <c r="BL231" s="55"/>
      <c r="BM231" s="55"/>
      <c r="BN231" s="55"/>
      <c r="BO231" s="55"/>
      <c r="BP231" s="55"/>
      <c r="BQ231" s="55"/>
      <c r="BR231" s="55"/>
      <c r="BS231" s="55"/>
      <c r="BT231" s="55"/>
      <c r="BU231" s="55"/>
      <c r="BV231" s="55"/>
      <c r="BW231" s="55"/>
    </row>
    <row r="232" spans="3:75" ht="21" customHeight="1">
      <c r="C232" s="35"/>
      <c r="D232" s="431"/>
      <c r="E232" s="433"/>
      <c r="F232" s="189" t="s">
        <v>2532</v>
      </c>
      <c r="G232" s="259"/>
      <c r="H232" s="234" t="s">
        <v>60</v>
      </c>
      <c r="I232" s="234" t="s">
        <v>64</v>
      </c>
      <c r="J232" s="234" t="s">
        <v>0</v>
      </c>
      <c r="K232" s="234" t="s">
        <v>65</v>
      </c>
      <c r="L232" s="234" t="s">
        <v>0</v>
      </c>
      <c r="M232" s="234" t="s">
        <v>324</v>
      </c>
      <c r="N232" s="46" t="s">
        <v>67</v>
      </c>
      <c r="O232" s="46" t="s">
        <v>0</v>
      </c>
      <c r="P232" s="46" t="s">
        <v>378</v>
      </c>
      <c r="Q232" s="46"/>
      <c r="R232" s="46"/>
      <c r="S232" s="46"/>
      <c r="T232" s="46"/>
      <c r="U232" s="102"/>
      <c r="V232" s="69"/>
      <c r="W232" s="70"/>
      <c r="X232" s="184"/>
      <c r="Y232" s="301"/>
      <c r="Z232" s="301"/>
      <c r="AA232" s="302"/>
      <c r="AB232" s="302"/>
      <c r="AC232" s="302"/>
      <c r="AD232" s="302"/>
      <c r="AE232" s="302"/>
      <c r="AF232" s="302"/>
      <c r="AG232" s="302"/>
      <c r="AH232" s="302"/>
      <c r="AI232" s="302"/>
      <c r="AJ232" s="302"/>
      <c r="AK232" s="302"/>
      <c r="AL232" s="302"/>
      <c r="AM232" s="302"/>
      <c r="AN232" s="302"/>
      <c r="AO232" s="302"/>
      <c r="AP232" s="302"/>
      <c r="AQ232" s="302"/>
      <c r="AR232" s="302"/>
      <c r="AS232" s="302"/>
      <c r="BI232" s="55"/>
      <c r="BJ232" s="55"/>
      <c r="BK232" s="55"/>
      <c r="BL232" s="55"/>
      <c r="BM232" s="55"/>
      <c r="BN232" s="55"/>
      <c r="BO232" s="55"/>
      <c r="BP232" s="55"/>
      <c r="BQ232" s="55"/>
      <c r="BR232" s="55"/>
      <c r="BS232" s="55"/>
      <c r="BT232" s="55"/>
      <c r="BU232" s="55"/>
      <c r="BV232" s="55"/>
      <c r="BW232" s="55"/>
    </row>
    <row r="233" spans="3:75" ht="21" customHeight="1">
      <c r="C233" s="35"/>
      <c r="D233" s="431"/>
      <c r="E233" s="433"/>
      <c r="F233" s="189" t="s">
        <v>2533</v>
      </c>
      <c r="G233" s="259"/>
      <c r="H233" s="234" t="s">
        <v>60</v>
      </c>
      <c r="I233" s="234" t="s">
        <v>64</v>
      </c>
      <c r="J233" s="234" t="s">
        <v>0</v>
      </c>
      <c r="K233" s="234" t="s">
        <v>65</v>
      </c>
      <c r="L233" s="234" t="s">
        <v>0</v>
      </c>
      <c r="M233" s="234" t="s">
        <v>325</v>
      </c>
      <c r="N233" s="46" t="s">
        <v>67</v>
      </c>
      <c r="O233" s="46" t="s">
        <v>0</v>
      </c>
      <c r="P233" s="46" t="s">
        <v>378</v>
      </c>
      <c r="Q233" s="46"/>
      <c r="R233" s="46"/>
      <c r="S233" s="46"/>
      <c r="T233" s="46"/>
      <c r="U233" s="102"/>
      <c r="V233" s="69"/>
      <c r="W233" s="70"/>
      <c r="X233" s="184"/>
      <c r="Y233" s="301"/>
      <c r="Z233" s="301"/>
      <c r="AA233" s="302"/>
      <c r="AB233" s="302"/>
      <c r="AC233" s="302"/>
      <c r="AD233" s="302"/>
      <c r="AE233" s="302"/>
      <c r="AF233" s="302"/>
      <c r="AG233" s="302"/>
      <c r="AH233" s="302"/>
      <c r="AI233" s="302"/>
      <c r="AJ233" s="302"/>
      <c r="AK233" s="302"/>
      <c r="AL233" s="302"/>
      <c r="AM233" s="302"/>
      <c r="AN233" s="302"/>
      <c r="AO233" s="302"/>
      <c r="AP233" s="302"/>
      <c r="AQ233" s="302"/>
      <c r="AR233" s="302"/>
      <c r="AS233" s="302"/>
      <c r="BI233" s="55"/>
      <c r="BJ233" s="55"/>
      <c r="BK233" s="55"/>
      <c r="BL233" s="55"/>
      <c r="BM233" s="55"/>
      <c r="BN233" s="55"/>
      <c r="BO233" s="55"/>
      <c r="BP233" s="55"/>
      <c r="BQ233" s="55"/>
      <c r="BR233" s="55"/>
      <c r="BS233" s="55"/>
      <c r="BT233" s="55"/>
      <c r="BU233" s="55"/>
      <c r="BV233" s="55"/>
      <c r="BW233" s="55"/>
    </row>
    <row r="234" spans="3:75" ht="21" customHeight="1">
      <c r="C234" s="35"/>
      <c r="D234" s="431"/>
      <c r="E234" s="433"/>
      <c r="F234" s="189" t="s">
        <v>2534</v>
      </c>
      <c r="G234" s="259"/>
      <c r="H234" s="234" t="s">
        <v>60</v>
      </c>
      <c r="I234" s="234" t="s">
        <v>64</v>
      </c>
      <c r="J234" s="234" t="s">
        <v>0</v>
      </c>
      <c r="K234" s="234" t="s">
        <v>65</v>
      </c>
      <c r="L234" s="234" t="s">
        <v>0</v>
      </c>
      <c r="M234" s="234" t="s">
        <v>326</v>
      </c>
      <c r="N234" s="46" t="s">
        <v>67</v>
      </c>
      <c r="O234" s="46" t="s">
        <v>0</v>
      </c>
      <c r="P234" s="46" t="s">
        <v>378</v>
      </c>
      <c r="Q234" s="46"/>
      <c r="R234" s="46"/>
      <c r="S234" s="46"/>
      <c r="T234" s="46"/>
      <c r="U234" s="102"/>
      <c r="V234" s="69"/>
      <c r="W234" s="70"/>
      <c r="X234" s="184"/>
      <c r="Y234" s="301"/>
      <c r="Z234" s="301"/>
      <c r="AA234" s="302"/>
      <c r="AB234" s="302"/>
      <c r="AC234" s="302"/>
      <c r="AD234" s="302"/>
      <c r="AE234" s="302"/>
      <c r="AF234" s="302"/>
      <c r="AG234" s="302"/>
      <c r="AH234" s="302"/>
      <c r="AI234" s="302"/>
      <c r="AJ234" s="302"/>
      <c r="AK234" s="302"/>
      <c r="AL234" s="302"/>
      <c r="AM234" s="302"/>
      <c r="AN234" s="302"/>
      <c r="AO234" s="302"/>
      <c r="AP234" s="302"/>
      <c r="AQ234" s="302"/>
      <c r="AR234" s="302"/>
      <c r="AS234" s="302"/>
      <c r="BI234" s="55"/>
      <c r="BJ234" s="55"/>
      <c r="BK234" s="55"/>
      <c r="BL234" s="55"/>
      <c r="BM234" s="55"/>
      <c r="BN234" s="55"/>
      <c r="BO234" s="55"/>
      <c r="BP234" s="55"/>
      <c r="BQ234" s="55"/>
      <c r="BR234" s="55"/>
      <c r="BS234" s="55"/>
      <c r="BT234" s="55"/>
      <c r="BU234" s="55"/>
      <c r="BV234" s="55"/>
      <c r="BW234" s="55"/>
    </row>
    <row r="235" spans="3:75" ht="21" customHeight="1">
      <c r="C235" s="35"/>
      <c r="D235" s="431"/>
      <c r="E235" s="433"/>
      <c r="F235" s="189" t="s">
        <v>2317</v>
      </c>
      <c r="G235" s="259"/>
      <c r="H235" s="234" t="s">
        <v>60</v>
      </c>
      <c r="I235" s="234" t="s">
        <v>64</v>
      </c>
      <c r="J235" s="234" t="s">
        <v>0</v>
      </c>
      <c r="K235" s="234" t="s">
        <v>65</v>
      </c>
      <c r="L235" s="234" t="s">
        <v>0</v>
      </c>
      <c r="M235" s="234" t="s">
        <v>327</v>
      </c>
      <c r="N235" s="46" t="s">
        <v>67</v>
      </c>
      <c r="O235" s="46" t="s">
        <v>0</v>
      </c>
      <c r="P235" s="46" t="s">
        <v>378</v>
      </c>
      <c r="Q235" s="46"/>
      <c r="R235" s="46"/>
      <c r="S235" s="46"/>
      <c r="T235" s="46"/>
      <c r="U235" s="102"/>
      <c r="V235" s="69"/>
      <c r="W235" s="70"/>
      <c r="X235" s="184"/>
      <c r="Y235" s="301"/>
      <c r="Z235" s="303"/>
      <c r="AA235" s="271"/>
      <c r="AB235" s="271"/>
      <c r="AC235" s="271"/>
      <c r="AD235" s="271"/>
      <c r="AE235" s="271"/>
      <c r="AF235" s="271"/>
      <c r="AG235" s="271"/>
      <c r="AH235" s="271"/>
      <c r="AI235" s="271"/>
      <c r="AJ235" s="271"/>
      <c r="AK235" s="271"/>
      <c r="AL235" s="271"/>
      <c r="AM235" s="271"/>
      <c r="AN235" s="271"/>
      <c r="AO235" s="271"/>
      <c r="AP235" s="271"/>
      <c r="AQ235" s="271"/>
      <c r="AR235" s="271"/>
      <c r="AS235" s="271"/>
      <c r="BI235" s="55"/>
      <c r="BJ235" s="55"/>
      <c r="BK235" s="55"/>
      <c r="BL235" s="55"/>
      <c r="BM235" s="55"/>
      <c r="BN235" s="55"/>
      <c r="BO235" s="55"/>
      <c r="BP235" s="55"/>
      <c r="BQ235" s="55"/>
      <c r="BR235" s="55"/>
      <c r="BS235" s="55"/>
      <c r="BT235" s="55"/>
      <c r="BU235" s="55"/>
      <c r="BV235" s="55"/>
      <c r="BW235" s="55"/>
    </row>
    <row r="236" spans="3:75" ht="21" customHeight="1">
      <c r="C236" s="35"/>
      <c r="D236" s="431"/>
      <c r="E236" s="433"/>
      <c r="F236" s="190" t="s">
        <v>2318</v>
      </c>
      <c r="G236" s="259"/>
      <c r="H236" s="234" t="s">
        <v>60</v>
      </c>
      <c r="I236" s="234" t="s">
        <v>64</v>
      </c>
      <c r="J236" s="234" t="s">
        <v>0</v>
      </c>
      <c r="K236" s="234" t="s">
        <v>65</v>
      </c>
      <c r="L236" s="234" t="s">
        <v>0</v>
      </c>
      <c r="M236" s="234" t="s">
        <v>344</v>
      </c>
      <c r="N236" s="46" t="s">
        <v>67</v>
      </c>
      <c r="O236" s="46" t="s">
        <v>0</v>
      </c>
      <c r="P236" s="46" t="s">
        <v>378</v>
      </c>
      <c r="Q236" s="46"/>
      <c r="R236" s="46"/>
      <c r="S236" s="46"/>
      <c r="T236" s="46"/>
      <c r="U236" s="103"/>
      <c r="V236" s="21" t="str">
        <f>IF(OR(SUMPRODUCT(--(V218:V235=""),--(W218:W235=""))&gt;0,COUNTIF(W218:W235,"M")&gt;0,COUNTIF(W218:W235,"X")=18),"",SUM(V218:V235))</f>
        <v/>
      </c>
      <c r="W236" s="22" t="str">
        <f>IF(AND(COUNTIF(W218:W235,"X")=18,SUM(V218:V235)=0,ISNUMBER(V236)),"",IF(COUNTIF(W218:W235,"M")&gt;0,"M",IF(AND(COUNTIF(W218:W235,W218)=18,OR(W218="X",W218="W",W218="Z")),UPPER(W218),"")))</f>
        <v/>
      </c>
      <c r="X236" s="180"/>
      <c r="Y236" s="301"/>
      <c r="Z236" s="301"/>
      <c r="AA236" s="302"/>
      <c r="AB236" s="302"/>
      <c r="AC236" s="302"/>
      <c r="AD236" s="302"/>
      <c r="AE236" s="302"/>
      <c r="AF236" s="302"/>
      <c r="AG236" s="302"/>
      <c r="AH236" s="302"/>
      <c r="AI236" s="302"/>
      <c r="AJ236" s="302"/>
      <c r="AK236" s="302"/>
      <c r="AL236" s="302"/>
      <c r="AM236" s="302"/>
      <c r="AN236" s="302"/>
      <c r="AO236" s="302"/>
      <c r="AP236" s="302"/>
      <c r="AQ236" s="302"/>
      <c r="AR236" s="302"/>
      <c r="AS236" s="302"/>
      <c r="BI236" s="55"/>
      <c r="BJ236" s="55"/>
      <c r="BK236" s="55"/>
      <c r="BL236" s="55"/>
      <c r="BM236" s="55"/>
      <c r="BN236" s="55"/>
      <c r="BO236" s="55"/>
      <c r="BP236" s="55"/>
      <c r="BQ236" s="55"/>
      <c r="BR236" s="55"/>
      <c r="BS236" s="55"/>
      <c r="BT236" s="55"/>
      <c r="BU236" s="55"/>
      <c r="BV236" s="55"/>
      <c r="BW236" s="55"/>
    </row>
    <row r="237" spans="3:75" ht="21" customHeight="1">
      <c r="C237" s="35"/>
      <c r="D237" s="438" t="s">
        <v>2282</v>
      </c>
      <c r="E237" s="434" t="s">
        <v>2319</v>
      </c>
      <c r="F237" s="435"/>
      <c r="G237" s="259"/>
      <c r="H237" s="234" t="s">
        <v>60</v>
      </c>
      <c r="I237" s="234" t="s">
        <v>64</v>
      </c>
      <c r="J237" s="234" t="s">
        <v>0</v>
      </c>
      <c r="K237" s="234" t="s">
        <v>65</v>
      </c>
      <c r="L237" s="234" t="s">
        <v>0</v>
      </c>
      <c r="M237" s="234" t="s">
        <v>328</v>
      </c>
      <c r="N237" s="46" t="s">
        <v>328</v>
      </c>
      <c r="O237" s="46" t="s">
        <v>0</v>
      </c>
      <c r="P237" s="46" t="s">
        <v>378</v>
      </c>
      <c r="Q237" s="46"/>
      <c r="R237" s="46"/>
      <c r="S237" s="46"/>
      <c r="T237" s="46"/>
      <c r="U237" s="102"/>
      <c r="V237" s="69"/>
      <c r="W237" s="70"/>
      <c r="X237" s="184"/>
      <c r="Y237" s="301"/>
      <c r="Z237" s="301"/>
      <c r="AA237" s="302"/>
      <c r="AB237" s="302"/>
      <c r="AC237" s="302"/>
      <c r="AD237" s="302"/>
      <c r="AE237" s="302"/>
      <c r="AF237" s="302"/>
      <c r="AG237" s="302"/>
      <c r="AH237" s="302"/>
      <c r="AI237" s="302"/>
      <c r="AJ237" s="302"/>
      <c r="AK237" s="302"/>
      <c r="AL237" s="302"/>
      <c r="AM237" s="302"/>
      <c r="AN237" s="302"/>
      <c r="AO237" s="302"/>
      <c r="AP237" s="302"/>
      <c r="AQ237" s="302"/>
      <c r="AR237" s="302"/>
      <c r="AS237" s="302"/>
      <c r="BI237" s="55"/>
      <c r="BJ237" s="55"/>
      <c r="BK237" s="55"/>
      <c r="BL237" s="55"/>
      <c r="BM237" s="55"/>
      <c r="BN237" s="55"/>
      <c r="BO237" s="55"/>
      <c r="BP237" s="55"/>
      <c r="BQ237" s="55"/>
      <c r="BR237" s="55"/>
      <c r="BS237" s="55"/>
      <c r="BT237" s="55"/>
      <c r="BU237" s="55"/>
      <c r="BV237" s="55"/>
      <c r="BW237" s="55"/>
    </row>
    <row r="238" spans="3:75" ht="21" customHeight="1">
      <c r="C238" s="35"/>
      <c r="D238" s="438"/>
      <c r="E238" s="439" t="s">
        <v>2286</v>
      </c>
      <c r="F238" s="440"/>
      <c r="G238" s="259"/>
      <c r="H238" s="234" t="s">
        <v>60</v>
      </c>
      <c r="I238" s="234" t="s">
        <v>64</v>
      </c>
      <c r="J238" s="234" t="s">
        <v>0</v>
      </c>
      <c r="K238" s="234" t="s">
        <v>65</v>
      </c>
      <c r="L238" s="234" t="s">
        <v>0</v>
      </c>
      <c r="M238" s="234" t="s">
        <v>333</v>
      </c>
      <c r="N238" s="46" t="s">
        <v>333</v>
      </c>
      <c r="O238" s="46" t="s">
        <v>0</v>
      </c>
      <c r="P238" s="46" t="s">
        <v>378</v>
      </c>
      <c r="Q238" s="46"/>
      <c r="R238" s="46"/>
      <c r="S238" s="46"/>
      <c r="T238" s="46"/>
      <c r="U238" s="102"/>
      <c r="V238" s="21" t="str">
        <f>IF(OR(AND(V69="",W69=""),AND(V74="",W74=""),,AND(V118="",W118=""),AND(V170="",W170=""),AND(V217="",W217=""),AND(V236="",W236=""),AND(V237="",W237=""),AND(W69="X",W74="X",W118="X",W170="X",W217="X",W236="X",W237="X"),OR(W69="M",W74="M",W118="M",W170="M",W217="M",W236="M",W237="M")),"",SUM(V69,V74,V118,V170,V217,V236,V237))</f>
        <v/>
      </c>
      <c r="W238" s="22" t="str">
        <f>IF(AND(AND(W69="X",W74="X",W118="X",W170="X",W217="X",W236="X",W237="X"),SUM(V69,V74,V118,V170,V217,V236,V237)=0,ISNUMBER(V238)),"",IF(OR(W69="M",W74="M",W118="M",W170="M",W217="M",W236="M",W237="M"),"M",IF(AND(W69=W74, W69=W118, W69=W170, W69=W217, W69=W236, W69=W237,OR(W69="X", W69="W", W69="Z")),UPPER(W69),"")))</f>
        <v/>
      </c>
      <c r="X238" s="180"/>
      <c r="Y238" s="276"/>
      <c r="Z238" s="277"/>
      <c r="AA238" s="287"/>
      <c r="AB238" s="287"/>
      <c r="AC238" s="287"/>
      <c r="AD238" s="287"/>
      <c r="AE238" s="287"/>
      <c r="AF238" s="287"/>
      <c r="AG238" s="287"/>
      <c r="AH238" s="287"/>
      <c r="AI238" s="287"/>
      <c r="AJ238" s="287"/>
      <c r="AK238" s="287"/>
      <c r="AL238" s="287"/>
      <c r="AM238" s="287"/>
      <c r="AN238" s="287"/>
      <c r="AO238" s="287"/>
      <c r="AP238" s="287"/>
      <c r="AQ238" s="287"/>
      <c r="AR238" s="287"/>
      <c r="AS238" s="287"/>
      <c r="BI238" s="55"/>
      <c r="BJ238" s="55"/>
      <c r="BK238" s="55"/>
      <c r="BL238" s="55"/>
      <c r="BM238" s="55"/>
      <c r="BN238" s="55"/>
      <c r="BO238" s="55"/>
      <c r="BP238" s="55"/>
      <c r="BQ238" s="55"/>
      <c r="BR238" s="55"/>
      <c r="BS238" s="55"/>
      <c r="BT238" s="55"/>
      <c r="BU238" s="55"/>
      <c r="BV238" s="55"/>
      <c r="BW238" s="55"/>
    </row>
    <row r="239" spans="3:75" ht="3" customHeight="1">
      <c r="C239" s="35"/>
      <c r="D239" s="36"/>
      <c r="E239" s="35"/>
      <c r="F239" s="35"/>
      <c r="G239" s="305"/>
      <c r="H239" s="305"/>
      <c r="I239" s="305"/>
      <c r="J239" s="305"/>
      <c r="K239" s="305"/>
      <c r="L239" s="305"/>
      <c r="M239" s="305"/>
      <c r="N239" s="61"/>
      <c r="O239" s="61"/>
      <c r="P239" s="61"/>
      <c r="Q239" s="61"/>
      <c r="R239" s="61"/>
      <c r="S239" s="61"/>
      <c r="T239" s="61"/>
      <c r="U239" s="61"/>
      <c r="V239" s="35"/>
      <c r="W239" s="35"/>
      <c r="X239" s="35"/>
      <c r="Y239" s="35"/>
      <c r="Z239" s="35"/>
      <c r="BI239" s="55"/>
      <c r="BJ239" s="55"/>
      <c r="BK239" s="55"/>
      <c r="BL239" s="55"/>
      <c r="BM239" s="55"/>
      <c r="BN239" s="55"/>
      <c r="BO239" s="55"/>
      <c r="BP239" s="55"/>
      <c r="BQ239" s="55"/>
      <c r="BR239" s="55"/>
      <c r="BS239" s="55"/>
      <c r="BT239" s="55"/>
      <c r="BU239" s="55"/>
      <c r="BV239" s="55"/>
      <c r="BW239" s="55"/>
    </row>
    <row r="240" spans="3:75" ht="21" customHeight="1">
      <c r="C240" s="35"/>
      <c r="D240" s="438" t="s">
        <v>2283</v>
      </c>
      <c r="E240" s="432" t="s">
        <v>2300</v>
      </c>
      <c r="F240" s="189" t="s">
        <v>2325</v>
      </c>
      <c r="G240" s="259"/>
      <c r="H240" s="234" t="s">
        <v>61</v>
      </c>
      <c r="I240" s="234" t="s">
        <v>64</v>
      </c>
      <c r="J240" s="234" t="s">
        <v>0</v>
      </c>
      <c r="K240" s="234" t="s">
        <v>65</v>
      </c>
      <c r="L240" s="234" t="s">
        <v>0</v>
      </c>
      <c r="M240" s="234" t="s">
        <v>111</v>
      </c>
      <c r="N240" s="46" t="s">
        <v>67</v>
      </c>
      <c r="O240" s="46" t="s">
        <v>0</v>
      </c>
      <c r="P240" s="46" t="s">
        <v>378</v>
      </c>
      <c r="Q240" s="46"/>
      <c r="R240" s="46"/>
      <c r="S240" s="46"/>
      <c r="T240" s="46"/>
      <c r="U240" s="102"/>
      <c r="V240" s="69"/>
      <c r="W240" s="70"/>
      <c r="X240" s="184"/>
      <c r="Y240" s="301"/>
      <c r="Z240" s="304"/>
      <c r="BI240" s="55"/>
      <c r="BJ240" s="55"/>
      <c r="BK240" s="55"/>
      <c r="BL240" s="55"/>
      <c r="BM240" s="55"/>
      <c r="BN240" s="55"/>
      <c r="BO240" s="55"/>
      <c r="BP240" s="55"/>
      <c r="BQ240" s="55"/>
      <c r="BR240" s="55"/>
      <c r="BS240" s="55"/>
      <c r="BT240" s="55"/>
      <c r="BU240" s="55"/>
      <c r="BV240" s="55"/>
      <c r="BW240" s="55"/>
    </row>
    <row r="241" spans="3:75" ht="21" customHeight="1">
      <c r="C241" s="35"/>
      <c r="D241" s="431"/>
      <c r="E241" s="432"/>
      <c r="F241" s="189" t="s">
        <v>2326</v>
      </c>
      <c r="G241" s="259"/>
      <c r="H241" s="234" t="s">
        <v>61</v>
      </c>
      <c r="I241" s="234" t="s">
        <v>64</v>
      </c>
      <c r="J241" s="234" t="s">
        <v>0</v>
      </c>
      <c r="K241" s="234" t="s">
        <v>65</v>
      </c>
      <c r="L241" s="234" t="s">
        <v>0</v>
      </c>
      <c r="M241" s="234" t="s">
        <v>112</v>
      </c>
      <c r="N241" s="46" t="s">
        <v>67</v>
      </c>
      <c r="O241" s="46" t="s">
        <v>0</v>
      </c>
      <c r="P241" s="46" t="s">
        <v>378</v>
      </c>
      <c r="Q241" s="46"/>
      <c r="R241" s="46"/>
      <c r="S241" s="46"/>
      <c r="T241" s="46"/>
      <c r="U241" s="102"/>
      <c r="V241" s="69"/>
      <c r="W241" s="70"/>
      <c r="X241" s="184"/>
      <c r="Y241" s="301"/>
      <c r="Z241" s="304"/>
      <c r="BI241" s="55"/>
      <c r="BJ241" s="55"/>
      <c r="BK241" s="55"/>
      <c r="BL241" s="55"/>
      <c r="BM241" s="55"/>
      <c r="BN241" s="55"/>
      <c r="BO241" s="55"/>
      <c r="BP241" s="55"/>
      <c r="BQ241" s="55"/>
      <c r="BR241" s="55"/>
      <c r="BS241" s="55"/>
      <c r="BT241" s="55"/>
      <c r="BU241" s="55"/>
      <c r="BV241" s="55"/>
      <c r="BW241" s="55"/>
    </row>
    <row r="242" spans="3:75" ht="21" customHeight="1">
      <c r="C242" s="35"/>
      <c r="D242" s="431"/>
      <c r="E242" s="432"/>
      <c r="F242" s="189" t="s">
        <v>2327</v>
      </c>
      <c r="G242" s="259"/>
      <c r="H242" s="234" t="s">
        <v>61</v>
      </c>
      <c r="I242" s="234" t="s">
        <v>64</v>
      </c>
      <c r="J242" s="234" t="s">
        <v>0</v>
      </c>
      <c r="K242" s="234" t="s">
        <v>65</v>
      </c>
      <c r="L242" s="234" t="s">
        <v>0</v>
      </c>
      <c r="M242" s="234" t="s">
        <v>113</v>
      </c>
      <c r="N242" s="46" t="s">
        <v>67</v>
      </c>
      <c r="O242" s="46" t="s">
        <v>0</v>
      </c>
      <c r="P242" s="46" t="s">
        <v>378</v>
      </c>
      <c r="Q242" s="46"/>
      <c r="R242" s="46"/>
      <c r="S242" s="46"/>
      <c r="T242" s="46"/>
      <c r="U242" s="102"/>
      <c r="V242" s="69"/>
      <c r="W242" s="70"/>
      <c r="X242" s="184"/>
      <c r="Y242" s="301"/>
      <c r="Z242" s="304"/>
      <c r="BI242" s="55"/>
      <c r="BJ242" s="55"/>
      <c r="BK242" s="55"/>
      <c r="BL242" s="55"/>
      <c r="BM242" s="55"/>
      <c r="BN242" s="55"/>
      <c r="BO242" s="55"/>
      <c r="BP242" s="55"/>
      <c r="BQ242" s="55"/>
      <c r="BR242" s="55"/>
      <c r="BS242" s="55"/>
      <c r="BT242" s="55"/>
      <c r="BU242" s="55"/>
      <c r="BV242" s="55"/>
      <c r="BW242" s="55"/>
    </row>
    <row r="243" spans="3:75" ht="21" customHeight="1">
      <c r="C243" s="35"/>
      <c r="D243" s="431"/>
      <c r="E243" s="432"/>
      <c r="F243" s="189" t="s">
        <v>2328</v>
      </c>
      <c r="G243" s="259"/>
      <c r="H243" s="234" t="s">
        <v>61</v>
      </c>
      <c r="I243" s="234" t="s">
        <v>64</v>
      </c>
      <c r="J243" s="234" t="s">
        <v>0</v>
      </c>
      <c r="K243" s="234" t="s">
        <v>65</v>
      </c>
      <c r="L243" s="234" t="s">
        <v>0</v>
      </c>
      <c r="M243" s="234" t="s">
        <v>114</v>
      </c>
      <c r="N243" s="46" t="s">
        <v>67</v>
      </c>
      <c r="O243" s="46" t="s">
        <v>0</v>
      </c>
      <c r="P243" s="46" t="s">
        <v>378</v>
      </c>
      <c r="Q243" s="46"/>
      <c r="R243" s="46"/>
      <c r="S243" s="46"/>
      <c r="T243" s="46"/>
      <c r="U243" s="102"/>
      <c r="V243" s="69"/>
      <c r="W243" s="70"/>
      <c r="X243" s="184"/>
      <c r="Y243" s="301"/>
      <c r="Z243" s="304"/>
      <c r="BI243" s="55"/>
      <c r="BJ243" s="55"/>
      <c r="BK243" s="55"/>
      <c r="BL243" s="55"/>
      <c r="BM243" s="55"/>
      <c r="BN243" s="55"/>
      <c r="BO243" s="55"/>
      <c r="BP243" s="55"/>
      <c r="BQ243" s="55"/>
      <c r="BR243" s="55"/>
      <c r="BS243" s="55"/>
      <c r="BT243" s="55"/>
      <c r="BU243" s="55"/>
      <c r="BV243" s="55"/>
      <c r="BW243" s="55"/>
    </row>
    <row r="244" spans="3:75" ht="21" customHeight="1">
      <c r="C244" s="35"/>
      <c r="D244" s="431"/>
      <c r="E244" s="432"/>
      <c r="F244" s="189" t="s">
        <v>2329</v>
      </c>
      <c r="G244" s="259"/>
      <c r="H244" s="234" t="s">
        <v>61</v>
      </c>
      <c r="I244" s="234" t="s">
        <v>64</v>
      </c>
      <c r="J244" s="234" t="s">
        <v>0</v>
      </c>
      <c r="K244" s="234" t="s">
        <v>65</v>
      </c>
      <c r="L244" s="234" t="s">
        <v>0</v>
      </c>
      <c r="M244" s="234" t="s">
        <v>115</v>
      </c>
      <c r="N244" s="46" t="s">
        <v>67</v>
      </c>
      <c r="O244" s="46" t="s">
        <v>0</v>
      </c>
      <c r="P244" s="46" t="s">
        <v>378</v>
      </c>
      <c r="Q244" s="46"/>
      <c r="R244" s="46"/>
      <c r="S244" s="46"/>
      <c r="T244" s="46"/>
      <c r="U244" s="102"/>
      <c r="V244" s="69"/>
      <c r="W244" s="70"/>
      <c r="X244" s="184"/>
      <c r="Y244" s="301"/>
      <c r="Z244" s="304"/>
      <c r="BI244" s="55"/>
      <c r="BJ244" s="55"/>
      <c r="BK244" s="55"/>
      <c r="BL244" s="55"/>
      <c r="BM244" s="55"/>
      <c r="BN244" s="55"/>
      <c r="BO244" s="55"/>
      <c r="BP244" s="55"/>
      <c r="BQ244" s="55"/>
      <c r="BR244" s="55"/>
      <c r="BS244" s="55"/>
      <c r="BT244" s="55"/>
      <c r="BU244" s="55"/>
      <c r="BV244" s="55"/>
      <c r="BW244" s="55"/>
    </row>
    <row r="245" spans="3:75" ht="21" customHeight="1">
      <c r="C245" s="35"/>
      <c r="D245" s="431"/>
      <c r="E245" s="432"/>
      <c r="F245" s="189" t="s">
        <v>2330</v>
      </c>
      <c r="G245" s="259"/>
      <c r="H245" s="234" t="s">
        <v>61</v>
      </c>
      <c r="I245" s="234" t="s">
        <v>64</v>
      </c>
      <c r="J245" s="234" t="s">
        <v>0</v>
      </c>
      <c r="K245" s="234" t="s">
        <v>65</v>
      </c>
      <c r="L245" s="234" t="s">
        <v>0</v>
      </c>
      <c r="M245" s="234" t="s">
        <v>116</v>
      </c>
      <c r="N245" s="46" t="s">
        <v>67</v>
      </c>
      <c r="O245" s="46" t="s">
        <v>0</v>
      </c>
      <c r="P245" s="46" t="s">
        <v>378</v>
      </c>
      <c r="Q245" s="46"/>
      <c r="R245" s="46"/>
      <c r="S245" s="46"/>
      <c r="T245" s="46"/>
      <c r="U245" s="102"/>
      <c r="V245" s="69"/>
      <c r="W245" s="70"/>
      <c r="X245" s="184"/>
      <c r="Y245" s="301"/>
      <c r="Z245" s="304"/>
      <c r="BI245" s="55"/>
      <c r="BJ245" s="55"/>
      <c r="BK245" s="55"/>
      <c r="BL245" s="55"/>
      <c r="BM245" s="55"/>
      <c r="BN245" s="55"/>
      <c r="BO245" s="55"/>
      <c r="BP245" s="55"/>
      <c r="BQ245" s="55"/>
      <c r="BR245" s="55"/>
      <c r="BS245" s="55"/>
      <c r="BT245" s="55"/>
      <c r="BU245" s="55"/>
      <c r="BV245" s="55"/>
      <c r="BW245" s="55"/>
    </row>
    <row r="246" spans="3:75" ht="21" customHeight="1">
      <c r="C246" s="35"/>
      <c r="D246" s="431"/>
      <c r="E246" s="432"/>
      <c r="F246" s="189" t="s">
        <v>2331</v>
      </c>
      <c r="G246" s="259"/>
      <c r="H246" s="234" t="s">
        <v>61</v>
      </c>
      <c r="I246" s="234" t="s">
        <v>64</v>
      </c>
      <c r="J246" s="234" t="s">
        <v>0</v>
      </c>
      <c r="K246" s="234" t="s">
        <v>65</v>
      </c>
      <c r="L246" s="234" t="s">
        <v>0</v>
      </c>
      <c r="M246" s="234" t="s">
        <v>118</v>
      </c>
      <c r="N246" s="46" t="s">
        <v>67</v>
      </c>
      <c r="O246" s="46" t="s">
        <v>0</v>
      </c>
      <c r="P246" s="46" t="s">
        <v>378</v>
      </c>
      <c r="Q246" s="46"/>
      <c r="R246" s="46"/>
      <c r="S246" s="46"/>
      <c r="T246" s="46"/>
      <c r="U246" s="102"/>
      <c r="V246" s="69"/>
      <c r="W246" s="70"/>
      <c r="X246" s="184"/>
      <c r="Y246" s="301"/>
      <c r="Z246" s="304"/>
      <c r="BI246" s="55"/>
      <c r="BJ246" s="55"/>
      <c r="BK246" s="55"/>
      <c r="BL246" s="55"/>
      <c r="BM246" s="55"/>
      <c r="BN246" s="55"/>
      <c r="BO246" s="55"/>
      <c r="BP246" s="55"/>
      <c r="BQ246" s="55"/>
      <c r="BR246" s="55"/>
      <c r="BS246" s="55"/>
      <c r="BT246" s="55"/>
      <c r="BU246" s="55"/>
      <c r="BV246" s="55"/>
      <c r="BW246" s="55"/>
    </row>
    <row r="247" spans="3:75" ht="21" customHeight="1">
      <c r="C247" s="35"/>
      <c r="D247" s="431"/>
      <c r="E247" s="432"/>
      <c r="F247" s="189" t="s">
        <v>2332</v>
      </c>
      <c r="G247" s="259"/>
      <c r="H247" s="234" t="s">
        <v>61</v>
      </c>
      <c r="I247" s="234" t="s">
        <v>64</v>
      </c>
      <c r="J247" s="234" t="s">
        <v>0</v>
      </c>
      <c r="K247" s="234" t="s">
        <v>65</v>
      </c>
      <c r="L247" s="234" t="s">
        <v>0</v>
      </c>
      <c r="M247" s="234" t="s">
        <v>117</v>
      </c>
      <c r="N247" s="46" t="s">
        <v>67</v>
      </c>
      <c r="O247" s="46" t="s">
        <v>0</v>
      </c>
      <c r="P247" s="46" t="s">
        <v>378</v>
      </c>
      <c r="Q247" s="46"/>
      <c r="R247" s="46"/>
      <c r="S247" s="46"/>
      <c r="T247" s="46"/>
      <c r="U247" s="102"/>
      <c r="V247" s="69"/>
      <c r="W247" s="70"/>
      <c r="X247" s="184"/>
      <c r="Y247" s="301"/>
      <c r="Z247" s="304"/>
      <c r="BI247" s="55"/>
      <c r="BJ247" s="55"/>
      <c r="BK247" s="55"/>
      <c r="BL247" s="55"/>
      <c r="BM247" s="55"/>
      <c r="BN247" s="55"/>
      <c r="BO247" s="55"/>
      <c r="BP247" s="55"/>
      <c r="BQ247" s="55"/>
      <c r="BR247" s="55"/>
      <c r="BS247" s="55"/>
      <c r="BT247" s="55"/>
      <c r="BU247" s="55"/>
      <c r="BV247" s="55"/>
      <c r="BW247" s="55"/>
    </row>
    <row r="248" spans="3:75" ht="21" customHeight="1">
      <c r="C248" s="35"/>
      <c r="D248" s="431"/>
      <c r="E248" s="432"/>
      <c r="F248" s="189" t="s">
        <v>2333</v>
      </c>
      <c r="G248" s="259"/>
      <c r="H248" s="234" t="s">
        <v>61</v>
      </c>
      <c r="I248" s="234" t="s">
        <v>64</v>
      </c>
      <c r="J248" s="234" t="s">
        <v>0</v>
      </c>
      <c r="K248" s="234" t="s">
        <v>65</v>
      </c>
      <c r="L248" s="234" t="s">
        <v>0</v>
      </c>
      <c r="M248" s="234" t="s">
        <v>119</v>
      </c>
      <c r="N248" s="46" t="s">
        <v>67</v>
      </c>
      <c r="O248" s="46" t="s">
        <v>0</v>
      </c>
      <c r="P248" s="46" t="s">
        <v>378</v>
      </c>
      <c r="Q248" s="46"/>
      <c r="R248" s="46"/>
      <c r="S248" s="46"/>
      <c r="T248" s="46"/>
      <c r="U248" s="102"/>
      <c r="V248" s="69"/>
      <c r="W248" s="70"/>
      <c r="X248" s="184"/>
      <c r="Y248" s="301"/>
      <c r="Z248" s="304"/>
      <c r="BI248" s="55"/>
      <c r="BJ248" s="55"/>
      <c r="BK248" s="55"/>
      <c r="BL248" s="55"/>
      <c r="BM248" s="55"/>
      <c r="BN248" s="55"/>
      <c r="BO248" s="55"/>
      <c r="BP248" s="55"/>
      <c r="BQ248" s="55"/>
      <c r="BR248" s="55"/>
      <c r="BS248" s="55"/>
      <c r="BT248" s="55"/>
      <c r="BU248" s="55"/>
      <c r="BV248" s="55"/>
      <c r="BW248" s="55"/>
    </row>
    <row r="249" spans="3:75" ht="21" customHeight="1">
      <c r="C249" s="35"/>
      <c r="D249" s="431"/>
      <c r="E249" s="432"/>
      <c r="F249" s="189" t="s">
        <v>2334</v>
      </c>
      <c r="G249" s="259"/>
      <c r="H249" s="234" t="s">
        <v>61</v>
      </c>
      <c r="I249" s="234" t="s">
        <v>64</v>
      </c>
      <c r="J249" s="234" t="s">
        <v>0</v>
      </c>
      <c r="K249" s="234" t="s">
        <v>65</v>
      </c>
      <c r="L249" s="234" t="s">
        <v>0</v>
      </c>
      <c r="M249" s="234" t="s">
        <v>120</v>
      </c>
      <c r="N249" s="46" t="s">
        <v>67</v>
      </c>
      <c r="O249" s="46" t="s">
        <v>0</v>
      </c>
      <c r="P249" s="46" t="s">
        <v>378</v>
      </c>
      <c r="Q249" s="46"/>
      <c r="R249" s="46"/>
      <c r="S249" s="46"/>
      <c r="T249" s="46"/>
      <c r="U249" s="102"/>
      <c r="V249" s="69"/>
      <c r="W249" s="70"/>
      <c r="X249" s="184"/>
      <c r="Y249" s="301"/>
      <c r="Z249" s="304"/>
      <c r="BI249" s="55"/>
      <c r="BJ249" s="55"/>
      <c r="BK249" s="55"/>
      <c r="BL249" s="55"/>
      <c r="BM249" s="55"/>
      <c r="BN249" s="55"/>
      <c r="BO249" s="55"/>
      <c r="BP249" s="55"/>
      <c r="BQ249" s="55"/>
      <c r="BR249" s="55"/>
      <c r="BS249" s="55"/>
      <c r="BT249" s="55"/>
      <c r="BU249" s="55"/>
      <c r="BV249" s="55"/>
      <c r="BW249" s="55"/>
    </row>
    <row r="250" spans="3:75" ht="21" customHeight="1">
      <c r="C250" s="35"/>
      <c r="D250" s="431"/>
      <c r="E250" s="432"/>
      <c r="F250" s="189" t="s">
        <v>2335</v>
      </c>
      <c r="G250" s="259"/>
      <c r="H250" s="234" t="s">
        <v>61</v>
      </c>
      <c r="I250" s="234" t="s">
        <v>64</v>
      </c>
      <c r="J250" s="234" t="s">
        <v>0</v>
      </c>
      <c r="K250" s="234" t="s">
        <v>65</v>
      </c>
      <c r="L250" s="234" t="s">
        <v>0</v>
      </c>
      <c r="M250" s="234" t="s">
        <v>121</v>
      </c>
      <c r="N250" s="46" t="s">
        <v>67</v>
      </c>
      <c r="O250" s="46" t="s">
        <v>0</v>
      </c>
      <c r="P250" s="46" t="s">
        <v>378</v>
      </c>
      <c r="Q250" s="46"/>
      <c r="R250" s="46"/>
      <c r="S250" s="46"/>
      <c r="T250" s="46"/>
      <c r="U250" s="102"/>
      <c r="V250" s="69"/>
      <c r="W250" s="70"/>
      <c r="X250" s="184"/>
      <c r="Y250" s="301"/>
      <c r="Z250" s="304"/>
      <c r="BI250" s="55"/>
      <c r="BJ250" s="55"/>
      <c r="BK250" s="55"/>
      <c r="BL250" s="55"/>
      <c r="BM250" s="55"/>
      <c r="BN250" s="55"/>
      <c r="BO250" s="55"/>
      <c r="BP250" s="55"/>
      <c r="BQ250" s="55"/>
      <c r="BR250" s="55"/>
      <c r="BS250" s="55"/>
      <c r="BT250" s="55"/>
      <c r="BU250" s="55"/>
      <c r="BV250" s="55"/>
      <c r="BW250" s="55"/>
    </row>
    <row r="251" spans="3:75" ht="21" customHeight="1">
      <c r="C251" s="35"/>
      <c r="D251" s="431"/>
      <c r="E251" s="432"/>
      <c r="F251" s="189" t="s">
        <v>2336</v>
      </c>
      <c r="G251" s="259"/>
      <c r="H251" s="234" t="s">
        <v>61</v>
      </c>
      <c r="I251" s="234" t="s">
        <v>64</v>
      </c>
      <c r="J251" s="234" t="s">
        <v>0</v>
      </c>
      <c r="K251" s="234" t="s">
        <v>65</v>
      </c>
      <c r="L251" s="234" t="s">
        <v>0</v>
      </c>
      <c r="M251" s="234" t="s">
        <v>122</v>
      </c>
      <c r="N251" s="46" t="s">
        <v>67</v>
      </c>
      <c r="O251" s="46" t="s">
        <v>0</v>
      </c>
      <c r="P251" s="46" t="s">
        <v>378</v>
      </c>
      <c r="Q251" s="46"/>
      <c r="R251" s="46"/>
      <c r="S251" s="46"/>
      <c r="T251" s="46"/>
      <c r="U251" s="102"/>
      <c r="V251" s="69"/>
      <c r="W251" s="70"/>
      <c r="X251" s="184"/>
      <c r="Y251" s="301"/>
      <c r="Z251" s="304"/>
      <c r="BI251" s="55"/>
      <c r="BJ251" s="55"/>
      <c r="BK251" s="55"/>
      <c r="BL251" s="55"/>
      <c r="BM251" s="55"/>
      <c r="BN251" s="55"/>
      <c r="BO251" s="55"/>
      <c r="BP251" s="55"/>
      <c r="BQ251" s="55"/>
      <c r="BR251" s="55"/>
      <c r="BS251" s="55"/>
      <c r="BT251" s="55"/>
      <c r="BU251" s="55"/>
      <c r="BV251" s="55"/>
      <c r="BW251" s="55"/>
    </row>
    <row r="252" spans="3:75" ht="21" customHeight="1">
      <c r="C252" s="35"/>
      <c r="D252" s="431"/>
      <c r="E252" s="432"/>
      <c r="F252" s="189" t="s">
        <v>2337</v>
      </c>
      <c r="G252" s="259"/>
      <c r="H252" s="234" t="s">
        <v>61</v>
      </c>
      <c r="I252" s="234" t="s">
        <v>64</v>
      </c>
      <c r="J252" s="234" t="s">
        <v>0</v>
      </c>
      <c r="K252" s="234" t="s">
        <v>65</v>
      </c>
      <c r="L252" s="234" t="s">
        <v>0</v>
      </c>
      <c r="M252" s="234" t="s">
        <v>123</v>
      </c>
      <c r="N252" s="46" t="s">
        <v>67</v>
      </c>
      <c r="O252" s="46" t="s">
        <v>0</v>
      </c>
      <c r="P252" s="46" t="s">
        <v>378</v>
      </c>
      <c r="Q252" s="46"/>
      <c r="R252" s="46"/>
      <c r="S252" s="46"/>
      <c r="T252" s="46"/>
      <c r="U252" s="102"/>
      <c r="V252" s="69"/>
      <c r="W252" s="70"/>
      <c r="X252" s="184"/>
      <c r="Y252" s="301"/>
      <c r="Z252" s="304"/>
      <c r="BI252" s="55"/>
      <c r="BJ252" s="55"/>
      <c r="BK252" s="55"/>
      <c r="BL252" s="55"/>
      <c r="BM252" s="55"/>
      <c r="BN252" s="55"/>
      <c r="BO252" s="55"/>
      <c r="BP252" s="55"/>
      <c r="BQ252" s="55"/>
      <c r="BR252" s="55"/>
      <c r="BS252" s="55"/>
      <c r="BT252" s="55"/>
      <c r="BU252" s="55"/>
      <c r="BV252" s="55"/>
      <c r="BW252" s="55"/>
    </row>
    <row r="253" spans="3:75" ht="21" customHeight="1">
      <c r="C253" s="35"/>
      <c r="D253" s="431"/>
      <c r="E253" s="432"/>
      <c r="F253" s="189" t="s">
        <v>2338</v>
      </c>
      <c r="G253" s="259"/>
      <c r="H253" s="234" t="s">
        <v>61</v>
      </c>
      <c r="I253" s="234" t="s">
        <v>64</v>
      </c>
      <c r="J253" s="234" t="s">
        <v>0</v>
      </c>
      <c r="K253" s="234" t="s">
        <v>65</v>
      </c>
      <c r="L253" s="234" t="s">
        <v>0</v>
      </c>
      <c r="M253" s="234" t="s">
        <v>339</v>
      </c>
      <c r="N253" s="46" t="s">
        <v>67</v>
      </c>
      <c r="O253" s="46" t="s">
        <v>0</v>
      </c>
      <c r="P253" s="46" t="s">
        <v>378</v>
      </c>
      <c r="Q253" s="46"/>
      <c r="R253" s="46"/>
      <c r="S253" s="46"/>
      <c r="T253" s="46"/>
      <c r="U253" s="102"/>
      <c r="V253" s="69"/>
      <c r="W253" s="70"/>
      <c r="X253" s="184"/>
      <c r="Y253" s="301"/>
      <c r="Z253" s="304"/>
      <c r="BI253" s="55"/>
      <c r="BJ253" s="55"/>
      <c r="BK253" s="55"/>
      <c r="BL253" s="55"/>
      <c r="BM253" s="55"/>
      <c r="BN253" s="55"/>
      <c r="BO253" s="55"/>
      <c r="BP253" s="55"/>
      <c r="BQ253" s="55"/>
      <c r="BR253" s="55"/>
      <c r="BS253" s="55"/>
      <c r="BT253" s="55"/>
      <c r="BU253" s="55"/>
      <c r="BV253" s="55"/>
      <c r="BW253" s="55"/>
    </row>
    <row r="254" spans="3:75" ht="21" customHeight="1">
      <c r="C254" s="35"/>
      <c r="D254" s="431"/>
      <c r="E254" s="432"/>
      <c r="F254" s="189" t="s">
        <v>2339</v>
      </c>
      <c r="G254" s="259"/>
      <c r="H254" s="234" t="s">
        <v>61</v>
      </c>
      <c r="I254" s="234" t="s">
        <v>64</v>
      </c>
      <c r="J254" s="234" t="s">
        <v>0</v>
      </c>
      <c r="K254" s="234" t="s">
        <v>65</v>
      </c>
      <c r="L254" s="234" t="s">
        <v>0</v>
      </c>
      <c r="M254" s="234" t="s">
        <v>124</v>
      </c>
      <c r="N254" s="46" t="s">
        <v>67</v>
      </c>
      <c r="O254" s="46" t="s">
        <v>0</v>
      </c>
      <c r="P254" s="46" t="s">
        <v>378</v>
      </c>
      <c r="Q254" s="46"/>
      <c r="R254" s="46"/>
      <c r="S254" s="46"/>
      <c r="T254" s="46"/>
      <c r="U254" s="102"/>
      <c r="V254" s="69"/>
      <c r="W254" s="70"/>
      <c r="X254" s="184"/>
      <c r="Y254" s="301"/>
      <c r="Z254" s="304"/>
      <c r="BI254" s="55"/>
      <c r="BJ254" s="55"/>
      <c r="BK254" s="55"/>
      <c r="BL254" s="55"/>
      <c r="BM254" s="55"/>
      <c r="BN254" s="55"/>
      <c r="BO254" s="55"/>
      <c r="BP254" s="55"/>
      <c r="BQ254" s="55"/>
      <c r="BR254" s="55"/>
      <c r="BS254" s="55"/>
      <c r="BT254" s="55"/>
      <c r="BU254" s="55"/>
      <c r="BV254" s="55"/>
      <c r="BW254" s="55"/>
    </row>
    <row r="255" spans="3:75" ht="21" customHeight="1">
      <c r="C255" s="35"/>
      <c r="D255" s="431"/>
      <c r="E255" s="432"/>
      <c r="F255" s="189" t="s">
        <v>2340</v>
      </c>
      <c r="G255" s="259"/>
      <c r="H255" s="234" t="s">
        <v>61</v>
      </c>
      <c r="I255" s="234" t="s">
        <v>64</v>
      </c>
      <c r="J255" s="234" t="s">
        <v>0</v>
      </c>
      <c r="K255" s="234" t="s">
        <v>65</v>
      </c>
      <c r="L255" s="234" t="s">
        <v>0</v>
      </c>
      <c r="M255" s="234" t="s">
        <v>125</v>
      </c>
      <c r="N255" s="46" t="s">
        <v>67</v>
      </c>
      <c r="O255" s="46" t="s">
        <v>0</v>
      </c>
      <c r="P255" s="46" t="s">
        <v>378</v>
      </c>
      <c r="Q255" s="46"/>
      <c r="R255" s="46"/>
      <c r="S255" s="46"/>
      <c r="T255" s="46"/>
      <c r="U255" s="102"/>
      <c r="V255" s="69"/>
      <c r="W255" s="70"/>
      <c r="X255" s="184"/>
      <c r="Y255" s="301"/>
      <c r="Z255" s="304"/>
      <c r="BI255" s="55"/>
      <c r="BJ255" s="55"/>
      <c r="BK255" s="55"/>
      <c r="BL255" s="55"/>
      <c r="BM255" s="55"/>
      <c r="BN255" s="55"/>
      <c r="BO255" s="55"/>
      <c r="BP255" s="55"/>
      <c r="BQ255" s="55"/>
      <c r="BR255" s="55"/>
      <c r="BS255" s="55"/>
      <c r="BT255" s="55"/>
      <c r="BU255" s="55"/>
      <c r="BV255" s="55"/>
      <c r="BW255" s="55"/>
    </row>
    <row r="256" spans="3:75" ht="21" customHeight="1">
      <c r="C256" s="35"/>
      <c r="D256" s="431"/>
      <c r="E256" s="432"/>
      <c r="F256" s="189" t="s">
        <v>2341</v>
      </c>
      <c r="G256" s="259"/>
      <c r="H256" s="234" t="s">
        <v>61</v>
      </c>
      <c r="I256" s="234" t="s">
        <v>64</v>
      </c>
      <c r="J256" s="234" t="s">
        <v>0</v>
      </c>
      <c r="K256" s="234" t="s">
        <v>65</v>
      </c>
      <c r="L256" s="234" t="s">
        <v>0</v>
      </c>
      <c r="M256" s="234" t="s">
        <v>126</v>
      </c>
      <c r="N256" s="46" t="s">
        <v>67</v>
      </c>
      <c r="O256" s="46" t="s">
        <v>0</v>
      </c>
      <c r="P256" s="46" t="s">
        <v>378</v>
      </c>
      <c r="Q256" s="46"/>
      <c r="R256" s="46"/>
      <c r="S256" s="46"/>
      <c r="T256" s="46"/>
      <c r="U256" s="102"/>
      <c r="V256" s="69"/>
      <c r="W256" s="70"/>
      <c r="X256" s="184"/>
      <c r="Y256" s="301"/>
      <c r="Z256" s="304"/>
      <c r="BI256" s="55"/>
      <c r="BJ256" s="55"/>
      <c r="BK256" s="55"/>
      <c r="BL256" s="55"/>
      <c r="BM256" s="55"/>
      <c r="BN256" s="55"/>
      <c r="BO256" s="55"/>
      <c r="BP256" s="55"/>
      <c r="BQ256" s="55"/>
      <c r="BR256" s="55"/>
      <c r="BS256" s="55"/>
      <c r="BT256" s="55"/>
      <c r="BU256" s="55"/>
      <c r="BV256" s="55"/>
      <c r="BW256" s="55"/>
    </row>
    <row r="257" spans="3:75" ht="21" customHeight="1">
      <c r="C257" s="35"/>
      <c r="D257" s="431"/>
      <c r="E257" s="432"/>
      <c r="F257" s="189" t="s">
        <v>2342</v>
      </c>
      <c r="G257" s="259"/>
      <c r="H257" s="234" t="s">
        <v>61</v>
      </c>
      <c r="I257" s="234" t="s">
        <v>64</v>
      </c>
      <c r="J257" s="234" t="s">
        <v>0</v>
      </c>
      <c r="K257" s="234" t="s">
        <v>65</v>
      </c>
      <c r="L257" s="234" t="s">
        <v>0</v>
      </c>
      <c r="M257" s="234" t="s">
        <v>127</v>
      </c>
      <c r="N257" s="46" t="s">
        <v>67</v>
      </c>
      <c r="O257" s="46" t="s">
        <v>0</v>
      </c>
      <c r="P257" s="46" t="s">
        <v>378</v>
      </c>
      <c r="Q257" s="46"/>
      <c r="R257" s="46"/>
      <c r="S257" s="46"/>
      <c r="T257" s="46"/>
      <c r="U257" s="102"/>
      <c r="V257" s="69"/>
      <c r="W257" s="70"/>
      <c r="X257" s="184"/>
      <c r="Y257" s="301"/>
      <c r="Z257" s="304"/>
      <c r="BI257" s="55"/>
      <c r="BJ257" s="55"/>
      <c r="BK257" s="55"/>
      <c r="BL257" s="55"/>
      <c r="BM257" s="55"/>
      <c r="BN257" s="55"/>
      <c r="BO257" s="55"/>
      <c r="BP257" s="55"/>
      <c r="BQ257" s="55"/>
      <c r="BR257" s="55"/>
      <c r="BS257" s="55"/>
      <c r="BT257" s="55"/>
      <c r="BU257" s="55"/>
      <c r="BV257" s="55"/>
      <c r="BW257" s="55"/>
    </row>
    <row r="258" spans="3:75" ht="21" customHeight="1">
      <c r="C258" s="35"/>
      <c r="D258" s="431"/>
      <c r="E258" s="432"/>
      <c r="F258" s="189" t="s">
        <v>2610</v>
      </c>
      <c r="G258" s="259"/>
      <c r="H258" s="234" t="s">
        <v>61</v>
      </c>
      <c r="I258" s="234" t="s">
        <v>64</v>
      </c>
      <c r="J258" s="234" t="s">
        <v>0</v>
      </c>
      <c r="K258" s="234" t="s">
        <v>65</v>
      </c>
      <c r="L258" s="234" t="s">
        <v>0</v>
      </c>
      <c r="M258" s="234" t="s">
        <v>157</v>
      </c>
      <c r="N258" s="46" t="s">
        <v>67</v>
      </c>
      <c r="O258" s="46" t="s">
        <v>0</v>
      </c>
      <c r="P258" s="46" t="s">
        <v>378</v>
      </c>
      <c r="Q258" s="46"/>
      <c r="R258" s="46"/>
      <c r="S258" s="46"/>
      <c r="T258" s="46"/>
      <c r="U258" s="102"/>
      <c r="V258" s="69"/>
      <c r="W258" s="70"/>
      <c r="X258" s="184"/>
      <c r="Y258" s="301"/>
      <c r="Z258" s="304"/>
      <c r="BI258" s="55"/>
      <c r="BJ258" s="55"/>
      <c r="BK258" s="55"/>
      <c r="BL258" s="55"/>
      <c r="BM258" s="55"/>
      <c r="BN258" s="55"/>
      <c r="BO258" s="55"/>
      <c r="BP258" s="55"/>
      <c r="BQ258" s="55"/>
      <c r="BR258" s="55"/>
      <c r="BS258" s="55"/>
      <c r="BT258" s="55"/>
      <c r="BU258" s="55"/>
      <c r="BV258" s="55"/>
      <c r="BW258" s="55"/>
    </row>
    <row r="259" spans="3:75" ht="21" customHeight="1">
      <c r="C259" s="35"/>
      <c r="D259" s="431"/>
      <c r="E259" s="432"/>
      <c r="F259" s="189" t="s">
        <v>2343</v>
      </c>
      <c r="G259" s="259"/>
      <c r="H259" s="234" t="s">
        <v>61</v>
      </c>
      <c r="I259" s="234" t="s">
        <v>64</v>
      </c>
      <c r="J259" s="234" t="s">
        <v>0</v>
      </c>
      <c r="K259" s="234" t="s">
        <v>65</v>
      </c>
      <c r="L259" s="234" t="s">
        <v>0</v>
      </c>
      <c r="M259" s="234" t="s">
        <v>128</v>
      </c>
      <c r="N259" s="46" t="s">
        <v>67</v>
      </c>
      <c r="O259" s="46" t="s">
        <v>0</v>
      </c>
      <c r="P259" s="46" t="s">
        <v>378</v>
      </c>
      <c r="Q259" s="46"/>
      <c r="R259" s="46"/>
      <c r="S259" s="46"/>
      <c r="T259" s="46"/>
      <c r="U259" s="102"/>
      <c r="V259" s="69"/>
      <c r="W259" s="70"/>
      <c r="X259" s="184"/>
      <c r="Y259" s="301"/>
      <c r="Z259" s="304"/>
      <c r="BI259" s="55"/>
      <c r="BJ259" s="55"/>
      <c r="BK259" s="55"/>
      <c r="BL259" s="55"/>
      <c r="BM259" s="55"/>
      <c r="BN259" s="55"/>
      <c r="BO259" s="55"/>
      <c r="BP259" s="55"/>
      <c r="BQ259" s="55"/>
      <c r="BR259" s="55"/>
      <c r="BS259" s="55"/>
      <c r="BT259" s="55"/>
      <c r="BU259" s="55"/>
      <c r="BV259" s="55"/>
      <c r="BW259" s="55"/>
    </row>
    <row r="260" spans="3:75" ht="21" customHeight="1">
      <c r="C260" s="35"/>
      <c r="D260" s="431"/>
      <c r="E260" s="432"/>
      <c r="F260" s="189" t="s">
        <v>2344</v>
      </c>
      <c r="G260" s="259"/>
      <c r="H260" s="234" t="s">
        <v>61</v>
      </c>
      <c r="I260" s="234" t="s">
        <v>64</v>
      </c>
      <c r="J260" s="234" t="s">
        <v>0</v>
      </c>
      <c r="K260" s="234" t="s">
        <v>65</v>
      </c>
      <c r="L260" s="234" t="s">
        <v>0</v>
      </c>
      <c r="M260" s="234" t="s">
        <v>129</v>
      </c>
      <c r="N260" s="46" t="s">
        <v>67</v>
      </c>
      <c r="O260" s="46" t="s">
        <v>0</v>
      </c>
      <c r="P260" s="46" t="s">
        <v>378</v>
      </c>
      <c r="Q260" s="46"/>
      <c r="R260" s="46"/>
      <c r="S260" s="46"/>
      <c r="T260" s="46"/>
      <c r="U260" s="102"/>
      <c r="V260" s="69"/>
      <c r="W260" s="70"/>
      <c r="X260" s="184"/>
      <c r="Y260" s="301"/>
      <c r="Z260" s="304"/>
      <c r="BI260" s="55"/>
      <c r="BJ260" s="55"/>
      <c r="BK260" s="55"/>
      <c r="BL260" s="55"/>
      <c r="BM260" s="55"/>
      <c r="BN260" s="55"/>
      <c r="BO260" s="55"/>
      <c r="BP260" s="55"/>
      <c r="BQ260" s="55"/>
      <c r="BR260" s="55"/>
      <c r="BS260" s="55"/>
      <c r="BT260" s="55"/>
      <c r="BU260" s="55"/>
      <c r="BV260" s="55"/>
      <c r="BW260" s="55"/>
    </row>
    <row r="261" spans="3:75" ht="21" customHeight="1">
      <c r="C261" s="35"/>
      <c r="D261" s="431"/>
      <c r="E261" s="432"/>
      <c r="F261" s="189" t="s">
        <v>2345</v>
      </c>
      <c r="G261" s="259"/>
      <c r="H261" s="234" t="s">
        <v>61</v>
      </c>
      <c r="I261" s="234" t="s">
        <v>64</v>
      </c>
      <c r="J261" s="234" t="s">
        <v>0</v>
      </c>
      <c r="K261" s="234" t="s">
        <v>65</v>
      </c>
      <c r="L261" s="234" t="s">
        <v>0</v>
      </c>
      <c r="M261" s="234" t="s">
        <v>130</v>
      </c>
      <c r="N261" s="46" t="s">
        <v>67</v>
      </c>
      <c r="O261" s="46" t="s">
        <v>0</v>
      </c>
      <c r="P261" s="46" t="s">
        <v>378</v>
      </c>
      <c r="Q261" s="46"/>
      <c r="R261" s="46"/>
      <c r="S261" s="46"/>
      <c r="T261" s="46"/>
      <c r="U261" s="102"/>
      <c r="V261" s="69"/>
      <c r="W261" s="70"/>
      <c r="X261" s="184"/>
      <c r="Y261" s="301"/>
      <c r="Z261" s="304"/>
      <c r="BI261" s="55"/>
      <c r="BJ261" s="55"/>
      <c r="BK261" s="55"/>
      <c r="BL261" s="55"/>
      <c r="BM261" s="55"/>
      <c r="BN261" s="55"/>
      <c r="BO261" s="55"/>
      <c r="BP261" s="55"/>
      <c r="BQ261" s="55"/>
      <c r="BR261" s="55"/>
      <c r="BS261" s="55"/>
      <c r="BT261" s="55"/>
      <c r="BU261" s="55"/>
      <c r="BV261" s="55"/>
      <c r="BW261" s="55"/>
    </row>
    <row r="262" spans="3:75" ht="21" customHeight="1">
      <c r="C262" s="35"/>
      <c r="D262" s="431"/>
      <c r="E262" s="432"/>
      <c r="F262" s="189" t="s">
        <v>2346</v>
      </c>
      <c r="G262" s="259"/>
      <c r="H262" s="234" t="s">
        <v>61</v>
      </c>
      <c r="I262" s="234" t="s">
        <v>64</v>
      </c>
      <c r="J262" s="234" t="s">
        <v>0</v>
      </c>
      <c r="K262" s="234" t="s">
        <v>65</v>
      </c>
      <c r="L262" s="234" t="s">
        <v>0</v>
      </c>
      <c r="M262" s="234" t="s">
        <v>131</v>
      </c>
      <c r="N262" s="46" t="s">
        <v>67</v>
      </c>
      <c r="O262" s="46" t="s">
        <v>0</v>
      </c>
      <c r="P262" s="46" t="s">
        <v>378</v>
      </c>
      <c r="Q262" s="46"/>
      <c r="R262" s="46"/>
      <c r="S262" s="46"/>
      <c r="T262" s="46"/>
      <c r="U262" s="102"/>
      <c r="V262" s="69"/>
      <c r="W262" s="70"/>
      <c r="X262" s="184"/>
      <c r="Y262" s="301"/>
      <c r="Z262" s="304"/>
      <c r="BI262" s="55"/>
      <c r="BJ262" s="55"/>
      <c r="BK262" s="55"/>
      <c r="BL262" s="55"/>
      <c r="BM262" s="55"/>
      <c r="BN262" s="55"/>
      <c r="BO262" s="55"/>
      <c r="BP262" s="55"/>
      <c r="BQ262" s="55"/>
      <c r="BR262" s="55"/>
      <c r="BS262" s="55"/>
      <c r="BT262" s="55"/>
      <c r="BU262" s="55"/>
      <c r="BV262" s="55"/>
      <c r="BW262" s="55"/>
    </row>
    <row r="263" spans="3:75" ht="21" customHeight="1">
      <c r="C263" s="35"/>
      <c r="D263" s="431"/>
      <c r="E263" s="432"/>
      <c r="F263" s="189" t="s">
        <v>2347</v>
      </c>
      <c r="G263" s="259"/>
      <c r="H263" s="234" t="s">
        <v>61</v>
      </c>
      <c r="I263" s="234" t="s">
        <v>64</v>
      </c>
      <c r="J263" s="234" t="s">
        <v>0</v>
      </c>
      <c r="K263" s="234" t="s">
        <v>65</v>
      </c>
      <c r="L263" s="234" t="s">
        <v>0</v>
      </c>
      <c r="M263" s="234" t="s">
        <v>132</v>
      </c>
      <c r="N263" s="46" t="s">
        <v>67</v>
      </c>
      <c r="O263" s="46" t="s">
        <v>0</v>
      </c>
      <c r="P263" s="46" t="s">
        <v>378</v>
      </c>
      <c r="Q263" s="46"/>
      <c r="R263" s="46"/>
      <c r="S263" s="46"/>
      <c r="T263" s="46"/>
      <c r="U263" s="102"/>
      <c r="V263" s="69"/>
      <c r="W263" s="70"/>
      <c r="X263" s="184"/>
      <c r="Y263" s="301"/>
      <c r="Z263" s="304"/>
      <c r="BI263" s="55"/>
      <c r="BJ263" s="55"/>
      <c r="BK263" s="55"/>
      <c r="BL263" s="55"/>
      <c r="BM263" s="55"/>
      <c r="BN263" s="55"/>
      <c r="BO263" s="55"/>
      <c r="BP263" s="55"/>
      <c r="BQ263" s="55"/>
      <c r="BR263" s="55"/>
      <c r="BS263" s="55"/>
      <c r="BT263" s="55"/>
      <c r="BU263" s="55"/>
      <c r="BV263" s="55"/>
      <c r="BW263" s="55"/>
    </row>
    <row r="264" spans="3:75" ht="21" customHeight="1">
      <c r="C264" s="35"/>
      <c r="D264" s="431"/>
      <c r="E264" s="432"/>
      <c r="F264" s="189" t="s">
        <v>2348</v>
      </c>
      <c r="G264" s="259"/>
      <c r="H264" s="234" t="s">
        <v>61</v>
      </c>
      <c r="I264" s="234" t="s">
        <v>64</v>
      </c>
      <c r="J264" s="234" t="s">
        <v>0</v>
      </c>
      <c r="K264" s="234" t="s">
        <v>65</v>
      </c>
      <c r="L264" s="234" t="s">
        <v>0</v>
      </c>
      <c r="M264" s="234" t="s">
        <v>133</v>
      </c>
      <c r="N264" s="46" t="s">
        <v>67</v>
      </c>
      <c r="O264" s="46" t="s">
        <v>0</v>
      </c>
      <c r="P264" s="46" t="s">
        <v>378</v>
      </c>
      <c r="Q264" s="46"/>
      <c r="R264" s="46"/>
      <c r="S264" s="46"/>
      <c r="T264" s="46"/>
      <c r="U264" s="102"/>
      <c r="V264" s="69"/>
      <c r="W264" s="70"/>
      <c r="X264" s="184"/>
      <c r="Y264" s="301"/>
      <c r="Z264" s="304"/>
      <c r="BI264" s="55"/>
      <c r="BJ264" s="55"/>
      <c r="BK264" s="55"/>
      <c r="BL264" s="55"/>
      <c r="BM264" s="55"/>
      <c r="BN264" s="55"/>
      <c r="BO264" s="55"/>
      <c r="BP264" s="55"/>
      <c r="BQ264" s="55"/>
      <c r="BR264" s="55"/>
      <c r="BS264" s="55"/>
      <c r="BT264" s="55"/>
      <c r="BU264" s="55"/>
      <c r="BV264" s="55"/>
      <c r="BW264" s="55"/>
    </row>
    <row r="265" spans="3:75" ht="21" customHeight="1">
      <c r="C265" s="35"/>
      <c r="D265" s="431"/>
      <c r="E265" s="432"/>
      <c r="F265" s="189" t="s">
        <v>2349</v>
      </c>
      <c r="G265" s="259"/>
      <c r="H265" s="234" t="s">
        <v>61</v>
      </c>
      <c r="I265" s="234" t="s">
        <v>64</v>
      </c>
      <c r="J265" s="234" t="s">
        <v>0</v>
      </c>
      <c r="K265" s="234" t="s">
        <v>65</v>
      </c>
      <c r="L265" s="234" t="s">
        <v>0</v>
      </c>
      <c r="M265" s="234" t="s">
        <v>134</v>
      </c>
      <c r="N265" s="46" t="s">
        <v>67</v>
      </c>
      <c r="O265" s="46" t="s">
        <v>0</v>
      </c>
      <c r="P265" s="46" t="s">
        <v>378</v>
      </c>
      <c r="Q265" s="46"/>
      <c r="R265" s="46"/>
      <c r="S265" s="46"/>
      <c r="T265" s="46"/>
      <c r="U265" s="102"/>
      <c r="V265" s="69"/>
      <c r="W265" s="70"/>
      <c r="X265" s="184"/>
      <c r="Y265" s="301"/>
      <c r="Z265" s="304"/>
      <c r="BI265" s="55"/>
      <c r="BJ265" s="55"/>
      <c r="BK265" s="55"/>
      <c r="BL265" s="55"/>
      <c r="BM265" s="55"/>
      <c r="BN265" s="55"/>
      <c r="BO265" s="55"/>
      <c r="BP265" s="55"/>
      <c r="BQ265" s="55"/>
      <c r="BR265" s="55"/>
      <c r="BS265" s="55"/>
      <c r="BT265" s="55"/>
      <c r="BU265" s="55"/>
      <c r="BV265" s="55"/>
      <c r="BW265" s="55"/>
    </row>
    <row r="266" spans="3:75" ht="21" customHeight="1">
      <c r="C266" s="35"/>
      <c r="D266" s="431"/>
      <c r="E266" s="432"/>
      <c r="F266" s="189" t="s">
        <v>2350</v>
      </c>
      <c r="G266" s="259"/>
      <c r="H266" s="234" t="s">
        <v>61</v>
      </c>
      <c r="I266" s="234" t="s">
        <v>64</v>
      </c>
      <c r="J266" s="234" t="s">
        <v>0</v>
      </c>
      <c r="K266" s="234" t="s">
        <v>65</v>
      </c>
      <c r="L266" s="234" t="s">
        <v>0</v>
      </c>
      <c r="M266" s="234" t="s">
        <v>135</v>
      </c>
      <c r="N266" s="46" t="s">
        <v>67</v>
      </c>
      <c r="O266" s="46" t="s">
        <v>0</v>
      </c>
      <c r="P266" s="46" t="s">
        <v>378</v>
      </c>
      <c r="Q266" s="46"/>
      <c r="R266" s="46"/>
      <c r="S266" s="46"/>
      <c r="T266" s="46"/>
      <c r="U266" s="102"/>
      <c r="V266" s="69"/>
      <c r="W266" s="70"/>
      <c r="X266" s="184"/>
      <c r="Y266" s="301"/>
      <c r="Z266" s="304"/>
      <c r="BI266" s="55"/>
      <c r="BJ266" s="55"/>
      <c r="BK266" s="55"/>
      <c r="BL266" s="55"/>
      <c r="BM266" s="55"/>
      <c r="BN266" s="55"/>
      <c r="BO266" s="55"/>
      <c r="BP266" s="55"/>
      <c r="BQ266" s="55"/>
      <c r="BR266" s="55"/>
      <c r="BS266" s="55"/>
      <c r="BT266" s="55"/>
      <c r="BU266" s="55"/>
      <c r="BV266" s="55"/>
      <c r="BW266" s="55"/>
    </row>
    <row r="267" spans="3:75" ht="21" customHeight="1">
      <c r="C267" s="35"/>
      <c r="D267" s="431"/>
      <c r="E267" s="432"/>
      <c r="F267" s="189" t="s">
        <v>2351</v>
      </c>
      <c r="G267" s="259"/>
      <c r="H267" s="234" t="s">
        <v>61</v>
      </c>
      <c r="I267" s="234" t="s">
        <v>64</v>
      </c>
      <c r="J267" s="234" t="s">
        <v>0</v>
      </c>
      <c r="K267" s="234" t="s">
        <v>65</v>
      </c>
      <c r="L267" s="234" t="s">
        <v>0</v>
      </c>
      <c r="M267" s="234" t="s">
        <v>136</v>
      </c>
      <c r="N267" s="46" t="s">
        <v>67</v>
      </c>
      <c r="O267" s="46" t="s">
        <v>0</v>
      </c>
      <c r="P267" s="46" t="s">
        <v>378</v>
      </c>
      <c r="Q267" s="46"/>
      <c r="R267" s="46"/>
      <c r="S267" s="46"/>
      <c r="T267" s="46"/>
      <c r="U267" s="102"/>
      <c r="V267" s="69"/>
      <c r="W267" s="70"/>
      <c r="X267" s="184"/>
      <c r="Y267" s="301"/>
      <c r="Z267" s="304"/>
      <c r="BI267" s="55"/>
      <c r="BJ267" s="55"/>
      <c r="BK267" s="55"/>
      <c r="BL267" s="55"/>
      <c r="BM267" s="55"/>
      <c r="BN267" s="55"/>
      <c r="BO267" s="55"/>
      <c r="BP267" s="55"/>
      <c r="BQ267" s="55"/>
      <c r="BR267" s="55"/>
      <c r="BS267" s="55"/>
      <c r="BT267" s="55"/>
      <c r="BU267" s="55"/>
      <c r="BV267" s="55"/>
      <c r="BW267" s="55"/>
    </row>
    <row r="268" spans="3:75" ht="21" customHeight="1">
      <c r="C268" s="35"/>
      <c r="D268" s="431"/>
      <c r="E268" s="432"/>
      <c r="F268" s="189" t="s">
        <v>2352</v>
      </c>
      <c r="G268" s="259"/>
      <c r="H268" s="234" t="s">
        <v>61</v>
      </c>
      <c r="I268" s="234" t="s">
        <v>64</v>
      </c>
      <c r="J268" s="234" t="s">
        <v>0</v>
      </c>
      <c r="K268" s="234" t="s">
        <v>65</v>
      </c>
      <c r="L268" s="234" t="s">
        <v>0</v>
      </c>
      <c r="M268" s="234" t="s">
        <v>137</v>
      </c>
      <c r="N268" s="46" t="s">
        <v>67</v>
      </c>
      <c r="O268" s="46" t="s">
        <v>0</v>
      </c>
      <c r="P268" s="46" t="s">
        <v>378</v>
      </c>
      <c r="Q268" s="46"/>
      <c r="R268" s="46"/>
      <c r="S268" s="46"/>
      <c r="T268" s="46"/>
      <c r="U268" s="102"/>
      <c r="V268" s="69"/>
      <c r="W268" s="70"/>
      <c r="X268" s="184"/>
      <c r="Y268" s="301"/>
      <c r="Z268" s="304"/>
      <c r="BI268" s="55"/>
      <c r="BJ268" s="55"/>
      <c r="BK268" s="55"/>
      <c r="BL268" s="55"/>
      <c r="BM268" s="55"/>
      <c r="BN268" s="55"/>
      <c r="BO268" s="55"/>
      <c r="BP268" s="55"/>
      <c r="BQ268" s="55"/>
      <c r="BR268" s="55"/>
      <c r="BS268" s="55"/>
      <c r="BT268" s="55"/>
      <c r="BU268" s="55"/>
      <c r="BV268" s="55"/>
      <c r="BW268" s="55"/>
    </row>
    <row r="269" spans="3:75" ht="21" customHeight="1">
      <c r="C269" s="35"/>
      <c r="D269" s="431"/>
      <c r="E269" s="432"/>
      <c r="F269" s="189" t="s">
        <v>2353</v>
      </c>
      <c r="G269" s="259"/>
      <c r="H269" s="234" t="s">
        <v>61</v>
      </c>
      <c r="I269" s="234" t="s">
        <v>64</v>
      </c>
      <c r="J269" s="234" t="s">
        <v>0</v>
      </c>
      <c r="K269" s="234" t="s">
        <v>65</v>
      </c>
      <c r="L269" s="234" t="s">
        <v>0</v>
      </c>
      <c r="M269" s="234" t="s">
        <v>138</v>
      </c>
      <c r="N269" s="46" t="s">
        <v>67</v>
      </c>
      <c r="O269" s="46" t="s">
        <v>0</v>
      </c>
      <c r="P269" s="46" t="s">
        <v>378</v>
      </c>
      <c r="Q269" s="46"/>
      <c r="R269" s="46"/>
      <c r="S269" s="46"/>
      <c r="T269" s="46"/>
      <c r="U269" s="102"/>
      <c r="V269" s="69"/>
      <c r="W269" s="70"/>
      <c r="X269" s="184"/>
      <c r="Y269" s="301"/>
      <c r="Z269" s="304"/>
      <c r="BI269" s="55"/>
      <c r="BJ269" s="55"/>
      <c r="BK269" s="55"/>
      <c r="BL269" s="55"/>
      <c r="BM269" s="55"/>
      <c r="BN269" s="55"/>
      <c r="BO269" s="55"/>
      <c r="BP269" s="55"/>
      <c r="BQ269" s="55"/>
      <c r="BR269" s="55"/>
      <c r="BS269" s="55"/>
      <c r="BT269" s="55"/>
      <c r="BU269" s="55"/>
      <c r="BV269" s="55"/>
      <c r="BW269" s="55"/>
    </row>
    <row r="270" spans="3:75" ht="21" customHeight="1">
      <c r="C270" s="35"/>
      <c r="D270" s="431"/>
      <c r="E270" s="432"/>
      <c r="F270" s="189" t="s">
        <v>2354</v>
      </c>
      <c r="G270" s="259"/>
      <c r="H270" s="234" t="s">
        <v>61</v>
      </c>
      <c r="I270" s="234" t="s">
        <v>64</v>
      </c>
      <c r="J270" s="234" t="s">
        <v>0</v>
      </c>
      <c r="K270" s="234" t="s">
        <v>65</v>
      </c>
      <c r="L270" s="234" t="s">
        <v>0</v>
      </c>
      <c r="M270" s="234" t="s">
        <v>139</v>
      </c>
      <c r="N270" s="46" t="s">
        <v>67</v>
      </c>
      <c r="O270" s="46" t="s">
        <v>0</v>
      </c>
      <c r="P270" s="46" t="s">
        <v>378</v>
      </c>
      <c r="Q270" s="46"/>
      <c r="R270" s="46"/>
      <c r="S270" s="46"/>
      <c r="T270" s="46"/>
      <c r="U270" s="102"/>
      <c r="V270" s="69"/>
      <c r="W270" s="70"/>
      <c r="X270" s="184"/>
      <c r="Y270" s="301"/>
      <c r="Z270" s="304"/>
      <c r="BI270" s="55"/>
      <c r="BJ270" s="55"/>
      <c r="BK270" s="55"/>
      <c r="BL270" s="55"/>
      <c r="BM270" s="55"/>
      <c r="BN270" s="55"/>
      <c r="BO270" s="55"/>
      <c r="BP270" s="55"/>
      <c r="BQ270" s="55"/>
      <c r="BR270" s="55"/>
      <c r="BS270" s="55"/>
      <c r="BT270" s="55"/>
      <c r="BU270" s="55"/>
      <c r="BV270" s="55"/>
      <c r="BW270" s="55"/>
    </row>
    <row r="271" spans="3:75" ht="21" customHeight="1">
      <c r="C271" s="35"/>
      <c r="D271" s="431"/>
      <c r="E271" s="432"/>
      <c r="F271" s="189" t="s">
        <v>2355</v>
      </c>
      <c r="G271" s="259"/>
      <c r="H271" s="234" t="s">
        <v>61</v>
      </c>
      <c r="I271" s="234" t="s">
        <v>64</v>
      </c>
      <c r="J271" s="234" t="s">
        <v>0</v>
      </c>
      <c r="K271" s="234" t="s">
        <v>65</v>
      </c>
      <c r="L271" s="234" t="s">
        <v>0</v>
      </c>
      <c r="M271" s="234" t="s">
        <v>140</v>
      </c>
      <c r="N271" s="46" t="s">
        <v>67</v>
      </c>
      <c r="O271" s="46" t="s">
        <v>0</v>
      </c>
      <c r="P271" s="46" t="s">
        <v>378</v>
      </c>
      <c r="Q271" s="46"/>
      <c r="R271" s="46"/>
      <c r="S271" s="46"/>
      <c r="T271" s="46"/>
      <c r="U271" s="102"/>
      <c r="V271" s="69"/>
      <c r="W271" s="70"/>
      <c r="X271" s="184"/>
      <c r="Y271" s="301"/>
      <c r="Z271" s="304"/>
      <c r="BI271" s="55"/>
      <c r="BJ271" s="55"/>
      <c r="BK271" s="55"/>
      <c r="BL271" s="55"/>
      <c r="BM271" s="55"/>
      <c r="BN271" s="55"/>
      <c r="BO271" s="55"/>
      <c r="BP271" s="55"/>
      <c r="BQ271" s="55"/>
      <c r="BR271" s="55"/>
      <c r="BS271" s="55"/>
      <c r="BT271" s="55"/>
      <c r="BU271" s="55"/>
      <c r="BV271" s="55"/>
      <c r="BW271" s="55"/>
    </row>
    <row r="272" spans="3:75" ht="21" customHeight="1">
      <c r="C272" s="35"/>
      <c r="D272" s="431"/>
      <c r="E272" s="432"/>
      <c r="F272" s="189" t="s">
        <v>2356</v>
      </c>
      <c r="G272" s="259"/>
      <c r="H272" s="234" t="s">
        <v>61</v>
      </c>
      <c r="I272" s="234" t="s">
        <v>64</v>
      </c>
      <c r="J272" s="234" t="s">
        <v>0</v>
      </c>
      <c r="K272" s="234" t="s">
        <v>65</v>
      </c>
      <c r="L272" s="234" t="s">
        <v>0</v>
      </c>
      <c r="M272" s="234" t="s">
        <v>141</v>
      </c>
      <c r="N272" s="46" t="s">
        <v>67</v>
      </c>
      <c r="O272" s="46" t="s">
        <v>0</v>
      </c>
      <c r="P272" s="46" t="s">
        <v>378</v>
      </c>
      <c r="Q272" s="46"/>
      <c r="R272" s="46"/>
      <c r="S272" s="46"/>
      <c r="T272" s="46"/>
      <c r="U272" s="102"/>
      <c r="V272" s="69"/>
      <c r="W272" s="70"/>
      <c r="X272" s="184"/>
      <c r="Y272" s="301"/>
      <c r="Z272" s="304"/>
      <c r="BI272" s="55"/>
      <c r="BJ272" s="55"/>
      <c r="BK272" s="55"/>
      <c r="BL272" s="55"/>
      <c r="BM272" s="55"/>
      <c r="BN272" s="55"/>
      <c r="BO272" s="55"/>
      <c r="BP272" s="55"/>
      <c r="BQ272" s="55"/>
      <c r="BR272" s="55"/>
      <c r="BS272" s="55"/>
      <c r="BT272" s="55"/>
      <c r="BU272" s="55"/>
      <c r="BV272" s="55"/>
      <c r="BW272" s="55"/>
    </row>
    <row r="273" spans="3:75" ht="21" customHeight="1">
      <c r="C273" s="35"/>
      <c r="D273" s="431"/>
      <c r="E273" s="432"/>
      <c r="F273" s="189" t="s">
        <v>2357</v>
      </c>
      <c r="G273" s="259"/>
      <c r="H273" s="234" t="s">
        <v>61</v>
      </c>
      <c r="I273" s="234" t="s">
        <v>64</v>
      </c>
      <c r="J273" s="234" t="s">
        <v>0</v>
      </c>
      <c r="K273" s="234" t="s">
        <v>65</v>
      </c>
      <c r="L273" s="234" t="s">
        <v>0</v>
      </c>
      <c r="M273" s="234" t="s">
        <v>142</v>
      </c>
      <c r="N273" s="46" t="s">
        <v>67</v>
      </c>
      <c r="O273" s="46" t="s">
        <v>0</v>
      </c>
      <c r="P273" s="46" t="s">
        <v>378</v>
      </c>
      <c r="Q273" s="46"/>
      <c r="R273" s="46"/>
      <c r="S273" s="46"/>
      <c r="T273" s="46"/>
      <c r="U273" s="102"/>
      <c r="V273" s="69"/>
      <c r="W273" s="70"/>
      <c r="X273" s="184"/>
      <c r="Y273" s="301"/>
      <c r="Z273" s="301"/>
      <c r="AA273" s="302"/>
      <c r="AB273" s="302"/>
      <c r="AC273" s="302"/>
      <c r="AD273" s="302"/>
      <c r="AE273" s="302"/>
      <c r="AF273" s="302"/>
      <c r="AG273" s="302"/>
      <c r="AH273" s="302"/>
      <c r="AI273" s="302"/>
      <c r="AJ273" s="302"/>
      <c r="AK273" s="302"/>
      <c r="AL273" s="302"/>
      <c r="AM273" s="302"/>
      <c r="AN273" s="302"/>
      <c r="AO273" s="302"/>
      <c r="AP273" s="302"/>
      <c r="AQ273" s="302"/>
      <c r="AR273" s="302"/>
      <c r="AS273" s="302"/>
      <c r="BI273" s="55"/>
      <c r="BJ273" s="55"/>
      <c r="BK273" s="55"/>
      <c r="BL273" s="55"/>
      <c r="BM273" s="55"/>
      <c r="BN273" s="55"/>
      <c r="BO273" s="55"/>
      <c r="BP273" s="55"/>
      <c r="BQ273" s="55"/>
      <c r="BR273" s="55"/>
      <c r="BS273" s="55"/>
      <c r="BT273" s="55"/>
      <c r="BU273" s="55"/>
      <c r="BV273" s="55"/>
      <c r="BW273" s="55"/>
    </row>
    <row r="274" spans="3:75" ht="21" customHeight="1">
      <c r="C274" s="35"/>
      <c r="D274" s="431"/>
      <c r="E274" s="432"/>
      <c r="F274" s="189" t="s">
        <v>2358</v>
      </c>
      <c r="G274" s="259"/>
      <c r="H274" s="234" t="s">
        <v>61</v>
      </c>
      <c r="I274" s="234" t="s">
        <v>64</v>
      </c>
      <c r="J274" s="234" t="s">
        <v>0</v>
      </c>
      <c r="K274" s="234" t="s">
        <v>65</v>
      </c>
      <c r="L274" s="234" t="s">
        <v>0</v>
      </c>
      <c r="M274" s="234" t="s">
        <v>143</v>
      </c>
      <c r="N274" s="46" t="s">
        <v>67</v>
      </c>
      <c r="O274" s="46" t="s">
        <v>0</v>
      </c>
      <c r="P274" s="46" t="s">
        <v>378</v>
      </c>
      <c r="Q274" s="46"/>
      <c r="R274" s="46"/>
      <c r="S274" s="46"/>
      <c r="T274" s="46"/>
      <c r="U274" s="102"/>
      <c r="V274" s="69"/>
      <c r="W274" s="70"/>
      <c r="X274" s="184"/>
      <c r="Y274" s="301"/>
      <c r="Z274" s="301"/>
      <c r="AA274" s="302"/>
      <c r="AB274" s="302"/>
      <c r="AC274" s="302"/>
      <c r="AD274" s="302"/>
      <c r="AE274" s="302"/>
      <c r="AF274" s="302"/>
      <c r="AG274" s="302"/>
      <c r="AH274" s="302"/>
      <c r="AI274" s="302"/>
      <c r="AJ274" s="302"/>
      <c r="AK274" s="302"/>
      <c r="AL274" s="302"/>
      <c r="AM274" s="302"/>
      <c r="AN274" s="302"/>
      <c r="AO274" s="302"/>
      <c r="AP274" s="302"/>
      <c r="AQ274" s="302"/>
      <c r="AR274" s="302"/>
      <c r="AS274" s="302"/>
      <c r="BI274" s="55"/>
      <c r="BJ274" s="55"/>
      <c r="BK274" s="55"/>
      <c r="BL274" s="55"/>
      <c r="BM274" s="55"/>
      <c r="BN274" s="55"/>
      <c r="BO274" s="55"/>
      <c r="BP274" s="55"/>
      <c r="BQ274" s="55"/>
      <c r="BR274" s="55"/>
      <c r="BS274" s="55"/>
      <c r="BT274" s="55"/>
      <c r="BU274" s="55"/>
      <c r="BV274" s="55"/>
      <c r="BW274" s="55"/>
    </row>
    <row r="275" spans="3:75" ht="21" customHeight="1">
      <c r="C275" s="35"/>
      <c r="D275" s="431"/>
      <c r="E275" s="432"/>
      <c r="F275" s="189" t="s">
        <v>2359</v>
      </c>
      <c r="G275" s="259"/>
      <c r="H275" s="234" t="s">
        <v>61</v>
      </c>
      <c r="I275" s="234" t="s">
        <v>64</v>
      </c>
      <c r="J275" s="234" t="s">
        <v>0</v>
      </c>
      <c r="K275" s="234" t="s">
        <v>65</v>
      </c>
      <c r="L275" s="234" t="s">
        <v>0</v>
      </c>
      <c r="M275" s="234" t="s">
        <v>144</v>
      </c>
      <c r="N275" s="46" t="s">
        <v>67</v>
      </c>
      <c r="O275" s="46" t="s">
        <v>0</v>
      </c>
      <c r="P275" s="46" t="s">
        <v>378</v>
      </c>
      <c r="Q275" s="46"/>
      <c r="R275" s="46"/>
      <c r="S275" s="46"/>
      <c r="T275" s="46"/>
      <c r="U275" s="102"/>
      <c r="V275" s="69"/>
      <c r="W275" s="70"/>
      <c r="X275" s="184"/>
      <c r="Y275" s="301"/>
      <c r="Z275" s="301"/>
      <c r="AA275" s="302"/>
      <c r="AB275" s="302"/>
      <c r="AC275" s="302"/>
      <c r="AD275" s="302"/>
      <c r="AE275" s="302"/>
      <c r="AF275" s="302"/>
      <c r="AG275" s="302"/>
      <c r="AH275" s="302"/>
      <c r="AI275" s="302"/>
      <c r="AJ275" s="302"/>
      <c r="AK275" s="302"/>
      <c r="AL275" s="302"/>
      <c r="AM275" s="302"/>
      <c r="AN275" s="302"/>
      <c r="AO275" s="302"/>
      <c r="AP275" s="302"/>
      <c r="AQ275" s="302"/>
      <c r="AR275" s="302"/>
      <c r="AS275" s="302"/>
      <c r="BI275" s="55"/>
      <c r="BJ275" s="55"/>
      <c r="BK275" s="55"/>
      <c r="BL275" s="55"/>
      <c r="BM275" s="55"/>
      <c r="BN275" s="55"/>
      <c r="BO275" s="55"/>
      <c r="BP275" s="55"/>
      <c r="BQ275" s="55"/>
      <c r="BR275" s="55"/>
      <c r="BS275" s="55"/>
      <c r="BT275" s="55"/>
      <c r="BU275" s="55"/>
      <c r="BV275" s="55"/>
      <c r="BW275" s="55"/>
    </row>
    <row r="276" spans="3:75" ht="21" customHeight="1">
      <c r="C276" s="35"/>
      <c r="D276" s="431"/>
      <c r="E276" s="432"/>
      <c r="F276" s="189" t="s">
        <v>2360</v>
      </c>
      <c r="G276" s="259"/>
      <c r="H276" s="234" t="s">
        <v>61</v>
      </c>
      <c r="I276" s="234" t="s">
        <v>64</v>
      </c>
      <c r="J276" s="234" t="s">
        <v>0</v>
      </c>
      <c r="K276" s="234" t="s">
        <v>65</v>
      </c>
      <c r="L276" s="234" t="s">
        <v>0</v>
      </c>
      <c r="M276" s="234" t="s">
        <v>145</v>
      </c>
      <c r="N276" s="46" t="s">
        <v>67</v>
      </c>
      <c r="O276" s="46" t="s">
        <v>0</v>
      </c>
      <c r="P276" s="46" t="s">
        <v>378</v>
      </c>
      <c r="Q276" s="46"/>
      <c r="R276" s="46"/>
      <c r="S276" s="46"/>
      <c r="T276" s="46"/>
      <c r="U276" s="102"/>
      <c r="V276" s="69"/>
      <c r="W276" s="70"/>
      <c r="X276" s="184"/>
      <c r="Y276" s="301"/>
      <c r="Z276" s="301"/>
      <c r="AA276" s="302"/>
      <c r="AB276" s="302"/>
      <c r="AC276" s="302"/>
      <c r="AD276" s="302"/>
      <c r="AE276" s="302"/>
      <c r="AF276" s="302"/>
      <c r="AG276" s="302"/>
      <c r="AH276" s="302"/>
      <c r="AI276" s="302"/>
      <c r="AJ276" s="302"/>
      <c r="AK276" s="302"/>
      <c r="AL276" s="302"/>
      <c r="AM276" s="302"/>
      <c r="AN276" s="302"/>
      <c r="AO276" s="302"/>
      <c r="AP276" s="302"/>
      <c r="AQ276" s="302"/>
      <c r="AR276" s="302"/>
      <c r="AS276" s="302"/>
      <c r="BI276" s="55"/>
      <c r="BJ276" s="55"/>
      <c r="BK276" s="55"/>
      <c r="BL276" s="55"/>
      <c r="BM276" s="55"/>
      <c r="BN276" s="55"/>
      <c r="BO276" s="55"/>
      <c r="BP276" s="55"/>
      <c r="BQ276" s="55"/>
      <c r="BR276" s="55"/>
      <c r="BS276" s="55"/>
      <c r="BT276" s="55"/>
      <c r="BU276" s="55"/>
      <c r="BV276" s="55"/>
      <c r="BW276" s="55"/>
    </row>
    <row r="277" spans="3:75" ht="21" customHeight="1">
      <c r="C277" s="35"/>
      <c r="D277" s="431"/>
      <c r="E277" s="432"/>
      <c r="F277" s="189" t="s">
        <v>2361</v>
      </c>
      <c r="G277" s="259"/>
      <c r="H277" s="234" t="s">
        <v>61</v>
      </c>
      <c r="I277" s="234" t="s">
        <v>64</v>
      </c>
      <c r="J277" s="234" t="s">
        <v>0</v>
      </c>
      <c r="K277" s="234" t="s">
        <v>65</v>
      </c>
      <c r="L277" s="234" t="s">
        <v>0</v>
      </c>
      <c r="M277" s="234" t="s">
        <v>146</v>
      </c>
      <c r="N277" s="46" t="s">
        <v>67</v>
      </c>
      <c r="O277" s="46" t="s">
        <v>0</v>
      </c>
      <c r="P277" s="46" t="s">
        <v>378</v>
      </c>
      <c r="Q277" s="46"/>
      <c r="R277" s="46"/>
      <c r="S277" s="46"/>
      <c r="T277" s="46"/>
      <c r="U277" s="102"/>
      <c r="V277" s="69"/>
      <c r="W277" s="70"/>
      <c r="X277" s="184"/>
      <c r="Y277" s="301"/>
      <c r="Z277" s="301"/>
      <c r="AA277" s="302"/>
      <c r="AB277" s="302"/>
      <c r="AC277" s="302"/>
      <c r="AD277" s="302"/>
      <c r="AE277" s="302"/>
      <c r="AF277" s="302"/>
      <c r="AG277" s="302"/>
      <c r="AH277" s="302"/>
      <c r="AI277" s="302"/>
      <c r="AJ277" s="302"/>
      <c r="AK277" s="302"/>
      <c r="AL277" s="302"/>
      <c r="AM277" s="302"/>
      <c r="AN277" s="302"/>
      <c r="AO277" s="302"/>
      <c r="AP277" s="302"/>
      <c r="AQ277" s="302"/>
      <c r="AR277" s="302"/>
      <c r="AS277" s="302"/>
      <c r="BI277" s="55"/>
      <c r="BJ277" s="55"/>
      <c r="BK277" s="55"/>
      <c r="BL277" s="55"/>
      <c r="BM277" s="55"/>
      <c r="BN277" s="55"/>
      <c r="BO277" s="55"/>
      <c r="BP277" s="55"/>
      <c r="BQ277" s="55"/>
      <c r="BR277" s="55"/>
      <c r="BS277" s="55"/>
      <c r="BT277" s="55"/>
      <c r="BU277" s="55"/>
      <c r="BV277" s="55"/>
      <c r="BW277" s="55"/>
    </row>
    <row r="278" spans="3:75" ht="21" customHeight="1">
      <c r="C278" s="35"/>
      <c r="D278" s="431"/>
      <c r="E278" s="432"/>
      <c r="F278" s="189" t="s">
        <v>2362</v>
      </c>
      <c r="G278" s="259"/>
      <c r="H278" s="234" t="s">
        <v>61</v>
      </c>
      <c r="I278" s="234" t="s">
        <v>64</v>
      </c>
      <c r="J278" s="234" t="s">
        <v>0</v>
      </c>
      <c r="K278" s="234" t="s">
        <v>65</v>
      </c>
      <c r="L278" s="234" t="s">
        <v>0</v>
      </c>
      <c r="M278" s="234" t="s">
        <v>147</v>
      </c>
      <c r="N278" s="46" t="s">
        <v>67</v>
      </c>
      <c r="O278" s="46" t="s">
        <v>0</v>
      </c>
      <c r="P278" s="46" t="s">
        <v>378</v>
      </c>
      <c r="Q278" s="46"/>
      <c r="R278" s="46"/>
      <c r="S278" s="46"/>
      <c r="T278" s="46"/>
      <c r="U278" s="102"/>
      <c r="V278" s="69"/>
      <c r="W278" s="70"/>
      <c r="X278" s="184"/>
      <c r="Y278" s="301"/>
      <c r="Z278" s="301"/>
      <c r="AA278" s="302"/>
      <c r="AB278" s="302"/>
      <c r="AC278" s="302"/>
      <c r="AD278" s="302"/>
      <c r="AE278" s="302"/>
      <c r="AF278" s="302"/>
      <c r="AG278" s="302"/>
      <c r="AH278" s="302"/>
      <c r="AI278" s="302"/>
      <c r="AJ278" s="302"/>
      <c r="AK278" s="302"/>
      <c r="AL278" s="302"/>
      <c r="AM278" s="302"/>
      <c r="AN278" s="302"/>
      <c r="AO278" s="302"/>
      <c r="AP278" s="302"/>
      <c r="AQ278" s="302"/>
      <c r="AR278" s="302"/>
      <c r="AS278" s="302"/>
      <c r="BI278" s="55"/>
      <c r="BJ278" s="55"/>
      <c r="BK278" s="55"/>
      <c r="BL278" s="55"/>
      <c r="BM278" s="55"/>
      <c r="BN278" s="55"/>
      <c r="BO278" s="55"/>
      <c r="BP278" s="55"/>
      <c r="BQ278" s="55"/>
      <c r="BR278" s="55"/>
      <c r="BS278" s="55"/>
      <c r="BT278" s="55"/>
      <c r="BU278" s="55"/>
      <c r="BV278" s="55"/>
      <c r="BW278" s="55"/>
    </row>
    <row r="279" spans="3:75" ht="21" customHeight="1">
      <c r="C279" s="35"/>
      <c r="D279" s="431"/>
      <c r="E279" s="432"/>
      <c r="F279" s="189" t="s">
        <v>2363</v>
      </c>
      <c r="G279" s="259"/>
      <c r="H279" s="234" t="s">
        <v>61</v>
      </c>
      <c r="I279" s="234" t="s">
        <v>64</v>
      </c>
      <c r="J279" s="234" t="s">
        <v>0</v>
      </c>
      <c r="K279" s="234" t="s">
        <v>65</v>
      </c>
      <c r="L279" s="234" t="s">
        <v>0</v>
      </c>
      <c r="M279" s="234" t="s">
        <v>148</v>
      </c>
      <c r="N279" s="46" t="s">
        <v>67</v>
      </c>
      <c r="O279" s="46" t="s">
        <v>0</v>
      </c>
      <c r="P279" s="46" t="s">
        <v>378</v>
      </c>
      <c r="Q279" s="46"/>
      <c r="R279" s="46"/>
      <c r="S279" s="46"/>
      <c r="T279" s="46"/>
      <c r="U279" s="102"/>
      <c r="V279" s="69"/>
      <c r="W279" s="70"/>
      <c r="X279" s="184"/>
      <c r="Y279" s="301"/>
      <c r="Z279" s="301"/>
      <c r="AA279" s="302"/>
      <c r="AB279" s="302"/>
      <c r="AC279" s="302"/>
      <c r="AD279" s="302"/>
      <c r="AE279" s="302"/>
      <c r="AF279" s="302"/>
      <c r="AG279" s="302"/>
      <c r="AH279" s="302"/>
      <c r="AI279" s="302"/>
      <c r="AJ279" s="302"/>
      <c r="AK279" s="302"/>
      <c r="AL279" s="302"/>
      <c r="AM279" s="302"/>
      <c r="AN279" s="302"/>
      <c r="AO279" s="302"/>
      <c r="AP279" s="302"/>
      <c r="AQ279" s="302"/>
      <c r="AR279" s="302"/>
      <c r="AS279" s="302"/>
      <c r="BI279" s="55"/>
      <c r="BJ279" s="55"/>
      <c r="BK279" s="55"/>
      <c r="BL279" s="55"/>
      <c r="BM279" s="55"/>
      <c r="BN279" s="55"/>
      <c r="BO279" s="55"/>
      <c r="BP279" s="55"/>
      <c r="BQ279" s="55"/>
      <c r="BR279" s="55"/>
      <c r="BS279" s="55"/>
      <c r="BT279" s="55"/>
      <c r="BU279" s="55"/>
      <c r="BV279" s="55"/>
      <c r="BW279" s="55"/>
    </row>
    <row r="280" spans="3:75" ht="21" customHeight="1">
      <c r="C280" s="35"/>
      <c r="D280" s="431"/>
      <c r="E280" s="432"/>
      <c r="F280" s="189" t="s">
        <v>2364</v>
      </c>
      <c r="G280" s="259"/>
      <c r="H280" s="234" t="s">
        <v>61</v>
      </c>
      <c r="I280" s="234" t="s">
        <v>64</v>
      </c>
      <c r="J280" s="234" t="s">
        <v>0</v>
      </c>
      <c r="K280" s="234" t="s">
        <v>65</v>
      </c>
      <c r="L280" s="234" t="s">
        <v>0</v>
      </c>
      <c r="M280" s="234" t="s">
        <v>149</v>
      </c>
      <c r="N280" s="46" t="s">
        <v>67</v>
      </c>
      <c r="O280" s="46" t="s">
        <v>0</v>
      </c>
      <c r="P280" s="46" t="s">
        <v>378</v>
      </c>
      <c r="Q280" s="46"/>
      <c r="R280" s="46"/>
      <c r="S280" s="46"/>
      <c r="T280" s="46"/>
      <c r="U280" s="102"/>
      <c r="V280" s="69"/>
      <c r="W280" s="70"/>
      <c r="X280" s="184"/>
      <c r="Y280" s="301"/>
      <c r="Z280" s="301"/>
      <c r="AA280" s="302"/>
      <c r="AB280" s="302"/>
      <c r="AC280" s="302"/>
      <c r="AD280" s="302"/>
      <c r="AE280" s="302"/>
      <c r="AF280" s="302"/>
      <c r="AG280" s="302"/>
      <c r="AH280" s="302"/>
      <c r="AI280" s="302"/>
      <c r="AJ280" s="302"/>
      <c r="AK280" s="302"/>
      <c r="AL280" s="302"/>
      <c r="AM280" s="302"/>
      <c r="AN280" s="302"/>
      <c r="AO280" s="302"/>
      <c r="AP280" s="302"/>
      <c r="AQ280" s="302"/>
      <c r="AR280" s="302"/>
      <c r="AS280" s="302"/>
      <c r="BI280" s="55"/>
      <c r="BJ280" s="55"/>
      <c r="BK280" s="55"/>
      <c r="BL280" s="55"/>
      <c r="BM280" s="55"/>
      <c r="BN280" s="55"/>
      <c r="BO280" s="55"/>
      <c r="BP280" s="55"/>
      <c r="BQ280" s="55"/>
      <c r="BR280" s="55"/>
      <c r="BS280" s="55"/>
      <c r="BT280" s="55"/>
      <c r="BU280" s="55"/>
      <c r="BV280" s="55"/>
      <c r="BW280" s="55"/>
    </row>
    <row r="281" spans="3:75" ht="21" customHeight="1">
      <c r="C281" s="35"/>
      <c r="D281" s="431"/>
      <c r="E281" s="432"/>
      <c r="F281" s="189" t="s">
        <v>2365</v>
      </c>
      <c r="G281" s="259"/>
      <c r="H281" s="234" t="s">
        <v>61</v>
      </c>
      <c r="I281" s="234" t="s">
        <v>64</v>
      </c>
      <c r="J281" s="234" t="s">
        <v>0</v>
      </c>
      <c r="K281" s="234" t="s">
        <v>65</v>
      </c>
      <c r="L281" s="234" t="s">
        <v>0</v>
      </c>
      <c r="M281" s="234" t="s">
        <v>150</v>
      </c>
      <c r="N281" s="46" t="s">
        <v>67</v>
      </c>
      <c r="O281" s="46" t="s">
        <v>0</v>
      </c>
      <c r="P281" s="46" t="s">
        <v>378</v>
      </c>
      <c r="Q281" s="46"/>
      <c r="R281" s="46"/>
      <c r="S281" s="46"/>
      <c r="T281" s="46"/>
      <c r="U281" s="102"/>
      <c r="V281" s="69"/>
      <c r="W281" s="70"/>
      <c r="X281" s="184"/>
      <c r="Y281" s="301"/>
      <c r="Z281" s="301"/>
      <c r="AA281" s="302"/>
      <c r="AB281" s="302"/>
      <c r="AC281" s="302"/>
      <c r="AD281" s="302"/>
      <c r="AE281" s="302"/>
      <c r="AF281" s="302"/>
      <c r="AG281" s="302"/>
      <c r="AH281" s="302"/>
      <c r="AI281" s="302"/>
      <c r="AJ281" s="302"/>
      <c r="AK281" s="302"/>
      <c r="AL281" s="302"/>
      <c r="AM281" s="302"/>
      <c r="AN281" s="302"/>
      <c r="AO281" s="302"/>
      <c r="AP281" s="302"/>
      <c r="AQ281" s="302"/>
      <c r="AR281" s="302"/>
      <c r="AS281" s="302"/>
      <c r="BI281" s="55"/>
      <c r="BJ281" s="55"/>
      <c r="BK281" s="55"/>
      <c r="BL281" s="55"/>
      <c r="BM281" s="55"/>
      <c r="BN281" s="55"/>
      <c r="BO281" s="55"/>
      <c r="BP281" s="55"/>
      <c r="BQ281" s="55"/>
      <c r="BR281" s="55"/>
      <c r="BS281" s="55"/>
      <c r="BT281" s="55"/>
      <c r="BU281" s="55"/>
      <c r="BV281" s="55"/>
      <c r="BW281" s="55"/>
    </row>
    <row r="282" spans="3:75" ht="21" customHeight="1">
      <c r="C282" s="35"/>
      <c r="D282" s="431"/>
      <c r="E282" s="432"/>
      <c r="F282" s="189" t="s">
        <v>2366</v>
      </c>
      <c r="G282" s="259"/>
      <c r="H282" s="234" t="s">
        <v>61</v>
      </c>
      <c r="I282" s="234" t="s">
        <v>64</v>
      </c>
      <c r="J282" s="234" t="s">
        <v>0</v>
      </c>
      <c r="K282" s="234" t="s">
        <v>65</v>
      </c>
      <c r="L282" s="234" t="s">
        <v>0</v>
      </c>
      <c r="M282" s="234" t="s">
        <v>151</v>
      </c>
      <c r="N282" s="46" t="s">
        <v>67</v>
      </c>
      <c r="O282" s="46" t="s">
        <v>0</v>
      </c>
      <c r="P282" s="46" t="s">
        <v>378</v>
      </c>
      <c r="Q282" s="46"/>
      <c r="R282" s="46"/>
      <c r="S282" s="46"/>
      <c r="T282" s="46"/>
      <c r="U282" s="102"/>
      <c r="V282" s="69"/>
      <c r="W282" s="70"/>
      <c r="X282" s="184"/>
      <c r="Y282" s="301"/>
      <c r="Z282" s="301"/>
      <c r="AA282" s="302"/>
      <c r="AB282" s="302"/>
      <c r="AC282" s="302"/>
      <c r="AD282" s="302"/>
      <c r="AE282" s="302"/>
      <c r="AF282" s="302"/>
      <c r="AG282" s="302"/>
      <c r="AH282" s="302"/>
      <c r="AI282" s="302"/>
      <c r="AJ282" s="302"/>
      <c r="AK282" s="302"/>
      <c r="AL282" s="302"/>
      <c r="AM282" s="302"/>
      <c r="AN282" s="302"/>
      <c r="AO282" s="302"/>
      <c r="AP282" s="302"/>
      <c r="AQ282" s="302"/>
      <c r="AR282" s="302"/>
      <c r="AS282" s="302"/>
      <c r="BI282" s="55"/>
      <c r="BJ282" s="55"/>
      <c r="BK282" s="55"/>
      <c r="BL282" s="55"/>
      <c r="BM282" s="55"/>
      <c r="BN282" s="55"/>
      <c r="BO282" s="55"/>
      <c r="BP282" s="55"/>
      <c r="BQ282" s="55"/>
      <c r="BR282" s="55"/>
      <c r="BS282" s="55"/>
      <c r="BT282" s="55"/>
      <c r="BU282" s="55"/>
      <c r="BV282" s="55"/>
      <c r="BW282" s="55"/>
    </row>
    <row r="283" spans="3:75" ht="21" customHeight="1">
      <c r="C283" s="35"/>
      <c r="D283" s="431"/>
      <c r="E283" s="432"/>
      <c r="F283" s="189" t="s">
        <v>2367</v>
      </c>
      <c r="G283" s="259"/>
      <c r="H283" s="234" t="s">
        <v>61</v>
      </c>
      <c r="I283" s="234" t="s">
        <v>64</v>
      </c>
      <c r="J283" s="234" t="s">
        <v>0</v>
      </c>
      <c r="K283" s="234" t="s">
        <v>65</v>
      </c>
      <c r="L283" s="234" t="s">
        <v>0</v>
      </c>
      <c r="M283" s="234" t="s">
        <v>152</v>
      </c>
      <c r="N283" s="46" t="s">
        <v>67</v>
      </c>
      <c r="O283" s="46" t="s">
        <v>0</v>
      </c>
      <c r="P283" s="46" t="s">
        <v>378</v>
      </c>
      <c r="Q283" s="46"/>
      <c r="R283" s="46"/>
      <c r="S283" s="46"/>
      <c r="T283" s="46"/>
      <c r="U283" s="102"/>
      <c r="V283" s="69"/>
      <c r="W283" s="70"/>
      <c r="X283" s="184"/>
      <c r="Y283" s="301"/>
      <c r="Z283" s="301"/>
      <c r="AA283" s="302"/>
      <c r="AB283" s="302"/>
      <c r="AC283" s="302"/>
      <c r="AD283" s="302"/>
      <c r="AE283" s="302"/>
      <c r="AF283" s="302"/>
      <c r="AG283" s="302"/>
      <c r="AH283" s="302"/>
      <c r="AI283" s="302"/>
      <c r="AJ283" s="302"/>
      <c r="AK283" s="302"/>
      <c r="AL283" s="302"/>
      <c r="AM283" s="302"/>
      <c r="AN283" s="302"/>
      <c r="AO283" s="302"/>
      <c r="AP283" s="302"/>
      <c r="AQ283" s="302"/>
      <c r="AR283" s="302"/>
      <c r="AS283" s="302"/>
      <c r="BI283" s="55"/>
      <c r="BJ283" s="55"/>
      <c r="BK283" s="55"/>
      <c r="BL283" s="55"/>
      <c r="BM283" s="55"/>
      <c r="BN283" s="55"/>
      <c r="BO283" s="55"/>
      <c r="BP283" s="55"/>
      <c r="BQ283" s="55"/>
      <c r="BR283" s="55"/>
      <c r="BS283" s="55"/>
      <c r="BT283" s="55"/>
      <c r="BU283" s="55"/>
      <c r="BV283" s="55"/>
      <c r="BW283" s="55"/>
    </row>
    <row r="284" spans="3:75" ht="21" customHeight="1">
      <c r="C284" s="35"/>
      <c r="D284" s="431"/>
      <c r="E284" s="432"/>
      <c r="F284" s="189" t="s">
        <v>2368</v>
      </c>
      <c r="G284" s="259"/>
      <c r="H284" s="234" t="s">
        <v>61</v>
      </c>
      <c r="I284" s="234" t="s">
        <v>64</v>
      </c>
      <c r="J284" s="234" t="s">
        <v>0</v>
      </c>
      <c r="K284" s="234" t="s">
        <v>65</v>
      </c>
      <c r="L284" s="234" t="s">
        <v>0</v>
      </c>
      <c r="M284" s="234" t="s">
        <v>153</v>
      </c>
      <c r="N284" s="46" t="s">
        <v>67</v>
      </c>
      <c r="O284" s="46" t="s">
        <v>0</v>
      </c>
      <c r="P284" s="46" t="s">
        <v>378</v>
      </c>
      <c r="Q284" s="46"/>
      <c r="R284" s="46"/>
      <c r="S284" s="46"/>
      <c r="T284" s="46"/>
      <c r="U284" s="102"/>
      <c r="V284" s="69"/>
      <c r="W284" s="70"/>
      <c r="X284" s="184"/>
      <c r="Y284" s="301"/>
      <c r="Z284" s="301"/>
      <c r="AA284" s="302"/>
      <c r="AB284" s="302"/>
      <c r="AC284" s="302"/>
      <c r="AD284" s="302"/>
      <c r="AE284" s="302"/>
      <c r="AF284" s="302"/>
      <c r="AG284" s="302"/>
      <c r="AH284" s="302"/>
      <c r="AI284" s="302"/>
      <c r="AJ284" s="302"/>
      <c r="AK284" s="302"/>
      <c r="AL284" s="302"/>
      <c r="AM284" s="302"/>
      <c r="AN284" s="302"/>
      <c r="AO284" s="302"/>
      <c r="AP284" s="302"/>
      <c r="AQ284" s="302"/>
      <c r="AR284" s="302"/>
      <c r="AS284" s="302"/>
      <c r="BI284" s="55"/>
      <c r="BJ284" s="55"/>
      <c r="BK284" s="55"/>
      <c r="BL284" s="55"/>
      <c r="BM284" s="55"/>
      <c r="BN284" s="55"/>
      <c r="BO284" s="55"/>
      <c r="BP284" s="55"/>
      <c r="BQ284" s="55"/>
      <c r="BR284" s="55"/>
      <c r="BS284" s="55"/>
      <c r="BT284" s="55"/>
      <c r="BU284" s="55"/>
      <c r="BV284" s="55"/>
      <c r="BW284" s="55"/>
    </row>
    <row r="285" spans="3:75" ht="21" customHeight="1">
      <c r="C285" s="35"/>
      <c r="D285" s="431"/>
      <c r="E285" s="432"/>
      <c r="F285" s="189" t="s">
        <v>2369</v>
      </c>
      <c r="G285" s="259"/>
      <c r="H285" s="234" t="s">
        <v>61</v>
      </c>
      <c r="I285" s="234" t="s">
        <v>64</v>
      </c>
      <c r="J285" s="234" t="s">
        <v>0</v>
      </c>
      <c r="K285" s="234" t="s">
        <v>65</v>
      </c>
      <c r="L285" s="234" t="s">
        <v>0</v>
      </c>
      <c r="M285" s="234" t="s">
        <v>154</v>
      </c>
      <c r="N285" s="46" t="s">
        <v>67</v>
      </c>
      <c r="O285" s="46" t="s">
        <v>0</v>
      </c>
      <c r="P285" s="46" t="s">
        <v>378</v>
      </c>
      <c r="Q285" s="46"/>
      <c r="R285" s="46"/>
      <c r="S285" s="46"/>
      <c r="T285" s="46"/>
      <c r="U285" s="102"/>
      <c r="V285" s="69"/>
      <c r="W285" s="70"/>
      <c r="X285" s="184"/>
      <c r="Y285" s="301"/>
      <c r="Z285" s="301"/>
      <c r="AA285" s="302"/>
      <c r="AB285" s="302"/>
      <c r="AC285" s="302"/>
      <c r="AD285" s="302"/>
      <c r="AE285" s="302"/>
      <c r="AF285" s="302"/>
      <c r="AG285" s="302"/>
      <c r="AH285" s="302"/>
      <c r="AI285" s="302"/>
      <c r="AJ285" s="302"/>
      <c r="AK285" s="302"/>
      <c r="AL285" s="302"/>
      <c r="AM285" s="302"/>
      <c r="AN285" s="302"/>
      <c r="AO285" s="302"/>
      <c r="AP285" s="302"/>
      <c r="AQ285" s="302"/>
      <c r="AR285" s="302"/>
      <c r="AS285" s="302"/>
      <c r="BI285" s="55"/>
      <c r="BJ285" s="55"/>
      <c r="BK285" s="55"/>
      <c r="BL285" s="55"/>
      <c r="BM285" s="55"/>
      <c r="BN285" s="55"/>
      <c r="BO285" s="55"/>
      <c r="BP285" s="55"/>
      <c r="BQ285" s="55"/>
      <c r="BR285" s="55"/>
      <c r="BS285" s="55"/>
      <c r="BT285" s="55"/>
      <c r="BU285" s="55"/>
      <c r="BV285" s="55"/>
      <c r="BW285" s="55"/>
    </row>
    <row r="286" spans="3:75" ht="21" customHeight="1">
      <c r="C286" s="35"/>
      <c r="D286" s="431"/>
      <c r="E286" s="432"/>
      <c r="F286" s="189" t="s">
        <v>2370</v>
      </c>
      <c r="G286" s="259"/>
      <c r="H286" s="234" t="s">
        <v>61</v>
      </c>
      <c r="I286" s="234" t="s">
        <v>64</v>
      </c>
      <c r="J286" s="234" t="s">
        <v>0</v>
      </c>
      <c r="K286" s="234" t="s">
        <v>65</v>
      </c>
      <c r="L286" s="234" t="s">
        <v>0</v>
      </c>
      <c r="M286" s="234" t="s">
        <v>155</v>
      </c>
      <c r="N286" s="46" t="s">
        <v>67</v>
      </c>
      <c r="O286" s="46" t="s">
        <v>0</v>
      </c>
      <c r="P286" s="46" t="s">
        <v>378</v>
      </c>
      <c r="Q286" s="46"/>
      <c r="R286" s="46"/>
      <c r="S286" s="46"/>
      <c r="T286" s="46"/>
      <c r="U286" s="102"/>
      <c r="V286" s="69"/>
      <c r="W286" s="70"/>
      <c r="X286" s="184"/>
      <c r="Y286" s="301"/>
      <c r="Z286" s="303"/>
      <c r="AA286" s="271"/>
      <c r="AB286" s="271"/>
      <c r="AC286" s="271"/>
      <c r="AD286" s="271"/>
      <c r="AE286" s="271"/>
      <c r="AF286" s="271"/>
      <c r="AG286" s="271"/>
      <c r="AH286" s="271"/>
      <c r="AI286" s="271"/>
      <c r="AJ286" s="271"/>
      <c r="AK286" s="271"/>
      <c r="AL286" s="271"/>
      <c r="AM286" s="271"/>
      <c r="AN286" s="271"/>
      <c r="AO286" s="271"/>
      <c r="AP286" s="271"/>
      <c r="AQ286" s="271"/>
      <c r="AR286" s="271"/>
      <c r="AS286" s="271"/>
      <c r="BI286" s="55"/>
      <c r="BJ286" s="55"/>
      <c r="BK286" s="55"/>
      <c r="BL286" s="55"/>
      <c r="BM286" s="55"/>
      <c r="BN286" s="55"/>
      <c r="BO286" s="55"/>
      <c r="BP286" s="55"/>
      <c r="BQ286" s="55"/>
      <c r="BR286" s="55"/>
      <c r="BS286" s="55"/>
      <c r="BT286" s="55"/>
      <c r="BU286" s="55"/>
      <c r="BV286" s="55"/>
      <c r="BW286" s="55"/>
    </row>
    <row r="287" spans="3:75" ht="21" customHeight="1">
      <c r="C287" s="35"/>
      <c r="D287" s="431"/>
      <c r="E287" s="432"/>
      <c r="F287" s="189" t="s">
        <v>2371</v>
      </c>
      <c r="G287" s="259"/>
      <c r="H287" s="234" t="s">
        <v>61</v>
      </c>
      <c r="I287" s="234" t="s">
        <v>64</v>
      </c>
      <c r="J287" s="234" t="s">
        <v>0</v>
      </c>
      <c r="K287" s="234" t="s">
        <v>65</v>
      </c>
      <c r="L287" s="234" t="s">
        <v>0</v>
      </c>
      <c r="M287" s="234" t="s">
        <v>156</v>
      </c>
      <c r="N287" s="46" t="s">
        <v>67</v>
      </c>
      <c r="O287" s="46" t="s">
        <v>0</v>
      </c>
      <c r="P287" s="46" t="s">
        <v>378</v>
      </c>
      <c r="Q287" s="46"/>
      <c r="R287" s="46"/>
      <c r="S287" s="46"/>
      <c r="T287" s="46"/>
      <c r="U287" s="102"/>
      <c r="V287" s="69"/>
      <c r="W287" s="70"/>
      <c r="X287" s="184"/>
      <c r="Y287" s="301"/>
      <c r="Z287" s="301"/>
      <c r="AA287" s="302"/>
      <c r="AB287" s="302"/>
      <c r="AC287" s="302"/>
      <c r="AD287" s="302"/>
      <c r="AE287" s="302"/>
      <c r="AF287" s="302"/>
      <c r="AG287" s="302"/>
      <c r="AH287" s="302"/>
      <c r="AI287" s="302"/>
      <c r="AJ287" s="302"/>
      <c r="AK287" s="302"/>
      <c r="AL287" s="302"/>
      <c r="AM287" s="302"/>
      <c r="AN287" s="302"/>
      <c r="AO287" s="302"/>
      <c r="AP287" s="302"/>
      <c r="AQ287" s="302"/>
      <c r="AR287" s="302"/>
      <c r="AS287" s="302"/>
      <c r="BI287" s="55"/>
      <c r="BJ287" s="55"/>
      <c r="BK287" s="55"/>
      <c r="BL287" s="55"/>
      <c r="BM287" s="55"/>
      <c r="BN287" s="55"/>
      <c r="BO287" s="55"/>
      <c r="BP287" s="55"/>
      <c r="BQ287" s="55"/>
      <c r="BR287" s="55"/>
      <c r="BS287" s="55"/>
      <c r="BT287" s="55"/>
      <c r="BU287" s="55"/>
      <c r="BV287" s="55"/>
      <c r="BW287" s="55"/>
    </row>
    <row r="288" spans="3:75" ht="21" customHeight="1">
      <c r="C288" s="35"/>
      <c r="D288" s="431"/>
      <c r="E288" s="432"/>
      <c r="F288" s="189" t="s">
        <v>2373</v>
      </c>
      <c r="G288" s="259"/>
      <c r="H288" s="234" t="s">
        <v>61</v>
      </c>
      <c r="I288" s="234" t="s">
        <v>64</v>
      </c>
      <c r="J288" s="234" t="s">
        <v>0</v>
      </c>
      <c r="K288" s="234" t="s">
        <v>65</v>
      </c>
      <c r="L288" s="234" t="s">
        <v>0</v>
      </c>
      <c r="M288" s="234" t="s">
        <v>158</v>
      </c>
      <c r="N288" s="46" t="s">
        <v>67</v>
      </c>
      <c r="O288" s="46" t="s">
        <v>0</v>
      </c>
      <c r="P288" s="46" t="s">
        <v>378</v>
      </c>
      <c r="Q288" s="46"/>
      <c r="R288" s="46"/>
      <c r="S288" s="46"/>
      <c r="T288" s="46"/>
      <c r="U288" s="102"/>
      <c r="V288" s="69"/>
      <c r="W288" s="70"/>
      <c r="X288" s="184"/>
      <c r="Y288" s="301"/>
      <c r="Z288" s="301"/>
      <c r="AA288" s="302"/>
      <c r="AB288" s="302"/>
      <c r="AC288" s="302"/>
      <c r="AD288" s="302"/>
      <c r="AE288" s="302"/>
      <c r="AF288" s="302"/>
      <c r="AG288" s="302"/>
      <c r="AH288" s="302"/>
      <c r="AI288" s="302"/>
      <c r="AJ288" s="302"/>
      <c r="AK288" s="302"/>
      <c r="AL288" s="302"/>
      <c r="AM288" s="302"/>
      <c r="AN288" s="302"/>
      <c r="AO288" s="302"/>
      <c r="AP288" s="302"/>
      <c r="AQ288" s="302"/>
      <c r="AR288" s="302"/>
      <c r="AS288" s="302"/>
      <c r="BI288" s="55"/>
      <c r="BJ288" s="55"/>
      <c r="BK288" s="55"/>
      <c r="BL288" s="55"/>
      <c r="BM288" s="55"/>
      <c r="BN288" s="55"/>
      <c r="BO288" s="55"/>
      <c r="BP288" s="55"/>
      <c r="BQ288" s="55"/>
      <c r="BR288" s="55"/>
      <c r="BS288" s="55"/>
      <c r="BT288" s="55"/>
      <c r="BU288" s="55"/>
      <c r="BV288" s="55"/>
      <c r="BW288" s="55"/>
    </row>
    <row r="289" spans="3:75" ht="21" customHeight="1">
      <c r="C289" s="35"/>
      <c r="D289" s="431"/>
      <c r="E289" s="432"/>
      <c r="F289" s="189" t="s">
        <v>2374</v>
      </c>
      <c r="G289" s="259"/>
      <c r="H289" s="234" t="s">
        <v>61</v>
      </c>
      <c r="I289" s="234" t="s">
        <v>64</v>
      </c>
      <c r="J289" s="234" t="s">
        <v>0</v>
      </c>
      <c r="K289" s="234" t="s">
        <v>65</v>
      </c>
      <c r="L289" s="234" t="s">
        <v>0</v>
      </c>
      <c r="M289" s="234" t="s">
        <v>159</v>
      </c>
      <c r="N289" s="46" t="s">
        <v>67</v>
      </c>
      <c r="O289" s="46" t="s">
        <v>0</v>
      </c>
      <c r="P289" s="46" t="s">
        <v>378</v>
      </c>
      <c r="Q289" s="46"/>
      <c r="R289" s="46"/>
      <c r="S289" s="46"/>
      <c r="T289" s="46"/>
      <c r="U289" s="102"/>
      <c r="V289" s="69"/>
      <c r="W289" s="70"/>
      <c r="X289" s="184"/>
      <c r="Y289" s="301"/>
      <c r="Z289" s="301"/>
      <c r="AA289" s="302"/>
      <c r="AB289" s="302"/>
      <c r="AC289" s="302"/>
      <c r="AD289" s="302"/>
      <c r="AE289" s="302"/>
      <c r="AF289" s="302"/>
      <c r="AG289" s="302"/>
      <c r="AH289" s="302"/>
      <c r="AI289" s="302"/>
      <c r="AJ289" s="302"/>
      <c r="AK289" s="302"/>
      <c r="AL289" s="302"/>
      <c r="AM289" s="302"/>
      <c r="AN289" s="302"/>
      <c r="AO289" s="302"/>
      <c r="AP289" s="302"/>
      <c r="AQ289" s="302"/>
      <c r="AR289" s="302"/>
      <c r="AS289" s="302"/>
      <c r="BI289" s="55"/>
      <c r="BJ289" s="55"/>
      <c r="BK289" s="55"/>
      <c r="BL289" s="55"/>
      <c r="BM289" s="55"/>
      <c r="BN289" s="55"/>
      <c r="BO289" s="55"/>
      <c r="BP289" s="55"/>
      <c r="BQ289" s="55"/>
      <c r="BR289" s="55"/>
      <c r="BS289" s="55"/>
      <c r="BT289" s="55"/>
      <c r="BU289" s="55"/>
      <c r="BV289" s="55"/>
      <c r="BW289" s="55"/>
    </row>
    <row r="290" spans="3:75" ht="21" customHeight="1">
      <c r="C290" s="35"/>
      <c r="D290" s="431"/>
      <c r="E290" s="432"/>
      <c r="F290" s="189" t="s">
        <v>2375</v>
      </c>
      <c r="G290" s="259"/>
      <c r="H290" s="234" t="s">
        <v>61</v>
      </c>
      <c r="I290" s="234" t="s">
        <v>64</v>
      </c>
      <c r="J290" s="234" t="s">
        <v>0</v>
      </c>
      <c r="K290" s="234" t="s">
        <v>65</v>
      </c>
      <c r="L290" s="234" t="s">
        <v>0</v>
      </c>
      <c r="M290" s="234" t="s">
        <v>160</v>
      </c>
      <c r="N290" s="46" t="s">
        <v>67</v>
      </c>
      <c r="O290" s="46" t="s">
        <v>0</v>
      </c>
      <c r="P290" s="46" t="s">
        <v>378</v>
      </c>
      <c r="Q290" s="46"/>
      <c r="R290" s="46"/>
      <c r="S290" s="46"/>
      <c r="T290" s="46"/>
      <c r="U290" s="102"/>
      <c r="V290" s="69"/>
      <c r="W290" s="70"/>
      <c r="X290" s="184"/>
      <c r="Y290" s="301"/>
      <c r="Z290" s="301"/>
      <c r="AA290" s="302"/>
      <c r="AB290" s="302"/>
      <c r="AC290" s="302"/>
      <c r="AD290" s="302"/>
      <c r="AE290" s="302"/>
      <c r="AF290" s="302"/>
      <c r="AG290" s="302"/>
      <c r="AH290" s="302"/>
      <c r="AI290" s="302"/>
      <c r="AJ290" s="302"/>
      <c r="AK290" s="302"/>
      <c r="AL290" s="302"/>
      <c r="AM290" s="302"/>
      <c r="AN290" s="302"/>
      <c r="AO290" s="302"/>
      <c r="AP290" s="302"/>
      <c r="AQ290" s="302"/>
      <c r="AR290" s="302"/>
      <c r="AS290" s="302"/>
      <c r="BI290" s="55"/>
      <c r="BJ290" s="55"/>
      <c r="BK290" s="55"/>
      <c r="BL290" s="55"/>
      <c r="BM290" s="55"/>
      <c r="BN290" s="55"/>
      <c r="BO290" s="55"/>
      <c r="BP290" s="55"/>
      <c r="BQ290" s="55"/>
      <c r="BR290" s="55"/>
      <c r="BS290" s="55"/>
      <c r="BT290" s="55"/>
      <c r="BU290" s="55"/>
      <c r="BV290" s="55"/>
      <c r="BW290" s="55"/>
    </row>
    <row r="291" spans="3:75" ht="21" customHeight="1">
      <c r="C291" s="35"/>
      <c r="D291" s="431"/>
      <c r="E291" s="432"/>
      <c r="F291" s="189" t="s">
        <v>2376</v>
      </c>
      <c r="G291" s="259"/>
      <c r="H291" s="234" t="s">
        <v>61</v>
      </c>
      <c r="I291" s="234" t="s">
        <v>64</v>
      </c>
      <c r="J291" s="234" t="s">
        <v>0</v>
      </c>
      <c r="K291" s="234" t="s">
        <v>65</v>
      </c>
      <c r="L291" s="234" t="s">
        <v>0</v>
      </c>
      <c r="M291" s="234" t="s">
        <v>161</v>
      </c>
      <c r="N291" s="46" t="s">
        <v>67</v>
      </c>
      <c r="O291" s="46" t="s">
        <v>0</v>
      </c>
      <c r="P291" s="46" t="s">
        <v>378</v>
      </c>
      <c r="Q291" s="46"/>
      <c r="R291" s="46"/>
      <c r="S291" s="46"/>
      <c r="T291" s="46"/>
      <c r="U291" s="102"/>
      <c r="V291" s="69"/>
      <c r="W291" s="70"/>
      <c r="X291" s="184"/>
      <c r="Y291" s="301"/>
      <c r="Z291" s="301"/>
      <c r="AA291" s="302"/>
      <c r="AB291" s="302"/>
      <c r="AC291" s="302"/>
      <c r="AD291" s="302"/>
      <c r="AE291" s="302"/>
      <c r="AF291" s="302"/>
      <c r="AG291" s="302"/>
      <c r="AH291" s="302"/>
      <c r="AI291" s="302"/>
      <c r="AJ291" s="302"/>
      <c r="AK291" s="302"/>
      <c r="AL291" s="302"/>
      <c r="AM291" s="302"/>
      <c r="AN291" s="302"/>
      <c r="AO291" s="302"/>
      <c r="AP291" s="302"/>
      <c r="AQ291" s="302"/>
      <c r="AR291" s="302"/>
      <c r="AS291" s="302"/>
      <c r="BI291" s="55"/>
      <c r="BJ291" s="55"/>
      <c r="BK291" s="55"/>
      <c r="BL291" s="55"/>
      <c r="BM291" s="55"/>
      <c r="BN291" s="55"/>
      <c r="BO291" s="55"/>
      <c r="BP291" s="55"/>
      <c r="BQ291" s="55"/>
      <c r="BR291" s="55"/>
      <c r="BS291" s="55"/>
      <c r="BT291" s="55"/>
      <c r="BU291" s="55"/>
      <c r="BV291" s="55"/>
      <c r="BW291" s="55"/>
    </row>
    <row r="292" spans="3:75" ht="21" customHeight="1">
      <c r="C292" s="35"/>
      <c r="D292" s="431"/>
      <c r="E292" s="432"/>
      <c r="F292" s="189" t="s">
        <v>2377</v>
      </c>
      <c r="G292" s="259"/>
      <c r="H292" s="234" t="s">
        <v>61</v>
      </c>
      <c r="I292" s="234" t="s">
        <v>64</v>
      </c>
      <c r="J292" s="234" t="s">
        <v>0</v>
      </c>
      <c r="K292" s="234" t="s">
        <v>65</v>
      </c>
      <c r="L292" s="234" t="s">
        <v>0</v>
      </c>
      <c r="M292" s="234" t="s">
        <v>162</v>
      </c>
      <c r="N292" s="46" t="s">
        <v>67</v>
      </c>
      <c r="O292" s="46" t="s">
        <v>0</v>
      </c>
      <c r="P292" s="46" t="s">
        <v>378</v>
      </c>
      <c r="Q292" s="46"/>
      <c r="R292" s="46"/>
      <c r="S292" s="46"/>
      <c r="T292" s="46"/>
      <c r="U292" s="102"/>
      <c r="V292" s="69"/>
      <c r="W292" s="70"/>
      <c r="X292" s="184"/>
      <c r="Y292" s="301"/>
      <c r="Z292" s="301"/>
      <c r="AA292" s="302"/>
      <c r="AB292" s="302"/>
      <c r="AC292" s="302"/>
      <c r="AD292" s="302"/>
      <c r="AE292" s="302"/>
      <c r="AF292" s="302"/>
      <c r="AG292" s="302"/>
      <c r="AH292" s="302"/>
      <c r="AI292" s="302"/>
      <c r="AJ292" s="302"/>
      <c r="AK292" s="302"/>
      <c r="AL292" s="302"/>
      <c r="AM292" s="302"/>
      <c r="AN292" s="302"/>
      <c r="AO292" s="302"/>
      <c r="AP292" s="302"/>
      <c r="AQ292" s="302"/>
      <c r="AR292" s="302"/>
      <c r="AS292" s="302"/>
      <c r="BI292" s="55"/>
      <c r="BJ292" s="55"/>
      <c r="BK292" s="55"/>
      <c r="BL292" s="55"/>
      <c r="BM292" s="55"/>
      <c r="BN292" s="55"/>
      <c r="BO292" s="55"/>
      <c r="BP292" s="55"/>
      <c r="BQ292" s="55"/>
      <c r="BR292" s="55"/>
      <c r="BS292" s="55"/>
      <c r="BT292" s="55"/>
      <c r="BU292" s="55"/>
      <c r="BV292" s="55"/>
      <c r="BW292" s="55"/>
    </row>
    <row r="293" spans="3:75" ht="21" customHeight="1">
      <c r="C293" s="35"/>
      <c r="D293" s="431"/>
      <c r="E293" s="432"/>
      <c r="F293" s="189" t="s">
        <v>2378</v>
      </c>
      <c r="G293" s="259"/>
      <c r="H293" s="234" t="s">
        <v>61</v>
      </c>
      <c r="I293" s="234" t="s">
        <v>64</v>
      </c>
      <c r="J293" s="234" t="s">
        <v>0</v>
      </c>
      <c r="K293" s="234" t="s">
        <v>65</v>
      </c>
      <c r="L293" s="234" t="s">
        <v>0</v>
      </c>
      <c r="M293" s="234" t="s">
        <v>163</v>
      </c>
      <c r="N293" s="46" t="s">
        <v>67</v>
      </c>
      <c r="O293" s="46" t="s">
        <v>0</v>
      </c>
      <c r="P293" s="46" t="s">
        <v>378</v>
      </c>
      <c r="Q293" s="46"/>
      <c r="R293" s="46"/>
      <c r="S293" s="46"/>
      <c r="T293" s="46"/>
      <c r="U293" s="102"/>
      <c r="V293" s="69"/>
      <c r="W293" s="70"/>
      <c r="X293" s="184"/>
      <c r="Y293" s="301"/>
      <c r="Z293" s="301"/>
      <c r="AA293" s="302"/>
      <c r="AB293" s="302"/>
      <c r="AC293" s="302"/>
      <c r="AD293" s="302"/>
      <c r="AE293" s="302"/>
      <c r="AF293" s="302"/>
      <c r="AG293" s="302"/>
      <c r="AH293" s="302"/>
      <c r="AI293" s="302"/>
      <c r="AJ293" s="302"/>
      <c r="AK293" s="302"/>
      <c r="AL293" s="302"/>
      <c r="AM293" s="302"/>
      <c r="AN293" s="302"/>
      <c r="AO293" s="302"/>
      <c r="AP293" s="302"/>
      <c r="AQ293" s="302"/>
      <c r="AR293" s="302"/>
      <c r="AS293" s="302"/>
      <c r="BI293" s="55"/>
      <c r="BJ293" s="55"/>
      <c r="BK293" s="55"/>
      <c r="BL293" s="55"/>
      <c r="BM293" s="55"/>
      <c r="BN293" s="55"/>
      <c r="BO293" s="55"/>
      <c r="BP293" s="55"/>
      <c r="BQ293" s="55"/>
      <c r="BR293" s="55"/>
      <c r="BS293" s="55"/>
      <c r="BT293" s="55"/>
      <c r="BU293" s="55"/>
      <c r="BV293" s="55"/>
      <c r="BW293" s="55"/>
    </row>
    <row r="294" spans="3:75" ht="21" customHeight="1">
      <c r="C294" s="35"/>
      <c r="D294" s="431"/>
      <c r="E294" s="432"/>
      <c r="F294" s="189" t="s">
        <v>2301</v>
      </c>
      <c r="G294" s="259"/>
      <c r="H294" s="234" t="s">
        <v>61</v>
      </c>
      <c r="I294" s="234" t="s">
        <v>64</v>
      </c>
      <c r="J294" s="234" t="s">
        <v>0</v>
      </c>
      <c r="K294" s="234" t="s">
        <v>65</v>
      </c>
      <c r="L294" s="234" t="s">
        <v>0</v>
      </c>
      <c r="M294" s="234" t="s">
        <v>164</v>
      </c>
      <c r="N294" s="46" t="s">
        <v>67</v>
      </c>
      <c r="O294" s="46" t="s">
        <v>0</v>
      </c>
      <c r="P294" s="46" t="s">
        <v>378</v>
      </c>
      <c r="Q294" s="46"/>
      <c r="R294" s="46"/>
      <c r="S294" s="46"/>
      <c r="T294" s="46"/>
      <c r="U294" s="102"/>
      <c r="V294" s="69"/>
      <c r="W294" s="70"/>
      <c r="X294" s="184"/>
      <c r="Y294" s="301"/>
      <c r="Z294" s="301"/>
      <c r="AA294" s="302"/>
      <c r="AB294" s="302"/>
      <c r="AC294" s="302"/>
      <c r="AD294" s="302"/>
      <c r="AE294" s="302"/>
      <c r="AF294" s="302"/>
      <c r="AG294" s="302"/>
      <c r="AH294" s="302"/>
      <c r="AI294" s="302"/>
      <c r="AJ294" s="302"/>
      <c r="AK294" s="302"/>
      <c r="AL294" s="302"/>
      <c r="AM294" s="302"/>
      <c r="AN294" s="302"/>
      <c r="AO294" s="302"/>
      <c r="AP294" s="302"/>
      <c r="AQ294" s="302"/>
      <c r="AR294" s="302"/>
      <c r="AS294" s="302"/>
      <c r="BI294" s="55"/>
      <c r="BJ294" s="55"/>
      <c r="BK294" s="55"/>
      <c r="BL294" s="55"/>
      <c r="BM294" s="55"/>
      <c r="BN294" s="55"/>
      <c r="BO294" s="55"/>
      <c r="BP294" s="55"/>
      <c r="BQ294" s="55"/>
      <c r="BR294" s="55"/>
      <c r="BS294" s="55"/>
      <c r="BT294" s="55"/>
      <c r="BU294" s="55"/>
      <c r="BV294" s="55"/>
      <c r="BW294" s="55"/>
    </row>
    <row r="295" spans="3:75" ht="21" customHeight="1">
      <c r="C295" s="35"/>
      <c r="D295" s="431"/>
      <c r="E295" s="432"/>
      <c r="F295" s="190" t="s">
        <v>2302</v>
      </c>
      <c r="G295" s="259"/>
      <c r="H295" s="234" t="s">
        <v>61</v>
      </c>
      <c r="I295" s="234" t="s">
        <v>64</v>
      </c>
      <c r="J295" s="234" t="s">
        <v>0</v>
      </c>
      <c r="K295" s="234" t="s">
        <v>65</v>
      </c>
      <c r="L295" s="234" t="s">
        <v>0</v>
      </c>
      <c r="M295" s="234" t="s">
        <v>165</v>
      </c>
      <c r="N295" s="46" t="s">
        <v>67</v>
      </c>
      <c r="O295" s="46" t="s">
        <v>0</v>
      </c>
      <c r="P295" s="46" t="s">
        <v>378</v>
      </c>
      <c r="Q295" s="46"/>
      <c r="R295" s="46"/>
      <c r="S295" s="46"/>
      <c r="T295" s="46"/>
      <c r="U295" s="101"/>
      <c r="V295" s="21" t="str">
        <f>IF(OR(SUMPRODUCT(--(V240:V294=""),--(W240:W294=""))&gt;0,COUNTIF(W240:W294,"M")&gt;0,COUNTIF(W240:W294,"X")=55),"",SUM(V240:V294))</f>
        <v/>
      </c>
      <c r="W295" s="22" t="str">
        <f>IF(AND(COUNTIF(W240:W294,"X")=55,SUM(V240:V294)=0,ISNUMBER(V295)),"",IF(COUNTIF(W240:W294,"M")&gt;0,"M",IF(AND(COUNTIF(W240:W294,W240)=55,OR(W240="X",W240="W",W240="Z")),UPPER(W240),"")))</f>
        <v/>
      </c>
      <c r="X295" s="180"/>
      <c r="Y295" s="276"/>
      <c r="Z295" s="277"/>
      <c r="AA295" s="287"/>
      <c r="AB295" s="287"/>
      <c r="AC295" s="287"/>
      <c r="AD295" s="287"/>
      <c r="AE295" s="287"/>
      <c r="AF295" s="287"/>
      <c r="AG295" s="287"/>
      <c r="AH295" s="287"/>
      <c r="AI295" s="287"/>
      <c r="AJ295" s="287"/>
      <c r="AK295" s="287"/>
      <c r="AL295" s="287"/>
      <c r="AM295" s="287"/>
      <c r="AN295" s="287"/>
      <c r="AO295" s="287"/>
      <c r="AP295" s="287"/>
      <c r="AQ295" s="287"/>
      <c r="AR295" s="287"/>
      <c r="AS295" s="287"/>
      <c r="BI295" s="55"/>
      <c r="BJ295" s="55"/>
      <c r="BK295" s="55"/>
      <c r="BL295" s="55"/>
      <c r="BM295" s="55"/>
      <c r="BN295" s="55"/>
      <c r="BO295" s="55"/>
      <c r="BP295" s="55"/>
      <c r="BQ295" s="55"/>
      <c r="BR295" s="55"/>
      <c r="BS295" s="55"/>
      <c r="BT295" s="55"/>
      <c r="BU295" s="55"/>
      <c r="BV295" s="55"/>
      <c r="BW295" s="55"/>
    </row>
    <row r="296" spans="3:75" ht="21" customHeight="1">
      <c r="C296" s="35"/>
      <c r="D296" s="438" t="s">
        <v>2283</v>
      </c>
      <c r="E296" s="432" t="s">
        <v>2303</v>
      </c>
      <c r="F296" s="189" t="s">
        <v>2379</v>
      </c>
      <c r="G296" s="259"/>
      <c r="H296" s="234" t="s">
        <v>61</v>
      </c>
      <c r="I296" s="234" t="s">
        <v>64</v>
      </c>
      <c r="J296" s="234" t="s">
        <v>0</v>
      </c>
      <c r="K296" s="234" t="s">
        <v>65</v>
      </c>
      <c r="L296" s="234" t="s">
        <v>0</v>
      </c>
      <c r="M296" s="234" t="s">
        <v>166</v>
      </c>
      <c r="N296" s="46" t="s">
        <v>67</v>
      </c>
      <c r="O296" s="46" t="s">
        <v>0</v>
      </c>
      <c r="P296" s="46" t="s">
        <v>378</v>
      </c>
      <c r="Q296" s="46"/>
      <c r="R296" s="46"/>
      <c r="S296" s="46"/>
      <c r="T296" s="46"/>
      <c r="U296" s="98"/>
      <c r="V296" s="69"/>
      <c r="W296" s="70"/>
      <c r="X296" s="184"/>
      <c r="Y296" s="301"/>
      <c r="Z296" s="301"/>
      <c r="AA296" s="302"/>
      <c r="AB296" s="302"/>
      <c r="AC296" s="302"/>
      <c r="AD296" s="302"/>
      <c r="AE296" s="302"/>
      <c r="AF296" s="302"/>
      <c r="AG296" s="302"/>
      <c r="AH296" s="302"/>
      <c r="AI296" s="302"/>
      <c r="AJ296" s="302"/>
      <c r="AK296" s="302"/>
      <c r="AL296" s="302"/>
      <c r="AM296" s="302"/>
      <c r="AN296" s="302"/>
      <c r="AO296" s="302"/>
      <c r="AP296" s="302"/>
      <c r="AQ296" s="302"/>
      <c r="AR296" s="302"/>
      <c r="AS296" s="302"/>
      <c r="BI296" s="55"/>
      <c r="BJ296" s="55"/>
      <c r="BK296" s="55"/>
      <c r="BL296" s="55"/>
      <c r="BM296" s="55"/>
      <c r="BN296" s="55"/>
      <c r="BO296" s="55"/>
      <c r="BP296" s="55"/>
      <c r="BQ296" s="55"/>
      <c r="BR296" s="55"/>
      <c r="BS296" s="55"/>
      <c r="BT296" s="55"/>
      <c r="BU296" s="55"/>
      <c r="BV296" s="55"/>
      <c r="BW296" s="55"/>
    </row>
    <row r="297" spans="3:75" ht="21" customHeight="1">
      <c r="C297" s="35"/>
      <c r="D297" s="431"/>
      <c r="E297" s="432"/>
      <c r="F297" s="189" t="s">
        <v>2380</v>
      </c>
      <c r="G297" s="259"/>
      <c r="H297" s="234" t="s">
        <v>61</v>
      </c>
      <c r="I297" s="234" t="s">
        <v>64</v>
      </c>
      <c r="J297" s="234" t="s">
        <v>0</v>
      </c>
      <c r="K297" s="234" t="s">
        <v>65</v>
      </c>
      <c r="L297" s="234" t="s">
        <v>0</v>
      </c>
      <c r="M297" s="234" t="s">
        <v>167</v>
      </c>
      <c r="N297" s="46" t="s">
        <v>67</v>
      </c>
      <c r="O297" s="46" t="s">
        <v>0</v>
      </c>
      <c r="P297" s="46" t="s">
        <v>378</v>
      </c>
      <c r="Q297" s="46"/>
      <c r="R297" s="46"/>
      <c r="S297" s="46"/>
      <c r="T297" s="46"/>
      <c r="U297" s="98"/>
      <c r="V297" s="69"/>
      <c r="W297" s="70"/>
      <c r="X297" s="184"/>
      <c r="Y297" s="301"/>
      <c r="Z297" s="301"/>
      <c r="AA297" s="302"/>
      <c r="AB297" s="302"/>
      <c r="AC297" s="302"/>
      <c r="AD297" s="302"/>
      <c r="AE297" s="302"/>
      <c r="AF297" s="302"/>
      <c r="AG297" s="302"/>
      <c r="AH297" s="302"/>
      <c r="AI297" s="302"/>
      <c r="AJ297" s="302"/>
      <c r="AK297" s="302"/>
      <c r="AL297" s="302"/>
      <c r="AM297" s="302"/>
      <c r="AN297" s="302"/>
      <c r="AO297" s="302"/>
      <c r="AP297" s="302"/>
      <c r="AQ297" s="302"/>
      <c r="AR297" s="302"/>
      <c r="AS297" s="302"/>
      <c r="BI297" s="55"/>
      <c r="BJ297" s="55"/>
      <c r="BK297" s="55"/>
      <c r="BL297" s="55"/>
      <c r="BM297" s="55"/>
      <c r="BN297" s="55"/>
      <c r="BO297" s="55"/>
      <c r="BP297" s="55"/>
      <c r="BQ297" s="55"/>
      <c r="BR297" s="55"/>
      <c r="BS297" s="55"/>
      <c r="BT297" s="55"/>
      <c r="BU297" s="55"/>
      <c r="BV297" s="55"/>
      <c r="BW297" s="55"/>
    </row>
    <row r="298" spans="3:75" ht="21" customHeight="1">
      <c r="C298" s="35"/>
      <c r="D298" s="431"/>
      <c r="E298" s="432"/>
      <c r="F298" s="189" t="s">
        <v>2381</v>
      </c>
      <c r="G298" s="259"/>
      <c r="H298" s="234" t="s">
        <v>61</v>
      </c>
      <c r="I298" s="234" t="s">
        <v>64</v>
      </c>
      <c r="J298" s="234" t="s">
        <v>0</v>
      </c>
      <c r="K298" s="234" t="s">
        <v>65</v>
      </c>
      <c r="L298" s="234" t="s">
        <v>0</v>
      </c>
      <c r="M298" s="234" t="s">
        <v>168</v>
      </c>
      <c r="N298" s="46" t="s">
        <v>67</v>
      </c>
      <c r="O298" s="46" t="s">
        <v>0</v>
      </c>
      <c r="P298" s="46" t="s">
        <v>378</v>
      </c>
      <c r="Q298" s="46"/>
      <c r="R298" s="46"/>
      <c r="S298" s="46"/>
      <c r="T298" s="46"/>
      <c r="U298" s="98"/>
      <c r="V298" s="69"/>
      <c r="W298" s="70"/>
      <c r="X298" s="184"/>
      <c r="Y298" s="301"/>
      <c r="Z298" s="301"/>
      <c r="AA298" s="302"/>
      <c r="AB298" s="302"/>
      <c r="AC298" s="302"/>
      <c r="AD298" s="302"/>
      <c r="AE298" s="302"/>
      <c r="AF298" s="302"/>
      <c r="AG298" s="302"/>
      <c r="AH298" s="302"/>
      <c r="AI298" s="302"/>
      <c r="AJ298" s="302"/>
      <c r="AK298" s="302"/>
      <c r="AL298" s="302"/>
      <c r="AM298" s="302"/>
      <c r="AN298" s="302"/>
      <c r="AO298" s="302"/>
      <c r="AP298" s="302"/>
      <c r="AQ298" s="302"/>
      <c r="AR298" s="302"/>
      <c r="AS298" s="302"/>
      <c r="BI298" s="55"/>
      <c r="BJ298" s="55"/>
      <c r="BK298" s="55"/>
      <c r="BL298" s="55"/>
      <c r="BM298" s="55"/>
      <c r="BN298" s="55"/>
      <c r="BO298" s="55"/>
      <c r="BP298" s="55"/>
      <c r="BQ298" s="55"/>
      <c r="BR298" s="55"/>
      <c r="BS298" s="55"/>
      <c r="BT298" s="55"/>
      <c r="BU298" s="55"/>
      <c r="BV298" s="55"/>
      <c r="BW298" s="55"/>
    </row>
    <row r="299" spans="3:75" ht="21" customHeight="1">
      <c r="C299" s="35"/>
      <c r="D299" s="431"/>
      <c r="E299" s="432"/>
      <c r="F299" s="189" t="s">
        <v>2304</v>
      </c>
      <c r="G299" s="259"/>
      <c r="H299" s="234" t="s">
        <v>61</v>
      </c>
      <c r="I299" s="234" t="s">
        <v>64</v>
      </c>
      <c r="J299" s="234" t="s">
        <v>0</v>
      </c>
      <c r="K299" s="234" t="s">
        <v>65</v>
      </c>
      <c r="L299" s="234" t="s">
        <v>0</v>
      </c>
      <c r="M299" s="234" t="s">
        <v>169</v>
      </c>
      <c r="N299" s="46" t="s">
        <v>67</v>
      </c>
      <c r="O299" s="46" t="s">
        <v>0</v>
      </c>
      <c r="P299" s="46" t="s">
        <v>378</v>
      </c>
      <c r="Q299" s="46"/>
      <c r="R299" s="46"/>
      <c r="S299" s="46"/>
      <c r="T299" s="46"/>
      <c r="U299" s="98"/>
      <c r="V299" s="69"/>
      <c r="W299" s="70"/>
      <c r="X299" s="184"/>
      <c r="Y299" s="301"/>
      <c r="Z299" s="301"/>
      <c r="AA299" s="302"/>
      <c r="AB299" s="302"/>
      <c r="AC299" s="302"/>
      <c r="AD299" s="302"/>
      <c r="AE299" s="302"/>
      <c r="AF299" s="302"/>
      <c r="AG299" s="302"/>
      <c r="AH299" s="302"/>
      <c r="AI299" s="302"/>
      <c r="AJ299" s="302"/>
      <c r="AK299" s="302"/>
      <c r="AL299" s="302"/>
      <c r="AM299" s="302"/>
      <c r="AN299" s="302"/>
      <c r="AO299" s="302"/>
      <c r="AP299" s="302"/>
      <c r="AQ299" s="302"/>
      <c r="AR299" s="302"/>
      <c r="AS299" s="302"/>
      <c r="BI299" s="55"/>
      <c r="BJ299" s="55"/>
      <c r="BK299" s="55"/>
      <c r="BL299" s="55"/>
      <c r="BM299" s="55"/>
      <c r="BN299" s="55"/>
      <c r="BO299" s="55"/>
      <c r="BP299" s="55"/>
      <c r="BQ299" s="55"/>
      <c r="BR299" s="55"/>
      <c r="BS299" s="55"/>
      <c r="BT299" s="55"/>
      <c r="BU299" s="55"/>
      <c r="BV299" s="55"/>
      <c r="BW299" s="55"/>
    </row>
    <row r="300" spans="3:75" ht="21" customHeight="1">
      <c r="C300" s="35"/>
      <c r="D300" s="431"/>
      <c r="E300" s="432"/>
      <c r="F300" s="190" t="s">
        <v>2305</v>
      </c>
      <c r="G300" s="259"/>
      <c r="H300" s="234" t="s">
        <v>61</v>
      </c>
      <c r="I300" s="234" t="s">
        <v>64</v>
      </c>
      <c r="J300" s="234" t="s">
        <v>0</v>
      </c>
      <c r="K300" s="234" t="s">
        <v>65</v>
      </c>
      <c r="L300" s="234" t="s">
        <v>0</v>
      </c>
      <c r="M300" s="234" t="s">
        <v>74</v>
      </c>
      <c r="N300" s="46" t="s">
        <v>67</v>
      </c>
      <c r="O300" s="46" t="s">
        <v>0</v>
      </c>
      <c r="P300" s="46" t="s">
        <v>378</v>
      </c>
      <c r="Q300" s="46"/>
      <c r="R300" s="46"/>
      <c r="S300" s="46"/>
      <c r="T300" s="46"/>
      <c r="U300" s="101"/>
      <c r="V300" s="21" t="str">
        <f>IF(OR(SUMPRODUCT(--(V296:V299=""),--(W296:W299=""))&gt;0,COUNTIF(W296:W299,"M")&gt;0,COUNTIF(W296:W299,"X")=4),"",SUM(V296:V299))</f>
        <v/>
      </c>
      <c r="W300" s="22" t="str">
        <f>IF(AND(COUNTIF(W296:W299,"X")=4,SUM(V296:V299)=0,ISNUMBER(V300)),"",IF(COUNTIF(W296:W299,"M")&gt;0,"M",IF(AND(COUNTIF(W296:W299,W296)=4,OR(W296="X",W296="W",W296="Z")),UPPER(W296),"")))</f>
        <v/>
      </c>
      <c r="X300" s="180"/>
      <c r="Y300" s="301"/>
      <c r="Z300" s="303"/>
      <c r="AA300" s="271"/>
      <c r="AB300" s="271"/>
      <c r="AC300" s="271"/>
      <c r="AD300" s="271"/>
      <c r="AE300" s="271"/>
      <c r="AF300" s="271"/>
      <c r="AG300" s="271"/>
      <c r="AH300" s="271"/>
      <c r="AI300" s="271"/>
      <c r="AJ300" s="271"/>
      <c r="AK300" s="271"/>
      <c r="AL300" s="271"/>
      <c r="AM300" s="271"/>
      <c r="AN300" s="271"/>
      <c r="AO300" s="271"/>
      <c r="AP300" s="271"/>
      <c r="AQ300" s="271"/>
      <c r="AR300" s="271"/>
      <c r="AS300" s="271"/>
      <c r="BI300" s="55"/>
      <c r="BJ300" s="55"/>
      <c r="BK300" s="55"/>
      <c r="BL300" s="55"/>
      <c r="BM300" s="55"/>
      <c r="BN300" s="55"/>
      <c r="BO300" s="55"/>
      <c r="BP300" s="55"/>
      <c r="BQ300" s="55"/>
      <c r="BR300" s="55"/>
      <c r="BS300" s="55"/>
      <c r="BT300" s="55"/>
      <c r="BU300" s="55"/>
      <c r="BV300" s="55"/>
      <c r="BW300" s="55"/>
    </row>
    <row r="301" spans="3:75" ht="21" customHeight="1">
      <c r="C301" s="35"/>
      <c r="D301" s="438" t="s">
        <v>2283</v>
      </c>
      <c r="E301" s="432" t="s">
        <v>2306</v>
      </c>
      <c r="F301" s="189" t="s">
        <v>2382</v>
      </c>
      <c r="G301" s="259"/>
      <c r="H301" s="234" t="s">
        <v>61</v>
      </c>
      <c r="I301" s="234" t="s">
        <v>64</v>
      </c>
      <c r="J301" s="234" t="s">
        <v>0</v>
      </c>
      <c r="K301" s="234" t="s">
        <v>65</v>
      </c>
      <c r="L301" s="234" t="s">
        <v>0</v>
      </c>
      <c r="M301" s="234" t="s">
        <v>170</v>
      </c>
      <c r="N301" s="46" t="s">
        <v>67</v>
      </c>
      <c r="O301" s="46" t="s">
        <v>0</v>
      </c>
      <c r="P301" s="46" t="s">
        <v>378</v>
      </c>
      <c r="Q301" s="46"/>
      <c r="R301" s="46"/>
      <c r="S301" s="46"/>
      <c r="T301" s="46"/>
      <c r="U301" s="98"/>
      <c r="V301" s="69"/>
      <c r="W301" s="70"/>
      <c r="X301" s="184"/>
      <c r="Y301" s="301"/>
      <c r="Z301" s="301"/>
      <c r="AA301" s="302"/>
      <c r="AB301" s="302"/>
      <c r="AC301" s="302"/>
      <c r="AD301" s="302"/>
      <c r="AE301" s="302"/>
      <c r="AF301" s="302"/>
      <c r="AG301" s="302"/>
      <c r="AH301" s="302"/>
      <c r="AI301" s="302"/>
      <c r="AJ301" s="302"/>
      <c r="AK301" s="302"/>
      <c r="AL301" s="302"/>
      <c r="AM301" s="302"/>
      <c r="AN301" s="302"/>
      <c r="AO301" s="302"/>
      <c r="AP301" s="302"/>
      <c r="AQ301" s="302"/>
      <c r="AR301" s="302"/>
      <c r="AS301" s="302"/>
      <c r="BI301" s="55"/>
      <c r="BJ301" s="55"/>
      <c r="BK301" s="55"/>
      <c r="BL301" s="55"/>
      <c r="BM301" s="55"/>
      <c r="BN301" s="55"/>
      <c r="BO301" s="55"/>
      <c r="BP301" s="55"/>
      <c r="BQ301" s="55"/>
      <c r="BR301" s="55"/>
      <c r="BS301" s="55"/>
      <c r="BT301" s="55"/>
      <c r="BU301" s="55"/>
      <c r="BV301" s="55"/>
      <c r="BW301" s="55"/>
    </row>
    <row r="302" spans="3:75" ht="21" customHeight="1">
      <c r="C302" s="35"/>
      <c r="D302" s="431"/>
      <c r="E302" s="432"/>
      <c r="F302" s="189" t="s">
        <v>2383</v>
      </c>
      <c r="G302" s="259"/>
      <c r="H302" s="234" t="s">
        <v>61</v>
      </c>
      <c r="I302" s="234" t="s">
        <v>64</v>
      </c>
      <c r="J302" s="234" t="s">
        <v>0</v>
      </c>
      <c r="K302" s="234" t="s">
        <v>65</v>
      </c>
      <c r="L302" s="234" t="s">
        <v>0</v>
      </c>
      <c r="M302" s="234" t="s">
        <v>171</v>
      </c>
      <c r="N302" s="46" t="s">
        <v>67</v>
      </c>
      <c r="O302" s="46" t="s">
        <v>0</v>
      </c>
      <c r="P302" s="46" t="s">
        <v>378</v>
      </c>
      <c r="Q302" s="46"/>
      <c r="R302" s="46"/>
      <c r="S302" s="46"/>
      <c r="T302" s="46"/>
      <c r="U302" s="98"/>
      <c r="V302" s="69"/>
      <c r="W302" s="70"/>
      <c r="X302" s="184"/>
      <c r="Y302" s="301"/>
      <c r="Z302" s="301"/>
      <c r="AA302" s="302"/>
      <c r="AB302" s="302"/>
      <c r="AC302" s="302"/>
      <c r="AD302" s="302"/>
      <c r="AE302" s="302"/>
      <c r="AF302" s="302"/>
      <c r="AG302" s="302"/>
      <c r="AH302" s="302"/>
      <c r="AI302" s="302"/>
      <c r="AJ302" s="302"/>
      <c r="AK302" s="302"/>
      <c r="AL302" s="302"/>
      <c r="AM302" s="302"/>
      <c r="AN302" s="302"/>
      <c r="AO302" s="302"/>
      <c r="AP302" s="302"/>
      <c r="AQ302" s="302"/>
      <c r="AR302" s="302"/>
      <c r="AS302" s="302"/>
      <c r="BI302" s="55"/>
      <c r="BJ302" s="55"/>
      <c r="BK302" s="55"/>
      <c r="BL302" s="55"/>
      <c r="BM302" s="55"/>
      <c r="BN302" s="55"/>
      <c r="BO302" s="55"/>
      <c r="BP302" s="55"/>
      <c r="BQ302" s="55"/>
      <c r="BR302" s="55"/>
      <c r="BS302" s="55"/>
      <c r="BT302" s="55"/>
      <c r="BU302" s="55"/>
      <c r="BV302" s="55"/>
      <c r="BW302" s="55"/>
    </row>
    <row r="303" spans="3:75" ht="21" customHeight="1">
      <c r="C303" s="35"/>
      <c r="D303" s="431"/>
      <c r="E303" s="432"/>
      <c r="F303" s="189" t="s">
        <v>2384</v>
      </c>
      <c r="G303" s="259"/>
      <c r="H303" s="234" t="s">
        <v>61</v>
      </c>
      <c r="I303" s="234" t="s">
        <v>64</v>
      </c>
      <c r="J303" s="234" t="s">
        <v>0</v>
      </c>
      <c r="K303" s="234" t="s">
        <v>65</v>
      </c>
      <c r="L303" s="234" t="s">
        <v>0</v>
      </c>
      <c r="M303" s="234" t="s">
        <v>172</v>
      </c>
      <c r="N303" s="46" t="s">
        <v>67</v>
      </c>
      <c r="O303" s="46" t="s">
        <v>0</v>
      </c>
      <c r="P303" s="46" t="s">
        <v>378</v>
      </c>
      <c r="Q303" s="46"/>
      <c r="R303" s="46"/>
      <c r="S303" s="46"/>
      <c r="T303" s="46"/>
      <c r="U303" s="98"/>
      <c r="V303" s="69"/>
      <c r="W303" s="70"/>
      <c r="X303" s="184"/>
      <c r="Y303" s="301"/>
      <c r="Z303" s="301"/>
      <c r="AA303" s="302"/>
      <c r="AB303" s="302"/>
      <c r="AC303" s="302"/>
      <c r="AD303" s="302"/>
      <c r="AE303" s="302"/>
      <c r="AF303" s="302"/>
      <c r="AG303" s="302"/>
      <c r="AH303" s="302"/>
      <c r="AI303" s="302"/>
      <c r="AJ303" s="302"/>
      <c r="AK303" s="302"/>
      <c r="AL303" s="302"/>
      <c r="AM303" s="302"/>
      <c r="AN303" s="302"/>
      <c r="AO303" s="302"/>
      <c r="AP303" s="302"/>
      <c r="AQ303" s="302"/>
      <c r="AR303" s="302"/>
      <c r="AS303" s="302"/>
      <c r="BI303" s="55"/>
      <c r="BJ303" s="55"/>
      <c r="BK303" s="55"/>
      <c r="BL303" s="55"/>
      <c r="BM303" s="55"/>
      <c r="BN303" s="55"/>
      <c r="BO303" s="55"/>
      <c r="BP303" s="55"/>
      <c r="BQ303" s="55"/>
      <c r="BR303" s="55"/>
      <c r="BS303" s="55"/>
      <c r="BT303" s="55"/>
      <c r="BU303" s="55"/>
      <c r="BV303" s="55"/>
      <c r="BW303" s="55"/>
    </row>
    <row r="304" spans="3:75" ht="21" customHeight="1">
      <c r="C304" s="35"/>
      <c r="D304" s="431"/>
      <c r="E304" s="432"/>
      <c r="F304" s="189" t="s">
        <v>2385</v>
      </c>
      <c r="G304" s="259"/>
      <c r="H304" s="234" t="s">
        <v>61</v>
      </c>
      <c r="I304" s="234" t="s">
        <v>64</v>
      </c>
      <c r="J304" s="234" t="s">
        <v>0</v>
      </c>
      <c r="K304" s="234" t="s">
        <v>65</v>
      </c>
      <c r="L304" s="234" t="s">
        <v>0</v>
      </c>
      <c r="M304" s="234" t="s">
        <v>173</v>
      </c>
      <c r="N304" s="46" t="s">
        <v>67</v>
      </c>
      <c r="O304" s="46" t="s">
        <v>0</v>
      </c>
      <c r="P304" s="46" t="s">
        <v>378</v>
      </c>
      <c r="Q304" s="46"/>
      <c r="R304" s="46"/>
      <c r="S304" s="46"/>
      <c r="T304" s="46"/>
      <c r="U304" s="98"/>
      <c r="V304" s="69"/>
      <c r="W304" s="70"/>
      <c r="X304" s="184"/>
      <c r="Y304" s="301"/>
      <c r="Z304" s="304"/>
      <c r="BI304" s="55"/>
      <c r="BJ304" s="55"/>
      <c r="BK304" s="55"/>
      <c r="BL304" s="55"/>
      <c r="BM304" s="55"/>
      <c r="BN304" s="55"/>
      <c r="BO304" s="55"/>
      <c r="BP304" s="55"/>
      <c r="BQ304" s="55"/>
      <c r="BR304" s="55"/>
      <c r="BS304" s="55"/>
      <c r="BT304" s="55"/>
      <c r="BU304" s="55"/>
      <c r="BV304" s="55"/>
      <c r="BW304" s="55"/>
    </row>
    <row r="305" spans="3:75" ht="21" customHeight="1">
      <c r="C305" s="35"/>
      <c r="D305" s="431"/>
      <c r="E305" s="432"/>
      <c r="F305" s="189" t="s">
        <v>2386</v>
      </c>
      <c r="G305" s="259"/>
      <c r="H305" s="234" t="s">
        <v>61</v>
      </c>
      <c r="I305" s="234" t="s">
        <v>64</v>
      </c>
      <c r="J305" s="234" t="s">
        <v>0</v>
      </c>
      <c r="K305" s="234" t="s">
        <v>65</v>
      </c>
      <c r="L305" s="234" t="s">
        <v>0</v>
      </c>
      <c r="M305" s="234" t="s">
        <v>174</v>
      </c>
      <c r="N305" s="46" t="s">
        <v>67</v>
      </c>
      <c r="O305" s="46" t="s">
        <v>0</v>
      </c>
      <c r="P305" s="46" t="s">
        <v>378</v>
      </c>
      <c r="Q305" s="46"/>
      <c r="R305" s="46"/>
      <c r="S305" s="46"/>
      <c r="T305" s="46"/>
      <c r="U305" s="98"/>
      <c r="V305" s="69"/>
      <c r="W305" s="70"/>
      <c r="X305" s="184"/>
      <c r="Y305" s="301"/>
      <c r="Z305" s="304"/>
      <c r="BI305" s="55"/>
      <c r="BJ305" s="55"/>
      <c r="BK305" s="55"/>
      <c r="BL305" s="55"/>
      <c r="BM305" s="55"/>
      <c r="BN305" s="55"/>
      <c r="BO305" s="55"/>
      <c r="BP305" s="55"/>
      <c r="BQ305" s="55"/>
      <c r="BR305" s="55"/>
      <c r="BS305" s="55"/>
      <c r="BT305" s="55"/>
      <c r="BU305" s="55"/>
      <c r="BV305" s="55"/>
      <c r="BW305" s="55"/>
    </row>
    <row r="306" spans="3:75" ht="21" customHeight="1">
      <c r="C306" s="35"/>
      <c r="D306" s="431"/>
      <c r="E306" s="432"/>
      <c r="F306" s="189" t="s">
        <v>2387</v>
      </c>
      <c r="G306" s="259"/>
      <c r="H306" s="234" t="s">
        <v>61</v>
      </c>
      <c r="I306" s="234" t="s">
        <v>64</v>
      </c>
      <c r="J306" s="234" t="s">
        <v>0</v>
      </c>
      <c r="K306" s="234" t="s">
        <v>65</v>
      </c>
      <c r="L306" s="234" t="s">
        <v>0</v>
      </c>
      <c r="M306" s="234" t="s">
        <v>175</v>
      </c>
      <c r="N306" s="46" t="s">
        <v>67</v>
      </c>
      <c r="O306" s="46" t="s">
        <v>0</v>
      </c>
      <c r="P306" s="46" t="s">
        <v>378</v>
      </c>
      <c r="Q306" s="46"/>
      <c r="R306" s="46"/>
      <c r="S306" s="46"/>
      <c r="T306" s="46"/>
      <c r="U306" s="98"/>
      <c r="V306" s="69"/>
      <c r="W306" s="70"/>
      <c r="X306" s="184"/>
      <c r="Y306" s="301"/>
      <c r="Z306" s="304"/>
      <c r="BI306" s="55"/>
      <c r="BJ306" s="55"/>
      <c r="BK306" s="55"/>
      <c r="BL306" s="55"/>
      <c r="BM306" s="55"/>
      <c r="BN306" s="55"/>
      <c r="BO306" s="55"/>
      <c r="BP306" s="55"/>
      <c r="BQ306" s="55"/>
      <c r="BR306" s="55"/>
      <c r="BS306" s="55"/>
      <c r="BT306" s="55"/>
      <c r="BU306" s="55"/>
      <c r="BV306" s="55"/>
      <c r="BW306" s="55"/>
    </row>
    <row r="307" spans="3:75" ht="21" customHeight="1">
      <c r="C307" s="35"/>
      <c r="D307" s="431"/>
      <c r="E307" s="432"/>
      <c r="F307" s="189" t="s">
        <v>2388</v>
      </c>
      <c r="G307" s="259"/>
      <c r="H307" s="234" t="s">
        <v>61</v>
      </c>
      <c r="I307" s="234" t="s">
        <v>64</v>
      </c>
      <c r="J307" s="234" t="s">
        <v>0</v>
      </c>
      <c r="K307" s="234" t="s">
        <v>65</v>
      </c>
      <c r="L307" s="234" t="s">
        <v>0</v>
      </c>
      <c r="M307" s="234" t="s">
        <v>176</v>
      </c>
      <c r="N307" s="46" t="s">
        <v>67</v>
      </c>
      <c r="O307" s="46" t="s">
        <v>0</v>
      </c>
      <c r="P307" s="46" t="s">
        <v>378</v>
      </c>
      <c r="Q307" s="46"/>
      <c r="R307" s="46"/>
      <c r="S307" s="46"/>
      <c r="T307" s="46"/>
      <c r="U307" s="98"/>
      <c r="V307" s="69"/>
      <c r="W307" s="70"/>
      <c r="X307" s="184"/>
      <c r="Y307" s="301"/>
      <c r="Z307" s="304"/>
      <c r="BI307" s="55"/>
      <c r="BJ307" s="55"/>
      <c r="BK307" s="55"/>
      <c r="BL307" s="55"/>
      <c r="BM307" s="55"/>
      <c r="BN307" s="55"/>
      <c r="BO307" s="55"/>
      <c r="BP307" s="55"/>
      <c r="BQ307" s="55"/>
      <c r="BR307" s="55"/>
      <c r="BS307" s="55"/>
      <c r="BT307" s="55"/>
      <c r="BU307" s="55"/>
      <c r="BV307" s="55"/>
      <c r="BW307" s="55"/>
    </row>
    <row r="308" spans="3:75" ht="21" customHeight="1">
      <c r="C308" s="35"/>
      <c r="D308" s="431"/>
      <c r="E308" s="432"/>
      <c r="F308" s="189" t="s">
        <v>2389</v>
      </c>
      <c r="G308" s="259"/>
      <c r="H308" s="234" t="s">
        <v>61</v>
      </c>
      <c r="I308" s="234" t="s">
        <v>64</v>
      </c>
      <c r="J308" s="234" t="s">
        <v>0</v>
      </c>
      <c r="K308" s="234" t="s">
        <v>65</v>
      </c>
      <c r="L308" s="234" t="s">
        <v>0</v>
      </c>
      <c r="M308" s="234" t="s">
        <v>177</v>
      </c>
      <c r="N308" s="46" t="s">
        <v>67</v>
      </c>
      <c r="O308" s="46" t="s">
        <v>0</v>
      </c>
      <c r="P308" s="46" t="s">
        <v>378</v>
      </c>
      <c r="Q308" s="46"/>
      <c r="R308" s="46"/>
      <c r="S308" s="46"/>
      <c r="T308" s="46"/>
      <c r="U308" s="98"/>
      <c r="V308" s="69"/>
      <c r="W308" s="70"/>
      <c r="X308" s="184"/>
      <c r="Y308" s="301"/>
      <c r="Z308" s="304"/>
      <c r="BI308" s="55"/>
      <c r="BJ308" s="55"/>
      <c r="BK308" s="55"/>
      <c r="BL308" s="55"/>
      <c r="BM308" s="55"/>
      <c r="BN308" s="55"/>
      <c r="BO308" s="55"/>
      <c r="BP308" s="55"/>
      <c r="BQ308" s="55"/>
      <c r="BR308" s="55"/>
      <c r="BS308" s="55"/>
      <c r="BT308" s="55"/>
      <c r="BU308" s="55"/>
      <c r="BV308" s="55"/>
      <c r="BW308" s="55"/>
    </row>
    <row r="309" spans="3:75" ht="21" customHeight="1">
      <c r="C309" s="35"/>
      <c r="D309" s="431"/>
      <c r="E309" s="432"/>
      <c r="F309" s="189" t="s">
        <v>2390</v>
      </c>
      <c r="G309" s="259"/>
      <c r="H309" s="234" t="s">
        <v>61</v>
      </c>
      <c r="I309" s="234" t="s">
        <v>64</v>
      </c>
      <c r="J309" s="234" t="s">
        <v>0</v>
      </c>
      <c r="K309" s="234" t="s">
        <v>65</v>
      </c>
      <c r="L309" s="234" t="s">
        <v>0</v>
      </c>
      <c r="M309" s="234" t="s">
        <v>178</v>
      </c>
      <c r="N309" s="46" t="s">
        <v>67</v>
      </c>
      <c r="O309" s="46" t="s">
        <v>0</v>
      </c>
      <c r="P309" s="46" t="s">
        <v>378</v>
      </c>
      <c r="Q309" s="46"/>
      <c r="R309" s="46"/>
      <c r="S309" s="46"/>
      <c r="T309" s="46"/>
      <c r="U309" s="98"/>
      <c r="V309" s="69"/>
      <c r="W309" s="70"/>
      <c r="X309" s="184"/>
      <c r="Y309" s="301"/>
      <c r="Z309" s="304"/>
      <c r="BI309" s="55"/>
      <c r="BJ309" s="55"/>
      <c r="BK309" s="55"/>
      <c r="BL309" s="55"/>
      <c r="BM309" s="55"/>
      <c r="BN309" s="55"/>
      <c r="BO309" s="55"/>
      <c r="BP309" s="55"/>
      <c r="BQ309" s="55"/>
      <c r="BR309" s="55"/>
      <c r="BS309" s="55"/>
      <c r="BT309" s="55"/>
      <c r="BU309" s="55"/>
      <c r="BV309" s="55"/>
      <c r="BW309" s="55"/>
    </row>
    <row r="310" spans="3:75" ht="21" customHeight="1">
      <c r="C310" s="35"/>
      <c r="D310" s="431"/>
      <c r="E310" s="432"/>
      <c r="F310" s="189" t="s">
        <v>2391</v>
      </c>
      <c r="G310" s="259"/>
      <c r="H310" s="234" t="s">
        <v>61</v>
      </c>
      <c r="I310" s="234" t="s">
        <v>64</v>
      </c>
      <c r="J310" s="234" t="s">
        <v>0</v>
      </c>
      <c r="K310" s="234" t="s">
        <v>65</v>
      </c>
      <c r="L310" s="234" t="s">
        <v>0</v>
      </c>
      <c r="M310" s="234" t="s">
        <v>179</v>
      </c>
      <c r="N310" s="46" t="s">
        <v>67</v>
      </c>
      <c r="O310" s="46" t="s">
        <v>0</v>
      </c>
      <c r="P310" s="46" t="s">
        <v>378</v>
      </c>
      <c r="Q310" s="46"/>
      <c r="R310" s="46"/>
      <c r="S310" s="46"/>
      <c r="T310" s="46"/>
      <c r="U310" s="98"/>
      <c r="V310" s="69"/>
      <c r="W310" s="70"/>
      <c r="X310" s="184"/>
      <c r="Y310" s="301"/>
      <c r="Z310" s="304"/>
      <c r="BI310" s="55"/>
      <c r="BJ310" s="55"/>
      <c r="BK310" s="55"/>
      <c r="BL310" s="55"/>
      <c r="BM310" s="55"/>
      <c r="BN310" s="55"/>
      <c r="BO310" s="55"/>
      <c r="BP310" s="55"/>
      <c r="BQ310" s="55"/>
      <c r="BR310" s="55"/>
      <c r="BS310" s="55"/>
      <c r="BT310" s="55"/>
      <c r="BU310" s="55"/>
      <c r="BV310" s="55"/>
      <c r="BW310" s="55"/>
    </row>
    <row r="311" spans="3:75" ht="21" customHeight="1">
      <c r="C311" s="35"/>
      <c r="D311" s="431"/>
      <c r="E311" s="432"/>
      <c r="F311" s="189" t="s">
        <v>2392</v>
      </c>
      <c r="G311" s="259"/>
      <c r="H311" s="234" t="s">
        <v>61</v>
      </c>
      <c r="I311" s="234" t="s">
        <v>64</v>
      </c>
      <c r="J311" s="234" t="s">
        <v>0</v>
      </c>
      <c r="K311" s="234" t="s">
        <v>65</v>
      </c>
      <c r="L311" s="234" t="s">
        <v>0</v>
      </c>
      <c r="M311" s="234" t="s">
        <v>180</v>
      </c>
      <c r="N311" s="46" t="s">
        <v>67</v>
      </c>
      <c r="O311" s="46" t="s">
        <v>0</v>
      </c>
      <c r="P311" s="46" t="s">
        <v>378</v>
      </c>
      <c r="Q311" s="46"/>
      <c r="R311" s="46"/>
      <c r="S311" s="46"/>
      <c r="T311" s="46"/>
      <c r="U311" s="98"/>
      <c r="V311" s="69"/>
      <c r="W311" s="70"/>
      <c r="X311" s="184"/>
      <c r="Y311" s="301"/>
      <c r="Z311" s="304"/>
      <c r="BI311" s="55"/>
      <c r="BJ311" s="55"/>
      <c r="BK311" s="55"/>
      <c r="BL311" s="55"/>
      <c r="BM311" s="55"/>
      <c r="BN311" s="55"/>
      <c r="BO311" s="55"/>
      <c r="BP311" s="55"/>
      <c r="BQ311" s="55"/>
      <c r="BR311" s="55"/>
      <c r="BS311" s="55"/>
      <c r="BT311" s="55"/>
      <c r="BU311" s="55"/>
      <c r="BV311" s="55"/>
      <c r="BW311" s="55"/>
    </row>
    <row r="312" spans="3:75" ht="21" customHeight="1">
      <c r="C312" s="35"/>
      <c r="D312" s="431"/>
      <c r="E312" s="432"/>
      <c r="F312" s="189" t="s">
        <v>2393</v>
      </c>
      <c r="G312" s="259"/>
      <c r="H312" s="234" t="s">
        <v>61</v>
      </c>
      <c r="I312" s="234" t="s">
        <v>64</v>
      </c>
      <c r="J312" s="234" t="s">
        <v>0</v>
      </c>
      <c r="K312" s="234" t="s">
        <v>65</v>
      </c>
      <c r="L312" s="234" t="s">
        <v>0</v>
      </c>
      <c r="M312" s="234" t="s">
        <v>181</v>
      </c>
      <c r="N312" s="46" t="s">
        <v>67</v>
      </c>
      <c r="O312" s="46" t="s">
        <v>0</v>
      </c>
      <c r="P312" s="46" t="s">
        <v>378</v>
      </c>
      <c r="Q312" s="46"/>
      <c r="R312" s="46"/>
      <c r="S312" s="46"/>
      <c r="T312" s="46"/>
      <c r="U312" s="98"/>
      <c r="V312" s="69"/>
      <c r="W312" s="70"/>
      <c r="X312" s="184"/>
      <c r="Y312" s="301"/>
      <c r="Z312" s="304"/>
      <c r="BI312" s="55"/>
      <c r="BJ312" s="55"/>
      <c r="BK312" s="55"/>
      <c r="BL312" s="55"/>
      <c r="BM312" s="55"/>
      <c r="BN312" s="55"/>
      <c r="BO312" s="55"/>
      <c r="BP312" s="55"/>
      <c r="BQ312" s="55"/>
      <c r="BR312" s="55"/>
      <c r="BS312" s="55"/>
      <c r="BT312" s="55"/>
      <c r="BU312" s="55"/>
      <c r="BV312" s="55"/>
      <c r="BW312" s="55"/>
    </row>
    <row r="313" spans="3:75" ht="21" customHeight="1">
      <c r="C313" s="35"/>
      <c r="D313" s="431"/>
      <c r="E313" s="432"/>
      <c r="F313" s="189" t="s">
        <v>2394</v>
      </c>
      <c r="G313" s="259"/>
      <c r="H313" s="234" t="s">
        <v>61</v>
      </c>
      <c r="I313" s="234" t="s">
        <v>64</v>
      </c>
      <c r="J313" s="234" t="s">
        <v>0</v>
      </c>
      <c r="K313" s="234" t="s">
        <v>65</v>
      </c>
      <c r="L313" s="234" t="s">
        <v>0</v>
      </c>
      <c r="M313" s="234" t="s">
        <v>182</v>
      </c>
      <c r="N313" s="46" t="s">
        <v>67</v>
      </c>
      <c r="O313" s="46" t="s">
        <v>0</v>
      </c>
      <c r="P313" s="46" t="s">
        <v>378</v>
      </c>
      <c r="Q313" s="46"/>
      <c r="R313" s="46"/>
      <c r="S313" s="46"/>
      <c r="T313" s="46"/>
      <c r="U313" s="98"/>
      <c r="V313" s="69"/>
      <c r="W313" s="70"/>
      <c r="X313" s="184"/>
      <c r="Y313" s="301"/>
      <c r="Z313" s="304"/>
      <c r="BI313" s="55"/>
      <c r="BJ313" s="55"/>
      <c r="BK313" s="55"/>
      <c r="BL313" s="55"/>
      <c r="BM313" s="55"/>
      <c r="BN313" s="55"/>
      <c r="BO313" s="55"/>
      <c r="BP313" s="55"/>
      <c r="BQ313" s="55"/>
      <c r="BR313" s="55"/>
      <c r="BS313" s="55"/>
      <c r="BT313" s="55"/>
      <c r="BU313" s="55"/>
      <c r="BV313" s="55"/>
      <c r="BW313" s="55"/>
    </row>
    <row r="314" spans="3:75" ht="21" customHeight="1">
      <c r="C314" s="35"/>
      <c r="D314" s="431"/>
      <c r="E314" s="432"/>
      <c r="F314" s="189" t="s">
        <v>2395</v>
      </c>
      <c r="G314" s="259"/>
      <c r="H314" s="234" t="s">
        <v>61</v>
      </c>
      <c r="I314" s="234" t="s">
        <v>64</v>
      </c>
      <c r="J314" s="234" t="s">
        <v>0</v>
      </c>
      <c r="K314" s="234" t="s">
        <v>65</v>
      </c>
      <c r="L314" s="234" t="s">
        <v>0</v>
      </c>
      <c r="M314" s="234" t="s">
        <v>183</v>
      </c>
      <c r="N314" s="46" t="s">
        <v>67</v>
      </c>
      <c r="O314" s="46" t="s">
        <v>0</v>
      </c>
      <c r="P314" s="46" t="s">
        <v>378</v>
      </c>
      <c r="Q314" s="46"/>
      <c r="R314" s="46"/>
      <c r="S314" s="46"/>
      <c r="T314" s="46"/>
      <c r="U314" s="98"/>
      <c r="V314" s="69"/>
      <c r="W314" s="70"/>
      <c r="X314" s="184"/>
      <c r="Y314" s="301"/>
      <c r="Z314" s="304"/>
      <c r="BI314" s="55"/>
      <c r="BJ314" s="55"/>
      <c r="BK314" s="55"/>
      <c r="BL314" s="55"/>
      <c r="BM314" s="55"/>
      <c r="BN314" s="55"/>
      <c r="BO314" s="55"/>
      <c r="BP314" s="55"/>
      <c r="BQ314" s="55"/>
      <c r="BR314" s="55"/>
      <c r="BS314" s="55"/>
      <c r="BT314" s="55"/>
      <c r="BU314" s="55"/>
      <c r="BV314" s="55"/>
      <c r="BW314" s="55"/>
    </row>
    <row r="315" spans="3:75" ht="21" customHeight="1">
      <c r="C315" s="35"/>
      <c r="D315" s="431"/>
      <c r="E315" s="432"/>
      <c r="F315" s="189" t="s">
        <v>2396</v>
      </c>
      <c r="G315" s="259"/>
      <c r="H315" s="234" t="s">
        <v>61</v>
      </c>
      <c r="I315" s="234" t="s">
        <v>64</v>
      </c>
      <c r="J315" s="234" t="s">
        <v>0</v>
      </c>
      <c r="K315" s="234" t="s">
        <v>65</v>
      </c>
      <c r="L315" s="234" t="s">
        <v>0</v>
      </c>
      <c r="M315" s="234" t="s">
        <v>184</v>
      </c>
      <c r="N315" s="46" t="s">
        <v>67</v>
      </c>
      <c r="O315" s="46" t="s">
        <v>0</v>
      </c>
      <c r="P315" s="46" t="s">
        <v>378</v>
      </c>
      <c r="Q315" s="46"/>
      <c r="R315" s="46"/>
      <c r="S315" s="46"/>
      <c r="T315" s="46"/>
      <c r="U315" s="98"/>
      <c r="V315" s="69"/>
      <c r="W315" s="70"/>
      <c r="X315" s="184"/>
      <c r="Y315" s="301"/>
      <c r="Z315" s="304"/>
      <c r="BI315" s="55"/>
      <c r="BJ315" s="55"/>
      <c r="BK315" s="55"/>
      <c r="BL315" s="55"/>
      <c r="BM315" s="55"/>
      <c r="BN315" s="55"/>
      <c r="BO315" s="55"/>
      <c r="BP315" s="55"/>
      <c r="BQ315" s="55"/>
      <c r="BR315" s="55"/>
      <c r="BS315" s="55"/>
      <c r="BT315" s="55"/>
      <c r="BU315" s="55"/>
      <c r="BV315" s="55"/>
      <c r="BW315" s="55"/>
    </row>
    <row r="316" spans="3:75" ht="21" customHeight="1">
      <c r="C316" s="35"/>
      <c r="D316" s="431"/>
      <c r="E316" s="432"/>
      <c r="F316" s="189" t="s">
        <v>2397</v>
      </c>
      <c r="G316" s="259"/>
      <c r="H316" s="234" t="s">
        <v>61</v>
      </c>
      <c r="I316" s="234" t="s">
        <v>64</v>
      </c>
      <c r="J316" s="234" t="s">
        <v>0</v>
      </c>
      <c r="K316" s="234" t="s">
        <v>65</v>
      </c>
      <c r="L316" s="234" t="s">
        <v>0</v>
      </c>
      <c r="M316" s="234" t="s">
        <v>185</v>
      </c>
      <c r="N316" s="46" t="s">
        <v>67</v>
      </c>
      <c r="O316" s="46" t="s">
        <v>0</v>
      </c>
      <c r="P316" s="46" t="s">
        <v>378</v>
      </c>
      <c r="Q316" s="46"/>
      <c r="R316" s="46"/>
      <c r="S316" s="46"/>
      <c r="T316" s="46"/>
      <c r="U316" s="98"/>
      <c r="V316" s="69"/>
      <c r="W316" s="70"/>
      <c r="X316" s="184"/>
      <c r="Y316" s="301"/>
      <c r="Z316" s="304"/>
      <c r="BI316" s="55"/>
      <c r="BJ316" s="55"/>
      <c r="BK316" s="55"/>
      <c r="BL316" s="55"/>
      <c r="BM316" s="55"/>
      <c r="BN316" s="55"/>
      <c r="BO316" s="55"/>
      <c r="BP316" s="55"/>
      <c r="BQ316" s="55"/>
      <c r="BR316" s="55"/>
      <c r="BS316" s="55"/>
      <c r="BT316" s="55"/>
      <c r="BU316" s="55"/>
      <c r="BV316" s="55"/>
      <c r="BW316" s="55"/>
    </row>
    <row r="317" spans="3:75" ht="21" customHeight="1">
      <c r="C317" s="35"/>
      <c r="D317" s="431"/>
      <c r="E317" s="432"/>
      <c r="F317" s="189" t="s">
        <v>2398</v>
      </c>
      <c r="G317" s="259"/>
      <c r="H317" s="234" t="s">
        <v>61</v>
      </c>
      <c r="I317" s="234" t="s">
        <v>64</v>
      </c>
      <c r="J317" s="234" t="s">
        <v>0</v>
      </c>
      <c r="K317" s="234" t="s">
        <v>65</v>
      </c>
      <c r="L317" s="234" t="s">
        <v>0</v>
      </c>
      <c r="M317" s="234" t="s">
        <v>186</v>
      </c>
      <c r="N317" s="46" t="s">
        <v>67</v>
      </c>
      <c r="O317" s="46" t="s">
        <v>0</v>
      </c>
      <c r="P317" s="46" t="s">
        <v>378</v>
      </c>
      <c r="Q317" s="46"/>
      <c r="R317" s="46"/>
      <c r="S317" s="46"/>
      <c r="T317" s="46"/>
      <c r="U317" s="98"/>
      <c r="V317" s="69"/>
      <c r="W317" s="70"/>
      <c r="X317" s="184"/>
      <c r="Y317" s="301"/>
      <c r="Z317" s="304"/>
      <c r="BI317" s="55"/>
      <c r="BJ317" s="55"/>
      <c r="BK317" s="55"/>
      <c r="BL317" s="55"/>
      <c r="BM317" s="55"/>
      <c r="BN317" s="55"/>
      <c r="BO317" s="55"/>
      <c r="BP317" s="55"/>
      <c r="BQ317" s="55"/>
      <c r="BR317" s="55"/>
      <c r="BS317" s="55"/>
      <c r="BT317" s="55"/>
      <c r="BU317" s="55"/>
      <c r="BV317" s="55"/>
      <c r="BW317" s="55"/>
    </row>
    <row r="318" spans="3:75" ht="21" customHeight="1">
      <c r="C318" s="35"/>
      <c r="D318" s="431"/>
      <c r="E318" s="432"/>
      <c r="F318" s="189" t="s">
        <v>2399</v>
      </c>
      <c r="G318" s="259"/>
      <c r="H318" s="234" t="s">
        <v>61</v>
      </c>
      <c r="I318" s="234" t="s">
        <v>64</v>
      </c>
      <c r="J318" s="234" t="s">
        <v>0</v>
      </c>
      <c r="K318" s="234" t="s">
        <v>65</v>
      </c>
      <c r="L318" s="234" t="s">
        <v>0</v>
      </c>
      <c r="M318" s="234" t="s">
        <v>187</v>
      </c>
      <c r="N318" s="46" t="s">
        <v>67</v>
      </c>
      <c r="O318" s="46" t="s">
        <v>0</v>
      </c>
      <c r="P318" s="46" t="s">
        <v>378</v>
      </c>
      <c r="Q318" s="46"/>
      <c r="R318" s="46"/>
      <c r="S318" s="46"/>
      <c r="T318" s="46"/>
      <c r="U318" s="98"/>
      <c r="V318" s="69"/>
      <c r="W318" s="70"/>
      <c r="X318" s="184"/>
      <c r="Y318" s="301"/>
      <c r="Z318" s="304"/>
      <c r="BI318" s="55"/>
      <c r="BJ318" s="55"/>
      <c r="BK318" s="55"/>
      <c r="BL318" s="55"/>
      <c r="BM318" s="55"/>
      <c r="BN318" s="55"/>
      <c r="BO318" s="55"/>
      <c r="BP318" s="55"/>
      <c r="BQ318" s="55"/>
      <c r="BR318" s="55"/>
      <c r="BS318" s="55"/>
      <c r="BT318" s="55"/>
      <c r="BU318" s="55"/>
      <c r="BV318" s="55"/>
      <c r="BW318" s="55"/>
    </row>
    <row r="319" spans="3:75" ht="21" customHeight="1">
      <c r="C319" s="35"/>
      <c r="D319" s="431"/>
      <c r="E319" s="432"/>
      <c r="F319" s="189" t="s">
        <v>2400</v>
      </c>
      <c r="G319" s="259"/>
      <c r="H319" s="234" t="s">
        <v>61</v>
      </c>
      <c r="I319" s="234" t="s">
        <v>64</v>
      </c>
      <c r="J319" s="234" t="s">
        <v>0</v>
      </c>
      <c r="K319" s="234" t="s">
        <v>65</v>
      </c>
      <c r="L319" s="234" t="s">
        <v>0</v>
      </c>
      <c r="M319" s="234" t="s">
        <v>188</v>
      </c>
      <c r="N319" s="46" t="s">
        <v>67</v>
      </c>
      <c r="O319" s="46" t="s">
        <v>0</v>
      </c>
      <c r="P319" s="46" t="s">
        <v>378</v>
      </c>
      <c r="Q319" s="46"/>
      <c r="R319" s="46"/>
      <c r="S319" s="46"/>
      <c r="T319" s="46"/>
      <c r="U319" s="98"/>
      <c r="V319" s="69"/>
      <c r="W319" s="70"/>
      <c r="X319" s="184"/>
      <c r="Y319" s="301"/>
      <c r="Z319" s="304"/>
      <c r="BI319" s="55"/>
      <c r="BJ319" s="55"/>
      <c r="BK319" s="55"/>
      <c r="BL319" s="55"/>
      <c r="BM319" s="55"/>
      <c r="BN319" s="55"/>
      <c r="BO319" s="55"/>
      <c r="BP319" s="55"/>
      <c r="BQ319" s="55"/>
      <c r="BR319" s="55"/>
      <c r="BS319" s="55"/>
      <c r="BT319" s="55"/>
      <c r="BU319" s="55"/>
      <c r="BV319" s="55"/>
      <c r="BW319" s="55"/>
    </row>
    <row r="320" spans="3:75" ht="21" customHeight="1">
      <c r="C320" s="35"/>
      <c r="D320" s="431"/>
      <c r="E320" s="432"/>
      <c r="F320" s="189" t="s">
        <v>2401</v>
      </c>
      <c r="G320" s="259"/>
      <c r="H320" s="234" t="s">
        <v>61</v>
      </c>
      <c r="I320" s="234" t="s">
        <v>64</v>
      </c>
      <c r="J320" s="234" t="s">
        <v>0</v>
      </c>
      <c r="K320" s="234" t="s">
        <v>65</v>
      </c>
      <c r="L320" s="234" t="s">
        <v>0</v>
      </c>
      <c r="M320" s="234" t="s">
        <v>189</v>
      </c>
      <c r="N320" s="46" t="s">
        <v>67</v>
      </c>
      <c r="O320" s="46" t="s">
        <v>0</v>
      </c>
      <c r="P320" s="46" t="s">
        <v>378</v>
      </c>
      <c r="Q320" s="46"/>
      <c r="R320" s="46"/>
      <c r="S320" s="46"/>
      <c r="T320" s="46"/>
      <c r="U320" s="98"/>
      <c r="V320" s="69"/>
      <c r="W320" s="70"/>
      <c r="X320" s="184"/>
      <c r="Y320" s="301"/>
      <c r="Z320" s="304"/>
      <c r="BI320" s="55"/>
      <c r="BJ320" s="55"/>
      <c r="BK320" s="55"/>
      <c r="BL320" s="55"/>
      <c r="BM320" s="55"/>
      <c r="BN320" s="55"/>
      <c r="BO320" s="55"/>
      <c r="BP320" s="55"/>
      <c r="BQ320" s="55"/>
      <c r="BR320" s="55"/>
      <c r="BS320" s="55"/>
      <c r="BT320" s="55"/>
      <c r="BU320" s="55"/>
      <c r="BV320" s="55"/>
      <c r="BW320" s="55"/>
    </row>
    <row r="321" spans="3:75" ht="21" customHeight="1">
      <c r="C321" s="35"/>
      <c r="D321" s="431"/>
      <c r="E321" s="432"/>
      <c r="F321" s="189" t="s">
        <v>2402</v>
      </c>
      <c r="G321" s="259"/>
      <c r="H321" s="234" t="s">
        <v>61</v>
      </c>
      <c r="I321" s="234" t="s">
        <v>64</v>
      </c>
      <c r="J321" s="234" t="s">
        <v>0</v>
      </c>
      <c r="K321" s="234" t="s">
        <v>65</v>
      </c>
      <c r="L321" s="234" t="s">
        <v>0</v>
      </c>
      <c r="M321" s="234" t="s">
        <v>190</v>
      </c>
      <c r="N321" s="46" t="s">
        <v>67</v>
      </c>
      <c r="O321" s="46" t="s">
        <v>0</v>
      </c>
      <c r="P321" s="46" t="s">
        <v>378</v>
      </c>
      <c r="Q321" s="46"/>
      <c r="R321" s="46"/>
      <c r="S321" s="46"/>
      <c r="T321" s="46"/>
      <c r="U321" s="98"/>
      <c r="V321" s="69"/>
      <c r="W321" s="70"/>
      <c r="X321" s="184"/>
      <c r="Y321" s="301"/>
      <c r="Z321" s="304"/>
      <c r="BI321" s="55"/>
      <c r="BJ321" s="55"/>
      <c r="BK321" s="55"/>
      <c r="BL321" s="55"/>
      <c r="BM321" s="55"/>
      <c r="BN321" s="55"/>
      <c r="BO321" s="55"/>
      <c r="BP321" s="55"/>
      <c r="BQ321" s="55"/>
      <c r="BR321" s="55"/>
      <c r="BS321" s="55"/>
      <c r="BT321" s="55"/>
      <c r="BU321" s="55"/>
      <c r="BV321" s="55"/>
      <c r="BW321" s="55"/>
    </row>
    <row r="322" spans="3:75" ht="21" customHeight="1">
      <c r="C322" s="35"/>
      <c r="D322" s="431"/>
      <c r="E322" s="432"/>
      <c r="F322" s="189" t="s">
        <v>2403</v>
      </c>
      <c r="G322" s="259"/>
      <c r="H322" s="234" t="s">
        <v>61</v>
      </c>
      <c r="I322" s="234" t="s">
        <v>64</v>
      </c>
      <c r="J322" s="234" t="s">
        <v>0</v>
      </c>
      <c r="K322" s="234" t="s">
        <v>65</v>
      </c>
      <c r="L322" s="234" t="s">
        <v>0</v>
      </c>
      <c r="M322" s="234" t="s">
        <v>191</v>
      </c>
      <c r="N322" s="46" t="s">
        <v>67</v>
      </c>
      <c r="O322" s="46" t="s">
        <v>0</v>
      </c>
      <c r="P322" s="46" t="s">
        <v>378</v>
      </c>
      <c r="Q322" s="46"/>
      <c r="R322" s="46"/>
      <c r="S322" s="46"/>
      <c r="T322" s="46"/>
      <c r="U322" s="98"/>
      <c r="V322" s="69"/>
      <c r="W322" s="70"/>
      <c r="X322" s="184"/>
      <c r="Y322" s="301"/>
      <c r="Z322" s="304"/>
      <c r="BI322" s="55"/>
      <c r="BJ322" s="55"/>
      <c r="BK322" s="55"/>
      <c r="BL322" s="55"/>
      <c r="BM322" s="55"/>
      <c r="BN322" s="55"/>
      <c r="BO322" s="55"/>
      <c r="BP322" s="55"/>
      <c r="BQ322" s="55"/>
      <c r="BR322" s="55"/>
      <c r="BS322" s="55"/>
      <c r="BT322" s="55"/>
      <c r="BU322" s="55"/>
      <c r="BV322" s="55"/>
      <c r="BW322" s="55"/>
    </row>
    <row r="323" spans="3:75" ht="21" customHeight="1">
      <c r="C323" s="35"/>
      <c r="D323" s="431"/>
      <c r="E323" s="432"/>
      <c r="F323" s="189" t="s">
        <v>2404</v>
      </c>
      <c r="G323" s="259"/>
      <c r="H323" s="234" t="s">
        <v>61</v>
      </c>
      <c r="I323" s="234" t="s">
        <v>64</v>
      </c>
      <c r="J323" s="234" t="s">
        <v>0</v>
      </c>
      <c r="K323" s="234" t="s">
        <v>65</v>
      </c>
      <c r="L323" s="234" t="s">
        <v>0</v>
      </c>
      <c r="M323" s="234" t="s">
        <v>192</v>
      </c>
      <c r="N323" s="46" t="s">
        <v>67</v>
      </c>
      <c r="O323" s="46" t="s">
        <v>0</v>
      </c>
      <c r="P323" s="46" t="s">
        <v>378</v>
      </c>
      <c r="Q323" s="46"/>
      <c r="R323" s="46"/>
      <c r="S323" s="46"/>
      <c r="T323" s="46"/>
      <c r="U323" s="98"/>
      <c r="V323" s="69"/>
      <c r="W323" s="70"/>
      <c r="X323" s="184"/>
      <c r="Y323" s="301"/>
      <c r="Z323" s="304"/>
      <c r="BI323" s="55"/>
      <c r="BJ323" s="55"/>
      <c r="BK323" s="55"/>
      <c r="BL323" s="55"/>
      <c r="BM323" s="55"/>
      <c r="BN323" s="55"/>
      <c r="BO323" s="55"/>
      <c r="BP323" s="55"/>
      <c r="BQ323" s="55"/>
      <c r="BR323" s="55"/>
      <c r="BS323" s="55"/>
      <c r="BT323" s="55"/>
      <c r="BU323" s="55"/>
      <c r="BV323" s="55"/>
      <c r="BW323" s="55"/>
    </row>
    <row r="324" spans="3:75" ht="21" customHeight="1">
      <c r="C324" s="35"/>
      <c r="D324" s="431"/>
      <c r="E324" s="432"/>
      <c r="F324" s="189" t="s">
        <v>2405</v>
      </c>
      <c r="G324" s="259"/>
      <c r="H324" s="234" t="s">
        <v>61</v>
      </c>
      <c r="I324" s="234" t="s">
        <v>64</v>
      </c>
      <c r="J324" s="234" t="s">
        <v>0</v>
      </c>
      <c r="K324" s="234" t="s">
        <v>65</v>
      </c>
      <c r="L324" s="234" t="s">
        <v>0</v>
      </c>
      <c r="M324" s="234" t="s">
        <v>193</v>
      </c>
      <c r="N324" s="46" t="s">
        <v>67</v>
      </c>
      <c r="O324" s="46" t="s">
        <v>0</v>
      </c>
      <c r="P324" s="46" t="s">
        <v>378</v>
      </c>
      <c r="Q324" s="46"/>
      <c r="R324" s="46"/>
      <c r="S324" s="46"/>
      <c r="T324" s="46"/>
      <c r="U324" s="98"/>
      <c r="V324" s="69"/>
      <c r="W324" s="70"/>
      <c r="X324" s="184"/>
      <c r="Y324" s="301"/>
      <c r="Z324" s="304"/>
      <c r="BI324" s="55"/>
      <c r="BJ324" s="55"/>
      <c r="BK324" s="55"/>
      <c r="BL324" s="55"/>
      <c r="BM324" s="55"/>
      <c r="BN324" s="55"/>
      <c r="BO324" s="55"/>
      <c r="BP324" s="55"/>
      <c r="BQ324" s="55"/>
      <c r="BR324" s="55"/>
      <c r="BS324" s="55"/>
      <c r="BT324" s="55"/>
      <c r="BU324" s="55"/>
      <c r="BV324" s="55"/>
      <c r="BW324" s="55"/>
    </row>
    <row r="325" spans="3:75" ht="21" customHeight="1">
      <c r="C325" s="35"/>
      <c r="D325" s="431"/>
      <c r="E325" s="432"/>
      <c r="F325" s="189" t="s">
        <v>2406</v>
      </c>
      <c r="G325" s="259"/>
      <c r="H325" s="234" t="s">
        <v>61</v>
      </c>
      <c r="I325" s="234" t="s">
        <v>64</v>
      </c>
      <c r="J325" s="234" t="s">
        <v>0</v>
      </c>
      <c r="K325" s="234" t="s">
        <v>65</v>
      </c>
      <c r="L325" s="234" t="s">
        <v>0</v>
      </c>
      <c r="M325" s="234" t="s">
        <v>194</v>
      </c>
      <c r="N325" s="46" t="s">
        <v>67</v>
      </c>
      <c r="O325" s="46" t="s">
        <v>0</v>
      </c>
      <c r="P325" s="46" t="s">
        <v>378</v>
      </c>
      <c r="Q325" s="46"/>
      <c r="R325" s="46"/>
      <c r="S325" s="46"/>
      <c r="T325" s="46"/>
      <c r="U325" s="98"/>
      <c r="V325" s="69"/>
      <c r="W325" s="70"/>
      <c r="X325" s="184"/>
      <c r="Y325" s="301"/>
      <c r="Z325" s="304"/>
      <c r="BI325" s="55"/>
      <c r="BJ325" s="55"/>
      <c r="BK325" s="55"/>
      <c r="BL325" s="55"/>
      <c r="BM325" s="55"/>
      <c r="BN325" s="55"/>
      <c r="BO325" s="55"/>
      <c r="BP325" s="55"/>
      <c r="BQ325" s="55"/>
      <c r="BR325" s="55"/>
      <c r="BS325" s="55"/>
      <c r="BT325" s="55"/>
      <c r="BU325" s="55"/>
      <c r="BV325" s="55"/>
      <c r="BW325" s="55"/>
    </row>
    <row r="326" spans="3:75" ht="21" customHeight="1">
      <c r="C326" s="35"/>
      <c r="D326" s="431"/>
      <c r="E326" s="432"/>
      <c r="F326" s="189" t="s">
        <v>2407</v>
      </c>
      <c r="G326" s="259"/>
      <c r="H326" s="234" t="s">
        <v>61</v>
      </c>
      <c r="I326" s="234" t="s">
        <v>64</v>
      </c>
      <c r="J326" s="234" t="s">
        <v>0</v>
      </c>
      <c r="K326" s="234" t="s">
        <v>65</v>
      </c>
      <c r="L326" s="234" t="s">
        <v>0</v>
      </c>
      <c r="M326" s="234" t="s">
        <v>195</v>
      </c>
      <c r="N326" s="46" t="s">
        <v>67</v>
      </c>
      <c r="O326" s="46" t="s">
        <v>0</v>
      </c>
      <c r="P326" s="46" t="s">
        <v>378</v>
      </c>
      <c r="Q326" s="46"/>
      <c r="R326" s="46"/>
      <c r="S326" s="46"/>
      <c r="T326" s="46"/>
      <c r="U326" s="98"/>
      <c r="V326" s="69"/>
      <c r="W326" s="70"/>
      <c r="X326" s="184"/>
      <c r="Y326" s="301"/>
      <c r="Z326" s="304"/>
      <c r="BI326" s="55"/>
      <c r="BJ326" s="55"/>
      <c r="BK326" s="55"/>
      <c r="BL326" s="55"/>
      <c r="BM326" s="55"/>
      <c r="BN326" s="55"/>
      <c r="BO326" s="55"/>
      <c r="BP326" s="55"/>
      <c r="BQ326" s="55"/>
      <c r="BR326" s="55"/>
      <c r="BS326" s="55"/>
      <c r="BT326" s="55"/>
      <c r="BU326" s="55"/>
      <c r="BV326" s="55"/>
      <c r="BW326" s="55"/>
    </row>
    <row r="327" spans="3:75" ht="21" customHeight="1">
      <c r="C327" s="35"/>
      <c r="D327" s="431"/>
      <c r="E327" s="432"/>
      <c r="F327" s="189" t="s">
        <v>2408</v>
      </c>
      <c r="G327" s="259"/>
      <c r="H327" s="234" t="s">
        <v>61</v>
      </c>
      <c r="I327" s="234" t="s">
        <v>64</v>
      </c>
      <c r="J327" s="234" t="s">
        <v>0</v>
      </c>
      <c r="K327" s="234" t="s">
        <v>65</v>
      </c>
      <c r="L327" s="234" t="s">
        <v>0</v>
      </c>
      <c r="M327" s="234" t="s">
        <v>196</v>
      </c>
      <c r="N327" s="46" t="s">
        <v>67</v>
      </c>
      <c r="O327" s="46" t="s">
        <v>0</v>
      </c>
      <c r="P327" s="46" t="s">
        <v>378</v>
      </c>
      <c r="Q327" s="46"/>
      <c r="R327" s="46"/>
      <c r="S327" s="46"/>
      <c r="T327" s="46"/>
      <c r="U327" s="98"/>
      <c r="V327" s="69"/>
      <c r="W327" s="70"/>
      <c r="X327" s="184"/>
      <c r="Y327" s="301"/>
      <c r="Z327" s="304"/>
      <c r="BI327" s="55"/>
      <c r="BJ327" s="55"/>
      <c r="BK327" s="55"/>
      <c r="BL327" s="55"/>
      <c r="BM327" s="55"/>
      <c r="BN327" s="55"/>
      <c r="BO327" s="55"/>
      <c r="BP327" s="55"/>
      <c r="BQ327" s="55"/>
      <c r="BR327" s="55"/>
      <c r="BS327" s="55"/>
      <c r="BT327" s="55"/>
      <c r="BU327" s="55"/>
      <c r="BV327" s="55"/>
      <c r="BW327" s="55"/>
    </row>
    <row r="328" spans="3:75" ht="21" customHeight="1">
      <c r="C328" s="35"/>
      <c r="D328" s="431"/>
      <c r="E328" s="432"/>
      <c r="F328" s="189" t="s">
        <v>2409</v>
      </c>
      <c r="G328" s="259"/>
      <c r="H328" s="234" t="s">
        <v>61</v>
      </c>
      <c r="I328" s="234" t="s">
        <v>64</v>
      </c>
      <c r="J328" s="234" t="s">
        <v>0</v>
      </c>
      <c r="K328" s="234" t="s">
        <v>65</v>
      </c>
      <c r="L328" s="234" t="s">
        <v>0</v>
      </c>
      <c r="M328" s="234" t="s">
        <v>197</v>
      </c>
      <c r="N328" s="46" t="s">
        <v>67</v>
      </c>
      <c r="O328" s="46" t="s">
        <v>0</v>
      </c>
      <c r="P328" s="46" t="s">
        <v>378</v>
      </c>
      <c r="Q328" s="46"/>
      <c r="R328" s="46"/>
      <c r="S328" s="46"/>
      <c r="T328" s="46"/>
      <c r="U328" s="98"/>
      <c r="V328" s="69"/>
      <c r="W328" s="70"/>
      <c r="X328" s="184"/>
      <c r="Y328" s="301"/>
      <c r="Z328" s="304"/>
      <c r="BI328" s="55"/>
      <c r="BJ328" s="55"/>
      <c r="BK328" s="55"/>
      <c r="BL328" s="55"/>
      <c r="BM328" s="55"/>
      <c r="BN328" s="55"/>
      <c r="BO328" s="55"/>
      <c r="BP328" s="55"/>
      <c r="BQ328" s="55"/>
      <c r="BR328" s="55"/>
      <c r="BS328" s="55"/>
      <c r="BT328" s="55"/>
      <c r="BU328" s="55"/>
      <c r="BV328" s="55"/>
      <c r="BW328" s="55"/>
    </row>
    <row r="329" spans="3:75" ht="21" customHeight="1">
      <c r="C329" s="35"/>
      <c r="D329" s="431"/>
      <c r="E329" s="432"/>
      <c r="F329" s="189" t="s">
        <v>2410</v>
      </c>
      <c r="G329" s="259"/>
      <c r="H329" s="234" t="s">
        <v>61</v>
      </c>
      <c r="I329" s="234" t="s">
        <v>64</v>
      </c>
      <c r="J329" s="234" t="s">
        <v>0</v>
      </c>
      <c r="K329" s="234" t="s">
        <v>65</v>
      </c>
      <c r="L329" s="234" t="s">
        <v>0</v>
      </c>
      <c r="M329" s="234" t="s">
        <v>198</v>
      </c>
      <c r="N329" s="46" t="s">
        <v>67</v>
      </c>
      <c r="O329" s="46" t="s">
        <v>0</v>
      </c>
      <c r="P329" s="46" t="s">
        <v>378</v>
      </c>
      <c r="Q329" s="46"/>
      <c r="R329" s="46"/>
      <c r="S329" s="46"/>
      <c r="T329" s="46"/>
      <c r="U329" s="98"/>
      <c r="V329" s="69"/>
      <c r="W329" s="70"/>
      <c r="X329" s="184"/>
      <c r="Y329" s="301"/>
      <c r="Z329" s="304"/>
      <c r="BI329" s="55"/>
      <c r="BJ329" s="55"/>
      <c r="BK329" s="55"/>
      <c r="BL329" s="55"/>
      <c r="BM329" s="55"/>
      <c r="BN329" s="55"/>
      <c r="BO329" s="55"/>
      <c r="BP329" s="55"/>
      <c r="BQ329" s="55"/>
      <c r="BR329" s="55"/>
      <c r="BS329" s="55"/>
      <c r="BT329" s="55"/>
      <c r="BU329" s="55"/>
      <c r="BV329" s="55"/>
      <c r="BW329" s="55"/>
    </row>
    <row r="330" spans="3:75" ht="21" customHeight="1">
      <c r="C330" s="35"/>
      <c r="D330" s="431"/>
      <c r="E330" s="432"/>
      <c r="F330" s="189" t="s">
        <v>2411</v>
      </c>
      <c r="G330" s="259"/>
      <c r="H330" s="234" t="s">
        <v>61</v>
      </c>
      <c r="I330" s="234" t="s">
        <v>64</v>
      </c>
      <c r="J330" s="234" t="s">
        <v>0</v>
      </c>
      <c r="K330" s="234" t="s">
        <v>65</v>
      </c>
      <c r="L330" s="234" t="s">
        <v>0</v>
      </c>
      <c r="M330" s="234" t="s">
        <v>199</v>
      </c>
      <c r="N330" s="46" t="s">
        <v>67</v>
      </c>
      <c r="O330" s="46" t="s">
        <v>0</v>
      </c>
      <c r="P330" s="46" t="s">
        <v>378</v>
      </c>
      <c r="Q330" s="46"/>
      <c r="R330" s="46"/>
      <c r="S330" s="46"/>
      <c r="T330" s="46"/>
      <c r="U330" s="98"/>
      <c r="V330" s="69"/>
      <c r="W330" s="70"/>
      <c r="X330" s="184"/>
      <c r="Y330" s="301"/>
      <c r="Z330" s="304"/>
      <c r="BI330" s="55"/>
      <c r="BJ330" s="55"/>
      <c r="BK330" s="55"/>
      <c r="BL330" s="55"/>
      <c r="BM330" s="55"/>
      <c r="BN330" s="55"/>
      <c r="BO330" s="55"/>
      <c r="BP330" s="55"/>
      <c r="BQ330" s="55"/>
      <c r="BR330" s="55"/>
      <c r="BS330" s="55"/>
      <c r="BT330" s="55"/>
      <c r="BU330" s="55"/>
      <c r="BV330" s="55"/>
      <c r="BW330" s="55"/>
    </row>
    <row r="331" spans="3:75" ht="21" customHeight="1">
      <c r="C331" s="35"/>
      <c r="D331" s="431"/>
      <c r="E331" s="432"/>
      <c r="F331" s="189" t="s">
        <v>2412</v>
      </c>
      <c r="G331" s="259"/>
      <c r="H331" s="234" t="s">
        <v>61</v>
      </c>
      <c r="I331" s="234" t="s">
        <v>64</v>
      </c>
      <c r="J331" s="234" t="s">
        <v>0</v>
      </c>
      <c r="K331" s="234" t="s">
        <v>65</v>
      </c>
      <c r="L331" s="234" t="s">
        <v>0</v>
      </c>
      <c r="M331" s="234" t="s">
        <v>200</v>
      </c>
      <c r="N331" s="46" t="s">
        <v>67</v>
      </c>
      <c r="O331" s="46" t="s">
        <v>0</v>
      </c>
      <c r="P331" s="46" t="s">
        <v>378</v>
      </c>
      <c r="Q331" s="46"/>
      <c r="R331" s="46"/>
      <c r="S331" s="46"/>
      <c r="T331" s="46"/>
      <c r="U331" s="98"/>
      <c r="V331" s="69"/>
      <c r="W331" s="70"/>
      <c r="X331" s="184"/>
      <c r="Y331" s="301"/>
      <c r="Z331" s="304"/>
      <c r="BI331" s="55"/>
      <c r="BJ331" s="55"/>
      <c r="BK331" s="55"/>
      <c r="BL331" s="55"/>
      <c r="BM331" s="55"/>
      <c r="BN331" s="55"/>
      <c r="BO331" s="55"/>
      <c r="BP331" s="55"/>
      <c r="BQ331" s="55"/>
      <c r="BR331" s="55"/>
      <c r="BS331" s="55"/>
      <c r="BT331" s="55"/>
      <c r="BU331" s="55"/>
      <c r="BV331" s="55"/>
      <c r="BW331" s="55"/>
    </row>
    <row r="332" spans="3:75" ht="21" customHeight="1">
      <c r="C332" s="35"/>
      <c r="D332" s="431"/>
      <c r="E332" s="432"/>
      <c r="F332" s="189" t="s">
        <v>2413</v>
      </c>
      <c r="G332" s="259"/>
      <c r="H332" s="234" t="s">
        <v>61</v>
      </c>
      <c r="I332" s="234" t="s">
        <v>64</v>
      </c>
      <c r="J332" s="234" t="s">
        <v>0</v>
      </c>
      <c r="K332" s="234" t="s">
        <v>65</v>
      </c>
      <c r="L332" s="234" t="s">
        <v>0</v>
      </c>
      <c r="M332" s="234" t="s">
        <v>201</v>
      </c>
      <c r="N332" s="46" t="s">
        <v>67</v>
      </c>
      <c r="O332" s="46" t="s">
        <v>0</v>
      </c>
      <c r="P332" s="46" t="s">
        <v>378</v>
      </c>
      <c r="Q332" s="46"/>
      <c r="R332" s="46"/>
      <c r="S332" s="46"/>
      <c r="T332" s="46"/>
      <c r="U332" s="98"/>
      <c r="V332" s="69"/>
      <c r="W332" s="70"/>
      <c r="X332" s="184"/>
      <c r="Y332" s="301"/>
      <c r="Z332" s="304"/>
      <c r="BI332" s="55"/>
      <c r="BJ332" s="55"/>
      <c r="BK332" s="55"/>
      <c r="BL332" s="55"/>
      <c r="BM332" s="55"/>
      <c r="BN332" s="55"/>
      <c r="BO332" s="55"/>
      <c r="BP332" s="55"/>
      <c r="BQ332" s="55"/>
      <c r="BR332" s="55"/>
      <c r="BS332" s="55"/>
      <c r="BT332" s="55"/>
      <c r="BU332" s="55"/>
      <c r="BV332" s="55"/>
      <c r="BW332" s="55"/>
    </row>
    <row r="333" spans="3:75" ht="21" customHeight="1">
      <c r="C333" s="35"/>
      <c r="D333" s="431"/>
      <c r="E333" s="432"/>
      <c r="F333" s="189" t="s">
        <v>2414</v>
      </c>
      <c r="G333" s="259"/>
      <c r="H333" s="234" t="s">
        <v>61</v>
      </c>
      <c r="I333" s="234" t="s">
        <v>64</v>
      </c>
      <c r="J333" s="234" t="s">
        <v>0</v>
      </c>
      <c r="K333" s="234" t="s">
        <v>65</v>
      </c>
      <c r="L333" s="234" t="s">
        <v>0</v>
      </c>
      <c r="M333" s="234" t="s">
        <v>202</v>
      </c>
      <c r="N333" s="46" t="s">
        <v>67</v>
      </c>
      <c r="O333" s="46" t="s">
        <v>0</v>
      </c>
      <c r="P333" s="46" t="s">
        <v>378</v>
      </c>
      <c r="Q333" s="46"/>
      <c r="R333" s="46"/>
      <c r="S333" s="46"/>
      <c r="T333" s="46"/>
      <c r="U333" s="98"/>
      <c r="V333" s="69"/>
      <c r="W333" s="70"/>
      <c r="X333" s="184"/>
      <c r="Y333" s="301"/>
      <c r="Z333" s="304"/>
      <c r="BI333" s="55"/>
      <c r="BJ333" s="55"/>
      <c r="BK333" s="55"/>
      <c r="BL333" s="55"/>
      <c r="BM333" s="55"/>
      <c r="BN333" s="55"/>
      <c r="BO333" s="55"/>
      <c r="BP333" s="55"/>
      <c r="BQ333" s="55"/>
      <c r="BR333" s="55"/>
      <c r="BS333" s="55"/>
      <c r="BT333" s="55"/>
      <c r="BU333" s="55"/>
      <c r="BV333" s="55"/>
      <c r="BW333" s="55"/>
    </row>
    <row r="334" spans="3:75" ht="21" customHeight="1">
      <c r="C334" s="35"/>
      <c r="D334" s="431"/>
      <c r="E334" s="432"/>
      <c r="F334" s="189" t="s">
        <v>2415</v>
      </c>
      <c r="G334" s="259"/>
      <c r="H334" s="234" t="s">
        <v>61</v>
      </c>
      <c r="I334" s="234" t="s">
        <v>64</v>
      </c>
      <c r="J334" s="234" t="s">
        <v>0</v>
      </c>
      <c r="K334" s="234" t="s">
        <v>65</v>
      </c>
      <c r="L334" s="234" t="s">
        <v>0</v>
      </c>
      <c r="M334" s="234" t="s">
        <v>203</v>
      </c>
      <c r="N334" s="46" t="s">
        <v>67</v>
      </c>
      <c r="O334" s="46" t="s">
        <v>0</v>
      </c>
      <c r="P334" s="46" t="s">
        <v>378</v>
      </c>
      <c r="Q334" s="46"/>
      <c r="R334" s="46"/>
      <c r="S334" s="46"/>
      <c r="T334" s="46"/>
      <c r="U334" s="98"/>
      <c r="V334" s="69"/>
      <c r="W334" s="70"/>
      <c r="X334" s="184"/>
      <c r="Y334" s="301"/>
      <c r="Z334" s="304"/>
      <c r="BI334" s="55"/>
      <c r="BJ334" s="55"/>
      <c r="BK334" s="55"/>
      <c r="BL334" s="55"/>
      <c r="BM334" s="55"/>
      <c r="BN334" s="55"/>
      <c r="BO334" s="55"/>
      <c r="BP334" s="55"/>
      <c r="BQ334" s="55"/>
      <c r="BR334" s="55"/>
      <c r="BS334" s="55"/>
      <c r="BT334" s="55"/>
      <c r="BU334" s="55"/>
      <c r="BV334" s="55"/>
      <c r="BW334" s="55"/>
    </row>
    <row r="335" spans="3:75" ht="21" customHeight="1">
      <c r="C335" s="35"/>
      <c r="D335" s="431"/>
      <c r="E335" s="432"/>
      <c r="F335" s="189" t="s">
        <v>2416</v>
      </c>
      <c r="G335" s="259"/>
      <c r="H335" s="234" t="s">
        <v>61</v>
      </c>
      <c r="I335" s="234" t="s">
        <v>64</v>
      </c>
      <c r="J335" s="234" t="s">
        <v>0</v>
      </c>
      <c r="K335" s="234" t="s">
        <v>65</v>
      </c>
      <c r="L335" s="234" t="s">
        <v>0</v>
      </c>
      <c r="M335" s="234" t="s">
        <v>204</v>
      </c>
      <c r="N335" s="46" t="s">
        <v>67</v>
      </c>
      <c r="O335" s="46" t="s">
        <v>0</v>
      </c>
      <c r="P335" s="46" t="s">
        <v>378</v>
      </c>
      <c r="Q335" s="46"/>
      <c r="R335" s="46"/>
      <c r="S335" s="46"/>
      <c r="T335" s="46"/>
      <c r="U335" s="98"/>
      <c r="V335" s="69"/>
      <c r="W335" s="70"/>
      <c r="X335" s="184"/>
      <c r="Y335" s="301"/>
      <c r="Z335" s="304"/>
      <c r="BI335" s="55"/>
      <c r="BJ335" s="55"/>
      <c r="BK335" s="55"/>
      <c r="BL335" s="55"/>
      <c r="BM335" s="55"/>
      <c r="BN335" s="55"/>
      <c r="BO335" s="55"/>
      <c r="BP335" s="55"/>
      <c r="BQ335" s="55"/>
      <c r="BR335" s="55"/>
      <c r="BS335" s="55"/>
      <c r="BT335" s="55"/>
      <c r="BU335" s="55"/>
      <c r="BV335" s="55"/>
      <c r="BW335" s="55"/>
    </row>
    <row r="336" spans="3:75" ht="21" customHeight="1">
      <c r="C336" s="35"/>
      <c r="D336" s="431"/>
      <c r="E336" s="432"/>
      <c r="F336" s="189" t="s">
        <v>2417</v>
      </c>
      <c r="G336" s="259"/>
      <c r="H336" s="234" t="s">
        <v>61</v>
      </c>
      <c r="I336" s="234" t="s">
        <v>64</v>
      </c>
      <c r="J336" s="234" t="s">
        <v>0</v>
      </c>
      <c r="K336" s="234" t="s">
        <v>65</v>
      </c>
      <c r="L336" s="234" t="s">
        <v>0</v>
      </c>
      <c r="M336" s="234" t="s">
        <v>205</v>
      </c>
      <c r="N336" s="46" t="s">
        <v>67</v>
      </c>
      <c r="O336" s="46" t="s">
        <v>0</v>
      </c>
      <c r="P336" s="46" t="s">
        <v>378</v>
      </c>
      <c r="Q336" s="46"/>
      <c r="R336" s="46"/>
      <c r="S336" s="46"/>
      <c r="T336" s="46"/>
      <c r="U336" s="98"/>
      <c r="V336" s="69"/>
      <c r="W336" s="70"/>
      <c r="X336" s="184"/>
      <c r="Y336" s="301"/>
      <c r="Z336" s="301"/>
      <c r="AA336" s="302"/>
      <c r="AB336" s="302"/>
      <c r="AC336" s="302"/>
      <c r="AD336" s="302"/>
      <c r="AE336" s="302"/>
      <c r="AF336" s="302"/>
      <c r="AG336" s="302"/>
      <c r="AH336" s="302"/>
      <c r="AI336" s="302"/>
      <c r="AJ336" s="302"/>
      <c r="AK336" s="302"/>
      <c r="AL336" s="302"/>
      <c r="AM336" s="302"/>
      <c r="AN336" s="302"/>
      <c r="AO336" s="302"/>
      <c r="AP336" s="302"/>
      <c r="AQ336" s="302"/>
      <c r="AR336" s="302"/>
      <c r="AS336" s="302"/>
      <c r="BI336" s="55"/>
      <c r="BJ336" s="55"/>
      <c r="BK336" s="55"/>
      <c r="BL336" s="55"/>
      <c r="BM336" s="55"/>
      <c r="BN336" s="55"/>
      <c r="BO336" s="55"/>
      <c r="BP336" s="55"/>
      <c r="BQ336" s="55"/>
      <c r="BR336" s="55"/>
      <c r="BS336" s="55"/>
      <c r="BT336" s="55"/>
      <c r="BU336" s="55"/>
      <c r="BV336" s="55"/>
      <c r="BW336" s="55"/>
    </row>
    <row r="337" spans="3:75" ht="21" customHeight="1">
      <c r="C337" s="35"/>
      <c r="D337" s="431"/>
      <c r="E337" s="432"/>
      <c r="F337" s="189" t="s">
        <v>2418</v>
      </c>
      <c r="G337" s="259"/>
      <c r="H337" s="234" t="s">
        <v>61</v>
      </c>
      <c r="I337" s="234" t="s">
        <v>64</v>
      </c>
      <c r="J337" s="234" t="s">
        <v>0</v>
      </c>
      <c r="K337" s="234" t="s">
        <v>65</v>
      </c>
      <c r="L337" s="234" t="s">
        <v>0</v>
      </c>
      <c r="M337" s="234" t="s">
        <v>206</v>
      </c>
      <c r="N337" s="46" t="s">
        <v>67</v>
      </c>
      <c r="O337" s="46" t="s">
        <v>0</v>
      </c>
      <c r="P337" s="46" t="s">
        <v>378</v>
      </c>
      <c r="Q337" s="46"/>
      <c r="R337" s="46"/>
      <c r="S337" s="46"/>
      <c r="T337" s="46"/>
      <c r="U337" s="98"/>
      <c r="V337" s="69"/>
      <c r="W337" s="70"/>
      <c r="X337" s="184"/>
      <c r="Y337" s="301"/>
      <c r="Z337" s="301"/>
      <c r="AA337" s="302"/>
      <c r="AB337" s="302"/>
      <c r="AC337" s="302"/>
      <c r="AD337" s="302"/>
      <c r="AE337" s="302"/>
      <c r="AF337" s="302"/>
      <c r="AG337" s="302"/>
      <c r="AH337" s="302"/>
      <c r="AI337" s="302"/>
      <c r="AJ337" s="302"/>
      <c r="AK337" s="302"/>
      <c r="AL337" s="302"/>
      <c r="AM337" s="302"/>
      <c r="AN337" s="302"/>
      <c r="AO337" s="302"/>
      <c r="AP337" s="302"/>
      <c r="AQ337" s="302"/>
      <c r="AR337" s="302"/>
      <c r="AS337" s="302"/>
      <c r="BI337" s="55"/>
      <c r="BJ337" s="55"/>
      <c r="BK337" s="55"/>
      <c r="BL337" s="55"/>
      <c r="BM337" s="55"/>
      <c r="BN337" s="55"/>
      <c r="BO337" s="55"/>
      <c r="BP337" s="55"/>
      <c r="BQ337" s="55"/>
      <c r="BR337" s="55"/>
      <c r="BS337" s="55"/>
      <c r="BT337" s="55"/>
      <c r="BU337" s="55"/>
      <c r="BV337" s="55"/>
      <c r="BW337" s="55"/>
    </row>
    <row r="338" spans="3:75" ht="21" customHeight="1">
      <c r="C338" s="35"/>
      <c r="D338" s="431"/>
      <c r="E338" s="432"/>
      <c r="F338" s="189" t="s">
        <v>2419</v>
      </c>
      <c r="G338" s="259"/>
      <c r="H338" s="234" t="s">
        <v>61</v>
      </c>
      <c r="I338" s="234" t="s">
        <v>64</v>
      </c>
      <c r="J338" s="234" t="s">
        <v>0</v>
      </c>
      <c r="K338" s="234" t="s">
        <v>65</v>
      </c>
      <c r="L338" s="234" t="s">
        <v>0</v>
      </c>
      <c r="M338" s="234" t="s">
        <v>207</v>
      </c>
      <c r="N338" s="46" t="s">
        <v>67</v>
      </c>
      <c r="O338" s="46" t="s">
        <v>0</v>
      </c>
      <c r="P338" s="46" t="s">
        <v>378</v>
      </c>
      <c r="Q338" s="46"/>
      <c r="R338" s="46"/>
      <c r="S338" s="46"/>
      <c r="T338" s="46"/>
      <c r="U338" s="98"/>
      <c r="V338" s="69"/>
      <c r="W338" s="70"/>
      <c r="X338" s="184"/>
      <c r="Y338" s="301"/>
      <c r="Z338" s="301"/>
      <c r="AA338" s="302"/>
      <c r="AB338" s="302"/>
      <c r="AC338" s="302"/>
      <c r="AD338" s="302"/>
      <c r="AE338" s="302"/>
      <c r="AF338" s="302"/>
      <c r="AG338" s="302"/>
      <c r="AH338" s="302"/>
      <c r="AI338" s="302"/>
      <c r="AJ338" s="302"/>
      <c r="AK338" s="302"/>
      <c r="AL338" s="302"/>
      <c r="AM338" s="302"/>
      <c r="AN338" s="302"/>
      <c r="AO338" s="302"/>
      <c r="AP338" s="302"/>
      <c r="AQ338" s="302"/>
      <c r="AR338" s="302"/>
      <c r="AS338" s="302"/>
      <c r="BI338" s="55"/>
      <c r="BJ338" s="55"/>
      <c r="BK338" s="55"/>
      <c r="BL338" s="55"/>
      <c r="BM338" s="55"/>
      <c r="BN338" s="55"/>
      <c r="BO338" s="55"/>
      <c r="BP338" s="55"/>
      <c r="BQ338" s="55"/>
      <c r="BR338" s="55"/>
      <c r="BS338" s="55"/>
      <c r="BT338" s="55"/>
      <c r="BU338" s="55"/>
      <c r="BV338" s="55"/>
      <c r="BW338" s="55"/>
    </row>
    <row r="339" spans="3:75" ht="21" customHeight="1">
      <c r="C339" s="35"/>
      <c r="D339" s="431"/>
      <c r="E339" s="432"/>
      <c r="F339" s="189" t="s">
        <v>2420</v>
      </c>
      <c r="G339" s="259"/>
      <c r="H339" s="234" t="s">
        <v>61</v>
      </c>
      <c r="I339" s="234" t="s">
        <v>64</v>
      </c>
      <c r="J339" s="234" t="s">
        <v>0</v>
      </c>
      <c r="K339" s="234" t="s">
        <v>65</v>
      </c>
      <c r="L339" s="234" t="s">
        <v>0</v>
      </c>
      <c r="M339" s="234" t="s">
        <v>208</v>
      </c>
      <c r="N339" s="46" t="s">
        <v>67</v>
      </c>
      <c r="O339" s="46" t="s">
        <v>0</v>
      </c>
      <c r="P339" s="46" t="s">
        <v>378</v>
      </c>
      <c r="Q339" s="46"/>
      <c r="R339" s="46"/>
      <c r="S339" s="46"/>
      <c r="T339" s="46"/>
      <c r="U339" s="98"/>
      <c r="V339" s="69"/>
      <c r="W339" s="70"/>
      <c r="X339" s="184"/>
      <c r="Y339" s="301"/>
      <c r="Z339" s="301"/>
      <c r="AA339" s="302"/>
      <c r="AB339" s="302"/>
      <c r="AC339" s="302"/>
      <c r="AD339" s="302"/>
      <c r="AE339" s="302"/>
      <c r="AF339" s="302"/>
      <c r="AG339" s="302"/>
      <c r="AH339" s="302"/>
      <c r="AI339" s="302"/>
      <c r="AJ339" s="302"/>
      <c r="AK339" s="302"/>
      <c r="AL339" s="302"/>
      <c r="AM339" s="302"/>
      <c r="AN339" s="302"/>
      <c r="AO339" s="302"/>
      <c r="AP339" s="302"/>
      <c r="AQ339" s="302"/>
      <c r="AR339" s="302"/>
      <c r="AS339" s="302"/>
      <c r="BI339" s="55"/>
      <c r="BJ339" s="55"/>
      <c r="BK339" s="55"/>
      <c r="BL339" s="55"/>
      <c r="BM339" s="55"/>
      <c r="BN339" s="55"/>
      <c r="BO339" s="55"/>
      <c r="BP339" s="55"/>
      <c r="BQ339" s="55"/>
      <c r="BR339" s="55"/>
      <c r="BS339" s="55"/>
      <c r="BT339" s="55"/>
      <c r="BU339" s="55"/>
      <c r="BV339" s="55"/>
      <c r="BW339" s="55"/>
    </row>
    <row r="340" spans="3:75" ht="21" customHeight="1">
      <c r="C340" s="35"/>
      <c r="D340" s="431"/>
      <c r="E340" s="432"/>
      <c r="F340" s="189" t="s">
        <v>2421</v>
      </c>
      <c r="G340" s="259"/>
      <c r="H340" s="234" t="s">
        <v>61</v>
      </c>
      <c r="I340" s="234" t="s">
        <v>64</v>
      </c>
      <c r="J340" s="234" t="s">
        <v>0</v>
      </c>
      <c r="K340" s="234" t="s">
        <v>65</v>
      </c>
      <c r="L340" s="234" t="s">
        <v>0</v>
      </c>
      <c r="M340" s="234" t="s">
        <v>209</v>
      </c>
      <c r="N340" s="46" t="s">
        <v>67</v>
      </c>
      <c r="O340" s="46" t="s">
        <v>0</v>
      </c>
      <c r="P340" s="46" t="s">
        <v>378</v>
      </c>
      <c r="Q340" s="46"/>
      <c r="R340" s="46"/>
      <c r="S340" s="46"/>
      <c r="T340" s="46"/>
      <c r="U340" s="98"/>
      <c r="V340" s="69"/>
      <c r="W340" s="70"/>
      <c r="X340" s="184"/>
      <c r="Y340" s="301"/>
      <c r="Z340" s="301"/>
      <c r="AA340" s="302"/>
      <c r="AB340" s="302"/>
      <c r="AC340" s="302"/>
      <c r="AD340" s="302"/>
      <c r="AE340" s="302"/>
      <c r="AF340" s="302"/>
      <c r="AG340" s="302"/>
      <c r="AH340" s="302"/>
      <c r="AI340" s="302"/>
      <c r="AJ340" s="302"/>
      <c r="AK340" s="302"/>
      <c r="AL340" s="302"/>
      <c r="AM340" s="302"/>
      <c r="AN340" s="302"/>
      <c r="AO340" s="302"/>
      <c r="AP340" s="302"/>
      <c r="AQ340" s="302"/>
      <c r="AR340" s="302"/>
      <c r="AS340" s="302"/>
      <c r="BI340" s="55"/>
      <c r="BJ340" s="55"/>
      <c r="BK340" s="55"/>
      <c r="BL340" s="55"/>
      <c r="BM340" s="55"/>
      <c r="BN340" s="55"/>
      <c r="BO340" s="55"/>
      <c r="BP340" s="55"/>
      <c r="BQ340" s="55"/>
      <c r="BR340" s="55"/>
      <c r="BS340" s="55"/>
      <c r="BT340" s="55"/>
      <c r="BU340" s="55"/>
      <c r="BV340" s="55"/>
      <c r="BW340" s="55"/>
    </row>
    <row r="341" spans="3:75" ht="21" customHeight="1">
      <c r="C341" s="35"/>
      <c r="D341" s="431"/>
      <c r="E341" s="432"/>
      <c r="F341" s="189" t="s">
        <v>2422</v>
      </c>
      <c r="G341" s="259"/>
      <c r="H341" s="234" t="s">
        <v>61</v>
      </c>
      <c r="I341" s="234" t="s">
        <v>64</v>
      </c>
      <c r="J341" s="234" t="s">
        <v>0</v>
      </c>
      <c r="K341" s="234" t="s">
        <v>65</v>
      </c>
      <c r="L341" s="234" t="s">
        <v>0</v>
      </c>
      <c r="M341" s="234" t="s">
        <v>210</v>
      </c>
      <c r="N341" s="46" t="s">
        <v>67</v>
      </c>
      <c r="O341" s="46" t="s">
        <v>0</v>
      </c>
      <c r="P341" s="46" t="s">
        <v>378</v>
      </c>
      <c r="Q341" s="46"/>
      <c r="R341" s="46"/>
      <c r="S341" s="46"/>
      <c r="T341" s="46"/>
      <c r="U341" s="98"/>
      <c r="V341" s="69"/>
      <c r="W341" s="70"/>
      <c r="X341" s="184"/>
      <c r="Y341" s="301"/>
      <c r="Z341" s="301"/>
      <c r="AA341" s="302"/>
      <c r="AB341" s="302"/>
      <c r="AC341" s="302"/>
      <c r="AD341" s="302"/>
      <c r="AE341" s="302"/>
      <c r="AF341" s="302"/>
      <c r="AG341" s="302"/>
      <c r="AH341" s="302"/>
      <c r="AI341" s="302"/>
      <c r="AJ341" s="302"/>
      <c r="AK341" s="302"/>
      <c r="AL341" s="302"/>
      <c r="AM341" s="302"/>
      <c r="AN341" s="302"/>
      <c r="AO341" s="302"/>
      <c r="AP341" s="302"/>
      <c r="AQ341" s="302"/>
      <c r="AR341" s="302"/>
      <c r="AS341" s="302"/>
      <c r="BI341" s="55"/>
      <c r="BJ341" s="55"/>
      <c r="BK341" s="55"/>
      <c r="BL341" s="55"/>
      <c r="BM341" s="55"/>
      <c r="BN341" s="55"/>
      <c r="BO341" s="55"/>
      <c r="BP341" s="55"/>
      <c r="BQ341" s="55"/>
      <c r="BR341" s="55"/>
      <c r="BS341" s="55"/>
      <c r="BT341" s="55"/>
      <c r="BU341" s="55"/>
      <c r="BV341" s="55"/>
      <c r="BW341" s="55"/>
    </row>
    <row r="342" spans="3:75" ht="21" customHeight="1">
      <c r="C342" s="35"/>
      <c r="D342" s="431"/>
      <c r="E342" s="432"/>
      <c r="F342" s="189" t="s">
        <v>2423</v>
      </c>
      <c r="G342" s="259"/>
      <c r="H342" s="234" t="s">
        <v>61</v>
      </c>
      <c r="I342" s="234" t="s">
        <v>64</v>
      </c>
      <c r="J342" s="234" t="s">
        <v>0</v>
      </c>
      <c r="K342" s="234" t="s">
        <v>65</v>
      </c>
      <c r="L342" s="234" t="s">
        <v>0</v>
      </c>
      <c r="M342" s="234" t="s">
        <v>211</v>
      </c>
      <c r="N342" s="46" t="s">
        <v>67</v>
      </c>
      <c r="O342" s="46" t="s">
        <v>0</v>
      </c>
      <c r="P342" s="46" t="s">
        <v>378</v>
      </c>
      <c r="Q342" s="46"/>
      <c r="R342" s="46"/>
      <c r="S342" s="46"/>
      <c r="T342" s="46"/>
      <c r="U342" s="98"/>
      <c r="V342" s="69"/>
      <c r="W342" s="70"/>
      <c r="X342" s="184"/>
      <c r="Y342" s="301"/>
      <c r="Z342" s="301"/>
      <c r="AA342" s="302"/>
      <c r="AB342" s="302"/>
      <c r="AC342" s="302"/>
      <c r="AD342" s="302"/>
      <c r="AE342" s="302"/>
      <c r="AF342" s="302"/>
      <c r="AG342" s="302"/>
      <c r="AH342" s="302"/>
      <c r="AI342" s="302"/>
      <c r="AJ342" s="302"/>
      <c r="AK342" s="302"/>
      <c r="AL342" s="302"/>
      <c r="AM342" s="302"/>
      <c r="AN342" s="302"/>
      <c r="AO342" s="302"/>
      <c r="AP342" s="302"/>
      <c r="AQ342" s="302"/>
      <c r="AR342" s="302"/>
      <c r="AS342" s="302"/>
      <c r="BI342" s="55"/>
      <c r="BJ342" s="55"/>
      <c r="BK342" s="55"/>
      <c r="BL342" s="55"/>
      <c r="BM342" s="55"/>
      <c r="BN342" s="55"/>
      <c r="BO342" s="55"/>
      <c r="BP342" s="55"/>
      <c r="BQ342" s="55"/>
      <c r="BR342" s="55"/>
      <c r="BS342" s="55"/>
      <c r="BT342" s="55"/>
      <c r="BU342" s="55"/>
      <c r="BV342" s="55"/>
      <c r="BW342" s="55"/>
    </row>
    <row r="343" spans="3:75" ht="21" customHeight="1">
      <c r="C343" s="35"/>
      <c r="D343" s="431"/>
      <c r="E343" s="432"/>
      <c r="F343" s="189" t="s">
        <v>2307</v>
      </c>
      <c r="G343" s="259"/>
      <c r="H343" s="234" t="s">
        <v>61</v>
      </c>
      <c r="I343" s="234" t="s">
        <v>64</v>
      </c>
      <c r="J343" s="234" t="s">
        <v>0</v>
      </c>
      <c r="K343" s="234" t="s">
        <v>65</v>
      </c>
      <c r="L343" s="234" t="s">
        <v>0</v>
      </c>
      <c r="M343" s="234" t="s">
        <v>212</v>
      </c>
      <c r="N343" s="46" t="s">
        <v>67</v>
      </c>
      <c r="O343" s="46" t="s">
        <v>0</v>
      </c>
      <c r="P343" s="46" t="s">
        <v>378</v>
      </c>
      <c r="Q343" s="46"/>
      <c r="R343" s="46"/>
      <c r="S343" s="46"/>
      <c r="T343" s="46"/>
      <c r="U343" s="98"/>
      <c r="V343" s="69"/>
      <c r="W343" s="70"/>
      <c r="X343" s="184"/>
      <c r="Y343" s="301"/>
      <c r="Z343" s="301"/>
      <c r="AA343" s="302"/>
      <c r="AB343" s="302"/>
      <c r="AC343" s="302"/>
      <c r="AD343" s="302"/>
      <c r="AE343" s="302"/>
      <c r="AF343" s="302"/>
      <c r="AG343" s="302"/>
      <c r="AH343" s="302"/>
      <c r="AI343" s="302"/>
      <c r="AJ343" s="302"/>
      <c r="AK343" s="302"/>
      <c r="AL343" s="302"/>
      <c r="AM343" s="302"/>
      <c r="AN343" s="302"/>
      <c r="AO343" s="302"/>
      <c r="AP343" s="302"/>
      <c r="AQ343" s="302"/>
      <c r="AR343" s="302"/>
      <c r="AS343" s="302"/>
      <c r="BI343" s="55"/>
      <c r="BJ343" s="55"/>
      <c r="BK343" s="55"/>
      <c r="BL343" s="55"/>
      <c r="BM343" s="55"/>
      <c r="BN343" s="55"/>
      <c r="BO343" s="55"/>
      <c r="BP343" s="55"/>
      <c r="BQ343" s="55"/>
      <c r="BR343" s="55"/>
      <c r="BS343" s="55"/>
      <c r="BT343" s="55"/>
      <c r="BU343" s="55"/>
      <c r="BV343" s="55"/>
      <c r="BW343" s="55"/>
    </row>
    <row r="344" spans="3:75" ht="21" customHeight="1">
      <c r="C344" s="35"/>
      <c r="D344" s="431"/>
      <c r="E344" s="432"/>
      <c r="F344" s="190" t="s">
        <v>2308</v>
      </c>
      <c r="G344" s="259"/>
      <c r="H344" s="234" t="s">
        <v>61</v>
      </c>
      <c r="I344" s="234" t="s">
        <v>64</v>
      </c>
      <c r="J344" s="234" t="s">
        <v>0</v>
      </c>
      <c r="K344" s="234" t="s">
        <v>65</v>
      </c>
      <c r="L344" s="234" t="s">
        <v>0</v>
      </c>
      <c r="M344" s="234" t="s">
        <v>213</v>
      </c>
      <c r="N344" s="46" t="s">
        <v>67</v>
      </c>
      <c r="O344" s="46" t="s">
        <v>0</v>
      </c>
      <c r="P344" s="46" t="s">
        <v>378</v>
      </c>
      <c r="Q344" s="46"/>
      <c r="R344" s="46"/>
      <c r="S344" s="46"/>
      <c r="T344" s="46"/>
      <c r="U344" s="104"/>
      <c r="V344" s="21" t="str">
        <f>IF(OR(SUMPRODUCT(--(V301:V343=""),--(W301:W343=""))&gt;0,COUNTIF(W301:W343,"M")&gt;0,COUNTIF(W301:W343,"X")=43),"",SUM(V301:V343))</f>
        <v/>
      </c>
      <c r="W344" s="22" t="str">
        <f>IF(AND(COUNTIF(W301:W343,"X")=43,SUM(V301:V343)=0,ISNUMBER(V344)),"",IF(COUNTIF(W301:W343,"M")&gt;0,"M",IF(AND(COUNTIF(W301:W343,W301)=43,OR(W301="X",W301="W",W301="Z")),UPPER(W301),"")))</f>
        <v/>
      </c>
      <c r="X344" s="180"/>
      <c r="Y344" s="301"/>
      <c r="Z344" s="303"/>
      <c r="AA344" s="271"/>
      <c r="AB344" s="271"/>
      <c r="AC344" s="271"/>
      <c r="AD344" s="271"/>
      <c r="AE344" s="271"/>
      <c r="AF344" s="271"/>
      <c r="AG344" s="271"/>
      <c r="AH344" s="271"/>
      <c r="AI344" s="271"/>
      <c r="AJ344" s="271"/>
      <c r="AK344" s="271"/>
      <c r="AL344" s="271"/>
      <c r="AM344" s="271"/>
      <c r="AN344" s="271"/>
      <c r="AO344" s="271"/>
      <c r="AP344" s="271"/>
      <c r="AQ344" s="271"/>
      <c r="AR344" s="271"/>
      <c r="AS344" s="271"/>
      <c r="BI344" s="55"/>
      <c r="BJ344" s="55"/>
      <c r="BK344" s="55"/>
      <c r="BL344" s="55"/>
      <c r="BM344" s="55"/>
      <c r="BN344" s="55"/>
      <c r="BO344" s="55"/>
      <c r="BP344" s="55"/>
      <c r="BQ344" s="55"/>
      <c r="BR344" s="55"/>
      <c r="BS344" s="55"/>
      <c r="BT344" s="55"/>
      <c r="BU344" s="55"/>
      <c r="BV344" s="55"/>
      <c r="BW344" s="55"/>
    </row>
    <row r="345" spans="3:75" ht="21" customHeight="1">
      <c r="C345" s="35"/>
      <c r="D345" s="438" t="s">
        <v>2283</v>
      </c>
      <c r="E345" s="432" t="s">
        <v>2309</v>
      </c>
      <c r="F345" s="189" t="s">
        <v>2424</v>
      </c>
      <c r="G345" s="259"/>
      <c r="H345" s="234" t="s">
        <v>61</v>
      </c>
      <c r="I345" s="234" t="s">
        <v>64</v>
      </c>
      <c r="J345" s="234" t="s">
        <v>0</v>
      </c>
      <c r="K345" s="234" t="s">
        <v>65</v>
      </c>
      <c r="L345" s="234" t="s">
        <v>0</v>
      </c>
      <c r="M345" s="234" t="s">
        <v>214</v>
      </c>
      <c r="N345" s="46" t="s">
        <v>67</v>
      </c>
      <c r="O345" s="46" t="s">
        <v>0</v>
      </c>
      <c r="P345" s="46" t="s">
        <v>378</v>
      </c>
      <c r="Q345" s="46"/>
      <c r="R345" s="46"/>
      <c r="S345" s="46"/>
      <c r="T345" s="46"/>
      <c r="U345" s="98"/>
      <c r="V345" s="69"/>
      <c r="W345" s="70"/>
      <c r="X345" s="184"/>
      <c r="Y345" s="301"/>
      <c r="Z345" s="301"/>
      <c r="AA345" s="302"/>
      <c r="AB345" s="302"/>
      <c r="AC345" s="302"/>
      <c r="AD345" s="302"/>
      <c r="AE345" s="302"/>
      <c r="AF345" s="302"/>
      <c r="AG345" s="302"/>
      <c r="AH345" s="302"/>
      <c r="AI345" s="302"/>
      <c r="AJ345" s="302"/>
      <c r="AK345" s="302"/>
      <c r="AL345" s="302"/>
      <c r="AM345" s="302"/>
      <c r="AN345" s="302"/>
      <c r="AO345" s="302"/>
      <c r="AP345" s="302"/>
      <c r="AQ345" s="302"/>
      <c r="AR345" s="302"/>
      <c r="AS345" s="302"/>
      <c r="BI345" s="55"/>
      <c r="BJ345" s="55"/>
      <c r="BK345" s="55"/>
      <c r="BL345" s="55"/>
      <c r="BM345" s="55"/>
      <c r="BN345" s="55"/>
      <c r="BO345" s="55"/>
      <c r="BP345" s="55"/>
      <c r="BQ345" s="55"/>
      <c r="BR345" s="55"/>
      <c r="BS345" s="55"/>
      <c r="BT345" s="55"/>
      <c r="BU345" s="55"/>
      <c r="BV345" s="55"/>
      <c r="BW345" s="55"/>
    </row>
    <row r="346" spans="3:75" ht="21" customHeight="1">
      <c r="C346" s="35"/>
      <c r="D346" s="431"/>
      <c r="E346" s="432"/>
      <c r="F346" s="189" t="s">
        <v>2425</v>
      </c>
      <c r="G346" s="259"/>
      <c r="H346" s="234" t="s">
        <v>61</v>
      </c>
      <c r="I346" s="234" t="s">
        <v>64</v>
      </c>
      <c r="J346" s="234" t="s">
        <v>0</v>
      </c>
      <c r="K346" s="234" t="s">
        <v>65</v>
      </c>
      <c r="L346" s="234" t="s">
        <v>0</v>
      </c>
      <c r="M346" s="234" t="s">
        <v>215</v>
      </c>
      <c r="N346" s="46" t="s">
        <v>67</v>
      </c>
      <c r="O346" s="46" t="s">
        <v>0</v>
      </c>
      <c r="P346" s="46" t="s">
        <v>378</v>
      </c>
      <c r="Q346" s="46"/>
      <c r="R346" s="46"/>
      <c r="S346" s="46"/>
      <c r="T346" s="46"/>
      <c r="U346" s="98"/>
      <c r="V346" s="69"/>
      <c r="W346" s="70"/>
      <c r="X346" s="184"/>
      <c r="Y346" s="301"/>
      <c r="Z346" s="301"/>
      <c r="AA346" s="302"/>
      <c r="AB346" s="302"/>
      <c r="AC346" s="302"/>
      <c r="AD346" s="302"/>
      <c r="AE346" s="302"/>
      <c r="AF346" s="302"/>
      <c r="AG346" s="302"/>
      <c r="AH346" s="302"/>
      <c r="AI346" s="302"/>
      <c r="AJ346" s="302"/>
      <c r="AK346" s="302"/>
      <c r="AL346" s="302"/>
      <c r="AM346" s="302"/>
      <c r="AN346" s="302"/>
      <c r="AO346" s="302"/>
      <c r="AP346" s="302"/>
      <c r="AQ346" s="302"/>
      <c r="AR346" s="302"/>
      <c r="AS346" s="302"/>
      <c r="BI346" s="55"/>
      <c r="BJ346" s="55"/>
      <c r="BK346" s="55"/>
      <c r="BL346" s="55"/>
      <c r="BM346" s="55"/>
      <c r="BN346" s="55"/>
      <c r="BO346" s="55"/>
      <c r="BP346" s="55"/>
      <c r="BQ346" s="55"/>
      <c r="BR346" s="55"/>
      <c r="BS346" s="55"/>
      <c r="BT346" s="55"/>
      <c r="BU346" s="55"/>
      <c r="BV346" s="55"/>
      <c r="BW346" s="55"/>
    </row>
    <row r="347" spans="3:75" ht="21" customHeight="1">
      <c r="C347" s="35"/>
      <c r="D347" s="431"/>
      <c r="E347" s="432"/>
      <c r="F347" s="189" t="s">
        <v>2426</v>
      </c>
      <c r="G347" s="259"/>
      <c r="H347" s="234" t="s">
        <v>61</v>
      </c>
      <c r="I347" s="234" t="s">
        <v>64</v>
      </c>
      <c r="J347" s="234" t="s">
        <v>0</v>
      </c>
      <c r="K347" s="234" t="s">
        <v>65</v>
      </c>
      <c r="L347" s="234" t="s">
        <v>0</v>
      </c>
      <c r="M347" s="234" t="s">
        <v>216</v>
      </c>
      <c r="N347" s="46" t="s">
        <v>67</v>
      </c>
      <c r="O347" s="46" t="s">
        <v>0</v>
      </c>
      <c r="P347" s="46" t="s">
        <v>378</v>
      </c>
      <c r="Q347" s="46"/>
      <c r="R347" s="46"/>
      <c r="S347" s="46"/>
      <c r="T347" s="46"/>
      <c r="U347" s="98"/>
      <c r="V347" s="69"/>
      <c r="W347" s="70"/>
      <c r="X347" s="184"/>
      <c r="Y347" s="301"/>
      <c r="Z347" s="301"/>
      <c r="AA347" s="302"/>
      <c r="AB347" s="302"/>
      <c r="AC347" s="302"/>
      <c r="AD347" s="302"/>
      <c r="AE347" s="302"/>
      <c r="AF347" s="302"/>
      <c r="AG347" s="302"/>
      <c r="AH347" s="302"/>
      <c r="AI347" s="302"/>
      <c r="AJ347" s="302"/>
      <c r="AK347" s="302"/>
      <c r="AL347" s="302"/>
      <c r="AM347" s="302"/>
      <c r="AN347" s="302"/>
      <c r="AO347" s="302"/>
      <c r="AP347" s="302"/>
      <c r="AQ347" s="302"/>
      <c r="AR347" s="302"/>
      <c r="AS347" s="302"/>
      <c r="BI347" s="55"/>
      <c r="BJ347" s="55"/>
      <c r="BK347" s="55"/>
      <c r="BL347" s="55"/>
      <c r="BM347" s="55"/>
      <c r="BN347" s="55"/>
      <c r="BO347" s="55"/>
      <c r="BP347" s="55"/>
      <c r="BQ347" s="55"/>
      <c r="BR347" s="55"/>
      <c r="BS347" s="55"/>
      <c r="BT347" s="55"/>
      <c r="BU347" s="55"/>
      <c r="BV347" s="55"/>
      <c r="BW347" s="55"/>
    </row>
    <row r="348" spans="3:75" ht="21" customHeight="1">
      <c r="C348" s="35"/>
      <c r="D348" s="431"/>
      <c r="E348" s="432"/>
      <c r="F348" s="189" t="s">
        <v>2427</v>
      </c>
      <c r="G348" s="259"/>
      <c r="H348" s="234" t="s">
        <v>61</v>
      </c>
      <c r="I348" s="234" t="s">
        <v>64</v>
      </c>
      <c r="J348" s="234" t="s">
        <v>0</v>
      </c>
      <c r="K348" s="234" t="s">
        <v>65</v>
      </c>
      <c r="L348" s="234" t="s">
        <v>0</v>
      </c>
      <c r="M348" s="234" t="s">
        <v>217</v>
      </c>
      <c r="N348" s="46" t="s">
        <v>67</v>
      </c>
      <c r="O348" s="46" t="s">
        <v>0</v>
      </c>
      <c r="P348" s="46" t="s">
        <v>378</v>
      </c>
      <c r="Q348" s="46"/>
      <c r="R348" s="46"/>
      <c r="S348" s="46"/>
      <c r="T348" s="46"/>
      <c r="U348" s="98"/>
      <c r="V348" s="69"/>
      <c r="W348" s="70"/>
      <c r="X348" s="184"/>
      <c r="Y348" s="301"/>
      <c r="Z348" s="301"/>
      <c r="AA348" s="302"/>
      <c r="AB348" s="302"/>
      <c r="AC348" s="302"/>
      <c r="AD348" s="302"/>
      <c r="AE348" s="302"/>
      <c r="AF348" s="302"/>
      <c r="AG348" s="302"/>
      <c r="AH348" s="302"/>
      <c r="AI348" s="302"/>
      <c r="AJ348" s="302"/>
      <c r="AK348" s="302"/>
      <c r="AL348" s="302"/>
      <c r="AM348" s="302"/>
      <c r="AN348" s="302"/>
      <c r="AO348" s="302"/>
      <c r="AP348" s="302"/>
      <c r="AQ348" s="302"/>
      <c r="AR348" s="302"/>
      <c r="AS348" s="302"/>
      <c r="BI348" s="55"/>
      <c r="BJ348" s="55"/>
      <c r="BK348" s="55"/>
      <c r="BL348" s="55"/>
      <c r="BM348" s="55"/>
      <c r="BN348" s="55"/>
      <c r="BO348" s="55"/>
      <c r="BP348" s="55"/>
      <c r="BQ348" s="55"/>
      <c r="BR348" s="55"/>
      <c r="BS348" s="55"/>
      <c r="BT348" s="55"/>
      <c r="BU348" s="55"/>
      <c r="BV348" s="55"/>
      <c r="BW348" s="55"/>
    </row>
    <row r="349" spans="3:75" ht="21" customHeight="1">
      <c r="C349" s="35"/>
      <c r="D349" s="431"/>
      <c r="E349" s="432"/>
      <c r="F349" s="189" t="s">
        <v>2428</v>
      </c>
      <c r="G349" s="259"/>
      <c r="H349" s="234" t="s">
        <v>61</v>
      </c>
      <c r="I349" s="234" t="s">
        <v>64</v>
      </c>
      <c r="J349" s="234" t="s">
        <v>0</v>
      </c>
      <c r="K349" s="234" t="s">
        <v>65</v>
      </c>
      <c r="L349" s="234" t="s">
        <v>0</v>
      </c>
      <c r="M349" s="234" t="s">
        <v>218</v>
      </c>
      <c r="N349" s="46" t="s">
        <v>67</v>
      </c>
      <c r="O349" s="46" t="s">
        <v>0</v>
      </c>
      <c r="P349" s="46" t="s">
        <v>378</v>
      </c>
      <c r="Q349" s="46"/>
      <c r="R349" s="46"/>
      <c r="S349" s="46"/>
      <c r="T349" s="46"/>
      <c r="U349" s="98"/>
      <c r="V349" s="69"/>
      <c r="W349" s="70"/>
      <c r="X349" s="184"/>
      <c r="Y349" s="301"/>
      <c r="Z349" s="301"/>
      <c r="AA349" s="302"/>
      <c r="AB349" s="302"/>
      <c r="AC349" s="302"/>
      <c r="AD349" s="302"/>
      <c r="AE349" s="302"/>
      <c r="AF349" s="302"/>
      <c r="AG349" s="302"/>
      <c r="AH349" s="302"/>
      <c r="AI349" s="302"/>
      <c r="AJ349" s="302"/>
      <c r="AK349" s="302"/>
      <c r="AL349" s="302"/>
      <c r="AM349" s="302"/>
      <c r="AN349" s="302"/>
      <c r="AO349" s="302"/>
      <c r="AP349" s="302"/>
      <c r="AQ349" s="302"/>
      <c r="AR349" s="302"/>
      <c r="AS349" s="302"/>
      <c r="BI349" s="55"/>
      <c r="BJ349" s="55"/>
      <c r="BK349" s="55"/>
      <c r="BL349" s="55"/>
      <c r="BM349" s="55"/>
      <c r="BN349" s="55"/>
      <c r="BO349" s="55"/>
      <c r="BP349" s="55"/>
      <c r="BQ349" s="55"/>
      <c r="BR349" s="55"/>
      <c r="BS349" s="55"/>
      <c r="BT349" s="55"/>
      <c r="BU349" s="55"/>
      <c r="BV349" s="55"/>
      <c r="BW349" s="55"/>
    </row>
    <row r="350" spans="3:75" ht="21" customHeight="1">
      <c r="C350" s="35"/>
      <c r="D350" s="431"/>
      <c r="E350" s="432"/>
      <c r="F350" s="189" t="s">
        <v>2429</v>
      </c>
      <c r="G350" s="259"/>
      <c r="H350" s="234" t="s">
        <v>61</v>
      </c>
      <c r="I350" s="234" t="s">
        <v>64</v>
      </c>
      <c r="J350" s="234" t="s">
        <v>0</v>
      </c>
      <c r="K350" s="234" t="s">
        <v>65</v>
      </c>
      <c r="L350" s="234" t="s">
        <v>0</v>
      </c>
      <c r="M350" s="234" t="s">
        <v>219</v>
      </c>
      <c r="N350" s="46" t="s">
        <v>67</v>
      </c>
      <c r="O350" s="46" t="s">
        <v>0</v>
      </c>
      <c r="P350" s="46" t="s">
        <v>378</v>
      </c>
      <c r="Q350" s="46"/>
      <c r="R350" s="46"/>
      <c r="S350" s="46"/>
      <c r="T350" s="46"/>
      <c r="U350" s="98"/>
      <c r="V350" s="69"/>
      <c r="W350" s="70"/>
      <c r="X350" s="184"/>
      <c r="Y350" s="301"/>
      <c r="Z350" s="301"/>
      <c r="AA350" s="302"/>
      <c r="AB350" s="302"/>
      <c r="AC350" s="302"/>
      <c r="AD350" s="302"/>
      <c r="AE350" s="302"/>
      <c r="AF350" s="302"/>
      <c r="AG350" s="302"/>
      <c r="AH350" s="302"/>
      <c r="AI350" s="302"/>
      <c r="AJ350" s="302"/>
      <c r="AK350" s="302"/>
      <c r="AL350" s="302"/>
      <c r="AM350" s="302"/>
      <c r="AN350" s="302"/>
      <c r="AO350" s="302"/>
      <c r="AP350" s="302"/>
      <c r="AQ350" s="302"/>
      <c r="AR350" s="302"/>
      <c r="AS350" s="302"/>
      <c r="BI350" s="55"/>
      <c r="BJ350" s="55"/>
      <c r="BK350" s="55"/>
      <c r="BL350" s="55"/>
      <c r="BM350" s="55"/>
      <c r="BN350" s="55"/>
      <c r="BO350" s="55"/>
      <c r="BP350" s="55"/>
      <c r="BQ350" s="55"/>
      <c r="BR350" s="55"/>
      <c r="BS350" s="55"/>
      <c r="BT350" s="55"/>
      <c r="BU350" s="55"/>
      <c r="BV350" s="55"/>
      <c r="BW350" s="55"/>
    </row>
    <row r="351" spans="3:75" ht="21" customHeight="1">
      <c r="C351" s="35"/>
      <c r="D351" s="431"/>
      <c r="E351" s="432"/>
      <c r="F351" s="189" t="s">
        <v>2430</v>
      </c>
      <c r="G351" s="259"/>
      <c r="H351" s="234" t="s">
        <v>61</v>
      </c>
      <c r="I351" s="234" t="s">
        <v>64</v>
      </c>
      <c r="J351" s="234" t="s">
        <v>0</v>
      </c>
      <c r="K351" s="234" t="s">
        <v>65</v>
      </c>
      <c r="L351" s="234" t="s">
        <v>0</v>
      </c>
      <c r="M351" s="234" t="s">
        <v>220</v>
      </c>
      <c r="N351" s="46" t="s">
        <v>67</v>
      </c>
      <c r="O351" s="46" t="s">
        <v>0</v>
      </c>
      <c r="P351" s="46" t="s">
        <v>378</v>
      </c>
      <c r="Q351" s="46"/>
      <c r="R351" s="46"/>
      <c r="S351" s="46"/>
      <c r="T351" s="46"/>
      <c r="U351" s="98"/>
      <c r="V351" s="69"/>
      <c r="W351" s="70"/>
      <c r="X351" s="184"/>
      <c r="Y351" s="301"/>
      <c r="Z351" s="304"/>
      <c r="BI351" s="55"/>
      <c r="BJ351" s="55"/>
      <c r="BK351" s="55"/>
      <c r="BL351" s="55"/>
      <c r="BM351" s="55"/>
      <c r="BN351" s="55"/>
      <c r="BO351" s="55"/>
      <c r="BP351" s="55"/>
      <c r="BQ351" s="55"/>
      <c r="BR351" s="55"/>
      <c r="BS351" s="55"/>
      <c r="BT351" s="55"/>
      <c r="BU351" s="55"/>
      <c r="BV351" s="55"/>
      <c r="BW351" s="55"/>
    </row>
    <row r="352" spans="3:75" ht="21" customHeight="1">
      <c r="C352" s="35"/>
      <c r="D352" s="431"/>
      <c r="E352" s="432"/>
      <c r="F352" s="189" t="s">
        <v>2431</v>
      </c>
      <c r="G352" s="259"/>
      <c r="H352" s="234" t="s">
        <v>61</v>
      </c>
      <c r="I352" s="234" t="s">
        <v>64</v>
      </c>
      <c r="J352" s="234" t="s">
        <v>0</v>
      </c>
      <c r="K352" s="234" t="s">
        <v>65</v>
      </c>
      <c r="L352" s="234" t="s">
        <v>0</v>
      </c>
      <c r="M352" s="234" t="s">
        <v>221</v>
      </c>
      <c r="N352" s="46" t="s">
        <v>67</v>
      </c>
      <c r="O352" s="46" t="s">
        <v>0</v>
      </c>
      <c r="P352" s="46" t="s">
        <v>378</v>
      </c>
      <c r="Q352" s="46"/>
      <c r="R352" s="46"/>
      <c r="S352" s="46"/>
      <c r="T352" s="46"/>
      <c r="U352" s="98"/>
      <c r="V352" s="69"/>
      <c r="W352" s="70"/>
      <c r="X352" s="184"/>
      <c r="Y352" s="301"/>
      <c r="Z352" s="304"/>
      <c r="BI352" s="55"/>
      <c r="BJ352" s="55"/>
      <c r="BK352" s="55"/>
      <c r="BL352" s="55"/>
      <c r="BM352" s="55"/>
      <c r="BN352" s="55"/>
      <c r="BO352" s="55"/>
      <c r="BP352" s="55"/>
      <c r="BQ352" s="55"/>
      <c r="BR352" s="55"/>
      <c r="BS352" s="55"/>
      <c r="BT352" s="55"/>
      <c r="BU352" s="55"/>
      <c r="BV352" s="55"/>
      <c r="BW352" s="55"/>
    </row>
    <row r="353" spans="3:75" ht="21" customHeight="1">
      <c r="C353" s="35"/>
      <c r="D353" s="431"/>
      <c r="E353" s="432"/>
      <c r="F353" s="189" t="s">
        <v>2432</v>
      </c>
      <c r="G353" s="259"/>
      <c r="H353" s="234" t="s">
        <v>61</v>
      </c>
      <c r="I353" s="234" t="s">
        <v>64</v>
      </c>
      <c r="J353" s="234" t="s">
        <v>0</v>
      </c>
      <c r="K353" s="234" t="s">
        <v>65</v>
      </c>
      <c r="L353" s="234" t="s">
        <v>0</v>
      </c>
      <c r="M353" s="234" t="s">
        <v>222</v>
      </c>
      <c r="N353" s="46" t="s">
        <v>67</v>
      </c>
      <c r="O353" s="46" t="s">
        <v>0</v>
      </c>
      <c r="P353" s="46" t="s">
        <v>378</v>
      </c>
      <c r="Q353" s="46"/>
      <c r="R353" s="46"/>
      <c r="S353" s="46"/>
      <c r="T353" s="46"/>
      <c r="U353" s="98"/>
      <c r="V353" s="69"/>
      <c r="W353" s="70"/>
      <c r="X353" s="184"/>
      <c r="Y353" s="301"/>
      <c r="Z353" s="304"/>
      <c r="BI353" s="55"/>
      <c r="BJ353" s="55"/>
      <c r="BK353" s="55"/>
      <c r="BL353" s="55"/>
      <c r="BM353" s="55"/>
      <c r="BN353" s="55"/>
      <c r="BO353" s="55"/>
      <c r="BP353" s="55"/>
      <c r="BQ353" s="55"/>
      <c r="BR353" s="55"/>
      <c r="BS353" s="55"/>
      <c r="BT353" s="55"/>
      <c r="BU353" s="55"/>
      <c r="BV353" s="55"/>
      <c r="BW353" s="55"/>
    </row>
    <row r="354" spans="3:75" ht="21" customHeight="1">
      <c r="C354" s="35"/>
      <c r="D354" s="431"/>
      <c r="E354" s="432"/>
      <c r="F354" s="189" t="s">
        <v>2433</v>
      </c>
      <c r="G354" s="259"/>
      <c r="H354" s="234" t="s">
        <v>61</v>
      </c>
      <c r="I354" s="234" t="s">
        <v>64</v>
      </c>
      <c r="J354" s="234" t="s">
        <v>0</v>
      </c>
      <c r="K354" s="234" t="s">
        <v>65</v>
      </c>
      <c r="L354" s="234" t="s">
        <v>0</v>
      </c>
      <c r="M354" s="234" t="s">
        <v>223</v>
      </c>
      <c r="N354" s="46" t="s">
        <v>67</v>
      </c>
      <c r="O354" s="46" t="s">
        <v>0</v>
      </c>
      <c r="P354" s="46" t="s">
        <v>378</v>
      </c>
      <c r="Q354" s="46"/>
      <c r="R354" s="46"/>
      <c r="S354" s="46"/>
      <c r="T354" s="46"/>
      <c r="U354" s="98"/>
      <c r="V354" s="69"/>
      <c r="W354" s="70"/>
      <c r="X354" s="184"/>
      <c r="Y354" s="301"/>
      <c r="Z354" s="304"/>
      <c r="BI354" s="55"/>
      <c r="BJ354" s="55"/>
      <c r="BK354" s="55"/>
      <c r="BL354" s="55"/>
      <c r="BM354" s="55"/>
      <c r="BN354" s="55"/>
      <c r="BO354" s="55"/>
      <c r="BP354" s="55"/>
      <c r="BQ354" s="55"/>
      <c r="BR354" s="55"/>
      <c r="BS354" s="55"/>
      <c r="BT354" s="55"/>
      <c r="BU354" s="55"/>
      <c r="BV354" s="55"/>
      <c r="BW354" s="55"/>
    </row>
    <row r="355" spans="3:75" ht="21" customHeight="1">
      <c r="C355" s="35"/>
      <c r="D355" s="431"/>
      <c r="E355" s="432"/>
      <c r="F355" s="189" t="s">
        <v>2434</v>
      </c>
      <c r="G355" s="259"/>
      <c r="H355" s="234" t="s">
        <v>61</v>
      </c>
      <c r="I355" s="234" t="s">
        <v>64</v>
      </c>
      <c r="J355" s="234" t="s">
        <v>0</v>
      </c>
      <c r="K355" s="234" t="s">
        <v>65</v>
      </c>
      <c r="L355" s="234" t="s">
        <v>0</v>
      </c>
      <c r="M355" s="234" t="s">
        <v>224</v>
      </c>
      <c r="N355" s="46" t="s">
        <v>67</v>
      </c>
      <c r="O355" s="46" t="s">
        <v>0</v>
      </c>
      <c r="P355" s="46" t="s">
        <v>378</v>
      </c>
      <c r="Q355" s="46"/>
      <c r="R355" s="46"/>
      <c r="S355" s="46"/>
      <c r="T355" s="46"/>
      <c r="U355" s="98"/>
      <c r="V355" s="69"/>
      <c r="W355" s="70"/>
      <c r="X355" s="184"/>
      <c r="Y355" s="301"/>
      <c r="Z355" s="304"/>
      <c r="BI355" s="55"/>
      <c r="BJ355" s="55"/>
      <c r="BK355" s="55"/>
      <c r="BL355" s="55"/>
      <c r="BM355" s="55"/>
      <c r="BN355" s="55"/>
      <c r="BO355" s="55"/>
      <c r="BP355" s="55"/>
      <c r="BQ355" s="55"/>
      <c r="BR355" s="55"/>
      <c r="BS355" s="55"/>
      <c r="BT355" s="55"/>
      <c r="BU355" s="55"/>
      <c r="BV355" s="55"/>
      <c r="BW355" s="55"/>
    </row>
    <row r="356" spans="3:75" ht="21" customHeight="1">
      <c r="C356" s="35"/>
      <c r="D356" s="431"/>
      <c r="E356" s="432"/>
      <c r="F356" s="189" t="s">
        <v>2435</v>
      </c>
      <c r="G356" s="259"/>
      <c r="H356" s="234" t="s">
        <v>61</v>
      </c>
      <c r="I356" s="234" t="s">
        <v>64</v>
      </c>
      <c r="J356" s="234" t="s">
        <v>0</v>
      </c>
      <c r="K356" s="234" t="s">
        <v>65</v>
      </c>
      <c r="L356" s="234" t="s">
        <v>0</v>
      </c>
      <c r="M356" s="234" t="s">
        <v>225</v>
      </c>
      <c r="N356" s="46" t="s">
        <v>67</v>
      </c>
      <c r="O356" s="46" t="s">
        <v>0</v>
      </c>
      <c r="P356" s="46" t="s">
        <v>378</v>
      </c>
      <c r="Q356" s="46"/>
      <c r="R356" s="46"/>
      <c r="S356" s="46"/>
      <c r="T356" s="46"/>
      <c r="U356" s="98"/>
      <c r="V356" s="69"/>
      <c r="W356" s="70"/>
      <c r="X356" s="184"/>
      <c r="Y356" s="301"/>
      <c r="Z356" s="304"/>
      <c r="BI356" s="55"/>
      <c r="BJ356" s="55"/>
      <c r="BK356" s="55"/>
      <c r="BL356" s="55"/>
      <c r="BM356" s="55"/>
      <c r="BN356" s="55"/>
      <c r="BO356" s="55"/>
      <c r="BP356" s="55"/>
      <c r="BQ356" s="55"/>
      <c r="BR356" s="55"/>
      <c r="BS356" s="55"/>
      <c r="BT356" s="55"/>
      <c r="BU356" s="55"/>
      <c r="BV356" s="55"/>
      <c r="BW356" s="55"/>
    </row>
    <row r="357" spans="3:75" ht="21" customHeight="1">
      <c r="C357" s="35"/>
      <c r="D357" s="431"/>
      <c r="E357" s="432"/>
      <c r="F357" s="189" t="s">
        <v>2436</v>
      </c>
      <c r="G357" s="259"/>
      <c r="H357" s="234" t="s">
        <v>61</v>
      </c>
      <c r="I357" s="234" t="s">
        <v>64</v>
      </c>
      <c r="J357" s="234" t="s">
        <v>0</v>
      </c>
      <c r="K357" s="234" t="s">
        <v>65</v>
      </c>
      <c r="L357" s="234" t="s">
        <v>0</v>
      </c>
      <c r="M357" s="234" t="s">
        <v>235</v>
      </c>
      <c r="N357" s="46" t="s">
        <v>67</v>
      </c>
      <c r="O357" s="46" t="s">
        <v>0</v>
      </c>
      <c r="P357" s="46" t="s">
        <v>378</v>
      </c>
      <c r="Q357" s="46"/>
      <c r="R357" s="46"/>
      <c r="S357" s="46"/>
      <c r="T357" s="46"/>
      <c r="U357" s="98"/>
      <c r="V357" s="69"/>
      <c r="W357" s="70"/>
      <c r="X357" s="184"/>
      <c r="Y357" s="301"/>
      <c r="Z357" s="304"/>
      <c r="BI357" s="55"/>
      <c r="BJ357" s="55"/>
      <c r="BK357" s="55"/>
      <c r="BL357" s="55"/>
      <c r="BM357" s="55"/>
      <c r="BN357" s="55"/>
      <c r="BO357" s="55"/>
      <c r="BP357" s="55"/>
      <c r="BQ357" s="55"/>
      <c r="BR357" s="55"/>
      <c r="BS357" s="55"/>
      <c r="BT357" s="55"/>
      <c r="BU357" s="55"/>
      <c r="BV357" s="55"/>
      <c r="BW357" s="55"/>
    </row>
    <row r="358" spans="3:75" ht="21" customHeight="1">
      <c r="C358" s="35"/>
      <c r="D358" s="431"/>
      <c r="E358" s="432"/>
      <c r="F358" s="189" t="s">
        <v>2437</v>
      </c>
      <c r="G358" s="259"/>
      <c r="H358" s="234" t="s">
        <v>61</v>
      </c>
      <c r="I358" s="234" t="s">
        <v>64</v>
      </c>
      <c r="J358" s="234" t="s">
        <v>0</v>
      </c>
      <c r="K358" s="234" t="s">
        <v>65</v>
      </c>
      <c r="L358" s="234" t="s">
        <v>0</v>
      </c>
      <c r="M358" s="234" t="s">
        <v>226</v>
      </c>
      <c r="N358" s="46" t="s">
        <v>67</v>
      </c>
      <c r="O358" s="46" t="s">
        <v>0</v>
      </c>
      <c r="P358" s="46" t="s">
        <v>378</v>
      </c>
      <c r="Q358" s="46"/>
      <c r="R358" s="46"/>
      <c r="S358" s="46"/>
      <c r="T358" s="46"/>
      <c r="U358" s="98"/>
      <c r="V358" s="69"/>
      <c r="W358" s="70"/>
      <c r="X358" s="184"/>
      <c r="Y358" s="301"/>
      <c r="Z358" s="304"/>
      <c r="BI358" s="55"/>
      <c r="BJ358" s="55"/>
      <c r="BK358" s="55"/>
      <c r="BL358" s="55"/>
      <c r="BM358" s="55"/>
      <c r="BN358" s="55"/>
      <c r="BO358" s="55"/>
      <c r="BP358" s="55"/>
      <c r="BQ358" s="55"/>
      <c r="BR358" s="55"/>
      <c r="BS358" s="55"/>
      <c r="BT358" s="55"/>
      <c r="BU358" s="55"/>
      <c r="BV358" s="55"/>
      <c r="BW358" s="55"/>
    </row>
    <row r="359" spans="3:75" ht="21" customHeight="1">
      <c r="C359" s="35"/>
      <c r="D359" s="431"/>
      <c r="E359" s="432"/>
      <c r="F359" s="189" t="s">
        <v>2438</v>
      </c>
      <c r="G359" s="259"/>
      <c r="H359" s="234" t="s">
        <v>61</v>
      </c>
      <c r="I359" s="234" t="s">
        <v>64</v>
      </c>
      <c r="J359" s="234" t="s">
        <v>0</v>
      </c>
      <c r="K359" s="234" t="s">
        <v>65</v>
      </c>
      <c r="L359" s="234" t="s">
        <v>0</v>
      </c>
      <c r="M359" s="234" t="s">
        <v>227</v>
      </c>
      <c r="N359" s="46" t="s">
        <v>67</v>
      </c>
      <c r="O359" s="46" t="s">
        <v>0</v>
      </c>
      <c r="P359" s="46" t="s">
        <v>378</v>
      </c>
      <c r="Q359" s="46"/>
      <c r="R359" s="46"/>
      <c r="S359" s="46"/>
      <c r="T359" s="46"/>
      <c r="U359" s="98"/>
      <c r="V359" s="69"/>
      <c r="W359" s="70"/>
      <c r="X359" s="184"/>
      <c r="Y359" s="301"/>
      <c r="Z359" s="304"/>
      <c r="BI359" s="55"/>
      <c r="BJ359" s="55"/>
      <c r="BK359" s="55"/>
      <c r="BL359" s="55"/>
      <c r="BM359" s="55"/>
      <c r="BN359" s="55"/>
      <c r="BO359" s="55"/>
      <c r="BP359" s="55"/>
      <c r="BQ359" s="55"/>
      <c r="BR359" s="55"/>
      <c r="BS359" s="55"/>
      <c r="BT359" s="55"/>
      <c r="BU359" s="55"/>
      <c r="BV359" s="55"/>
      <c r="BW359" s="55"/>
    </row>
    <row r="360" spans="3:75" ht="21" customHeight="1">
      <c r="C360" s="35"/>
      <c r="D360" s="431"/>
      <c r="E360" s="432"/>
      <c r="F360" s="189" t="s">
        <v>2439</v>
      </c>
      <c r="G360" s="259"/>
      <c r="H360" s="234" t="s">
        <v>61</v>
      </c>
      <c r="I360" s="234" t="s">
        <v>64</v>
      </c>
      <c r="J360" s="234" t="s">
        <v>0</v>
      </c>
      <c r="K360" s="234" t="s">
        <v>65</v>
      </c>
      <c r="L360" s="234" t="s">
        <v>0</v>
      </c>
      <c r="M360" s="234" t="s">
        <v>228</v>
      </c>
      <c r="N360" s="46" t="s">
        <v>67</v>
      </c>
      <c r="O360" s="46" t="s">
        <v>0</v>
      </c>
      <c r="P360" s="46" t="s">
        <v>378</v>
      </c>
      <c r="Q360" s="46"/>
      <c r="R360" s="46"/>
      <c r="S360" s="46"/>
      <c r="T360" s="46"/>
      <c r="U360" s="98"/>
      <c r="V360" s="69"/>
      <c r="W360" s="70"/>
      <c r="X360" s="184"/>
      <c r="Y360" s="301"/>
      <c r="Z360" s="304"/>
      <c r="BI360" s="55"/>
      <c r="BJ360" s="55"/>
      <c r="BK360" s="55"/>
      <c r="BL360" s="55"/>
      <c r="BM360" s="55"/>
      <c r="BN360" s="55"/>
      <c r="BO360" s="55"/>
      <c r="BP360" s="55"/>
      <c r="BQ360" s="55"/>
      <c r="BR360" s="55"/>
      <c r="BS360" s="55"/>
      <c r="BT360" s="55"/>
      <c r="BU360" s="55"/>
      <c r="BV360" s="55"/>
      <c r="BW360" s="55"/>
    </row>
    <row r="361" spans="3:75" ht="21" customHeight="1">
      <c r="C361" s="35"/>
      <c r="D361" s="431"/>
      <c r="E361" s="432"/>
      <c r="F361" s="189" t="s">
        <v>2440</v>
      </c>
      <c r="G361" s="259"/>
      <c r="H361" s="234" t="s">
        <v>61</v>
      </c>
      <c r="I361" s="234" t="s">
        <v>64</v>
      </c>
      <c r="J361" s="234" t="s">
        <v>0</v>
      </c>
      <c r="K361" s="234" t="s">
        <v>65</v>
      </c>
      <c r="L361" s="234" t="s">
        <v>0</v>
      </c>
      <c r="M361" s="234" t="s">
        <v>229</v>
      </c>
      <c r="N361" s="46" t="s">
        <v>67</v>
      </c>
      <c r="O361" s="46" t="s">
        <v>0</v>
      </c>
      <c r="P361" s="46" t="s">
        <v>378</v>
      </c>
      <c r="Q361" s="46"/>
      <c r="R361" s="46"/>
      <c r="S361" s="46"/>
      <c r="T361" s="46"/>
      <c r="U361" s="98"/>
      <c r="V361" s="69"/>
      <c r="W361" s="70"/>
      <c r="X361" s="184"/>
      <c r="Y361" s="301"/>
      <c r="Z361" s="304"/>
      <c r="BI361" s="55"/>
      <c r="BJ361" s="55"/>
      <c r="BK361" s="55"/>
      <c r="BL361" s="55"/>
      <c r="BM361" s="55"/>
      <c r="BN361" s="55"/>
      <c r="BO361" s="55"/>
      <c r="BP361" s="55"/>
      <c r="BQ361" s="55"/>
      <c r="BR361" s="55"/>
      <c r="BS361" s="55"/>
      <c r="BT361" s="55"/>
      <c r="BU361" s="55"/>
      <c r="BV361" s="55"/>
      <c r="BW361" s="55"/>
    </row>
    <row r="362" spans="3:75" ht="21" customHeight="1">
      <c r="C362" s="35"/>
      <c r="D362" s="431"/>
      <c r="E362" s="432"/>
      <c r="F362" s="189" t="s">
        <v>2441</v>
      </c>
      <c r="G362" s="259"/>
      <c r="H362" s="234" t="s">
        <v>61</v>
      </c>
      <c r="I362" s="234" t="s">
        <v>64</v>
      </c>
      <c r="J362" s="234" t="s">
        <v>0</v>
      </c>
      <c r="K362" s="234" t="s">
        <v>65</v>
      </c>
      <c r="L362" s="234" t="s">
        <v>0</v>
      </c>
      <c r="M362" s="234" t="s">
        <v>230</v>
      </c>
      <c r="N362" s="46" t="s">
        <v>67</v>
      </c>
      <c r="O362" s="46" t="s">
        <v>0</v>
      </c>
      <c r="P362" s="46" t="s">
        <v>378</v>
      </c>
      <c r="Q362" s="46"/>
      <c r="R362" s="46"/>
      <c r="S362" s="46"/>
      <c r="T362" s="46"/>
      <c r="U362" s="98"/>
      <c r="V362" s="69"/>
      <c r="W362" s="70"/>
      <c r="X362" s="184"/>
      <c r="Y362" s="301"/>
      <c r="Z362" s="304"/>
      <c r="BI362" s="55"/>
      <c r="BJ362" s="55"/>
      <c r="BK362" s="55"/>
      <c r="BL362" s="55"/>
      <c r="BM362" s="55"/>
      <c r="BN362" s="55"/>
      <c r="BO362" s="55"/>
      <c r="BP362" s="55"/>
      <c r="BQ362" s="55"/>
      <c r="BR362" s="55"/>
      <c r="BS362" s="55"/>
      <c r="BT362" s="55"/>
      <c r="BU362" s="55"/>
      <c r="BV362" s="55"/>
      <c r="BW362" s="55"/>
    </row>
    <row r="363" spans="3:75" ht="21" customHeight="1">
      <c r="C363" s="35"/>
      <c r="D363" s="431"/>
      <c r="E363" s="432"/>
      <c r="F363" s="189" t="s">
        <v>2442</v>
      </c>
      <c r="G363" s="259"/>
      <c r="H363" s="234" t="s">
        <v>61</v>
      </c>
      <c r="I363" s="234" t="s">
        <v>64</v>
      </c>
      <c r="J363" s="234" t="s">
        <v>0</v>
      </c>
      <c r="K363" s="234" t="s">
        <v>65</v>
      </c>
      <c r="L363" s="234" t="s">
        <v>0</v>
      </c>
      <c r="M363" s="234" t="s">
        <v>231</v>
      </c>
      <c r="N363" s="46" t="s">
        <v>67</v>
      </c>
      <c r="O363" s="46" t="s">
        <v>0</v>
      </c>
      <c r="P363" s="46" t="s">
        <v>378</v>
      </c>
      <c r="Q363" s="46"/>
      <c r="R363" s="46"/>
      <c r="S363" s="46"/>
      <c r="T363" s="46"/>
      <c r="U363" s="98"/>
      <c r="V363" s="69"/>
      <c r="W363" s="70"/>
      <c r="X363" s="184"/>
      <c r="Y363" s="301"/>
      <c r="Z363" s="304"/>
      <c r="BI363" s="55"/>
      <c r="BJ363" s="55"/>
      <c r="BK363" s="55"/>
      <c r="BL363" s="55"/>
      <c r="BM363" s="55"/>
      <c r="BN363" s="55"/>
      <c r="BO363" s="55"/>
      <c r="BP363" s="55"/>
      <c r="BQ363" s="55"/>
      <c r="BR363" s="55"/>
      <c r="BS363" s="55"/>
      <c r="BT363" s="55"/>
      <c r="BU363" s="55"/>
      <c r="BV363" s="55"/>
      <c r="BW363" s="55"/>
    </row>
    <row r="364" spans="3:75" ht="21" customHeight="1">
      <c r="C364" s="35"/>
      <c r="D364" s="431"/>
      <c r="E364" s="432"/>
      <c r="F364" s="189" t="s">
        <v>2443</v>
      </c>
      <c r="G364" s="259"/>
      <c r="H364" s="234" t="s">
        <v>61</v>
      </c>
      <c r="I364" s="234" t="s">
        <v>64</v>
      </c>
      <c r="J364" s="234" t="s">
        <v>0</v>
      </c>
      <c r="K364" s="234" t="s">
        <v>65</v>
      </c>
      <c r="L364" s="234" t="s">
        <v>0</v>
      </c>
      <c r="M364" s="234" t="s">
        <v>232</v>
      </c>
      <c r="N364" s="46" t="s">
        <v>67</v>
      </c>
      <c r="O364" s="46" t="s">
        <v>0</v>
      </c>
      <c r="P364" s="46" t="s">
        <v>378</v>
      </c>
      <c r="Q364" s="46"/>
      <c r="R364" s="46"/>
      <c r="S364" s="46"/>
      <c r="T364" s="46"/>
      <c r="U364" s="98"/>
      <c r="V364" s="69"/>
      <c r="W364" s="70"/>
      <c r="X364" s="184"/>
      <c r="Y364" s="301"/>
      <c r="Z364" s="304"/>
      <c r="BI364" s="55"/>
      <c r="BJ364" s="55"/>
      <c r="BK364" s="55"/>
      <c r="BL364" s="55"/>
      <c r="BM364" s="55"/>
      <c r="BN364" s="55"/>
      <c r="BO364" s="55"/>
      <c r="BP364" s="55"/>
      <c r="BQ364" s="55"/>
      <c r="BR364" s="55"/>
      <c r="BS364" s="55"/>
      <c r="BT364" s="55"/>
      <c r="BU364" s="55"/>
      <c r="BV364" s="55"/>
      <c r="BW364" s="55"/>
    </row>
    <row r="365" spans="3:75" ht="21" customHeight="1">
      <c r="C365" s="35"/>
      <c r="D365" s="431"/>
      <c r="E365" s="432"/>
      <c r="F365" s="189" t="s">
        <v>2444</v>
      </c>
      <c r="G365" s="259"/>
      <c r="H365" s="234" t="s">
        <v>61</v>
      </c>
      <c r="I365" s="234" t="s">
        <v>64</v>
      </c>
      <c r="J365" s="234" t="s">
        <v>0</v>
      </c>
      <c r="K365" s="234" t="s">
        <v>65</v>
      </c>
      <c r="L365" s="234" t="s">
        <v>0</v>
      </c>
      <c r="M365" s="234" t="s">
        <v>233</v>
      </c>
      <c r="N365" s="46" t="s">
        <v>67</v>
      </c>
      <c r="O365" s="46" t="s">
        <v>0</v>
      </c>
      <c r="P365" s="46" t="s">
        <v>378</v>
      </c>
      <c r="Q365" s="46"/>
      <c r="R365" s="46"/>
      <c r="S365" s="46"/>
      <c r="T365" s="46"/>
      <c r="U365" s="98"/>
      <c r="V365" s="69"/>
      <c r="W365" s="70"/>
      <c r="X365" s="184"/>
      <c r="Y365" s="301"/>
      <c r="Z365" s="304"/>
      <c r="BI365" s="55"/>
      <c r="BJ365" s="55"/>
      <c r="BK365" s="55"/>
      <c r="BL365" s="55"/>
      <c r="BM365" s="55"/>
      <c r="BN365" s="55"/>
      <c r="BO365" s="55"/>
      <c r="BP365" s="55"/>
      <c r="BQ365" s="55"/>
      <c r="BR365" s="55"/>
      <c r="BS365" s="55"/>
      <c r="BT365" s="55"/>
      <c r="BU365" s="55"/>
      <c r="BV365" s="55"/>
      <c r="BW365" s="55"/>
    </row>
    <row r="366" spans="3:75" ht="21" customHeight="1">
      <c r="C366" s="35"/>
      <c r="D366" s="431"/>
      <c r="E366" s="432"/>
      <c r="F366" s="189" t="s">
        <v>2445</v>
      </c>
      <c r="G366" s="259"/>
      <c r="H366" s="234" t="s">
        <v>61</v>
      </c>
      <c r="I366" s="234" t="s">
        <v>64</v>
      </c>
      <c r="J366" s="234" t="s">
        <v>0</v>
      </c>
      <c r="K366" s="234" t="s">
        <v>65</v>
      </c>
      <c r="L366" s="234" t="s">
        <v>0</v>
      </c>
      <c r="M366" s="234" t="s">
        <v>234</v>
      </c>
      <c r="N366" s="46" t="s">
        <v>67</v>
      </c>
      <c r="O366" s="46" t="s">
        <v>0</v>
      </c>
      <c r="P366" s="46" t="s">
        <v>378</v>
      </c>
      <c r="Q366" s="46"/>
      <c r="R366" s="46"/>
      <c r="S366" s="46"/>
      <c r="T366" s="46"/>
      <c r="U366" s="98"/>
      <c r="V366" s="69"/>
      <c r="W366" s="70"/>
      <c r="X366" s="184"/>
      <c r="Y366" s="301"/>
      <c r="Z366" s="304"/>
      <c r="BI366" s="55"/>
      <c r="BJ366" s="55"/>
      <c r="BK366" s="55"/>
      <c r="BL366" s="55"/>
      <c r="BM366" s="55"/>
      <c r="BN366" s="55"/>
      <c r="BO366" s="55"/>
      <c r="BP366" s="55"/>
      <c r="BQ366" s="55"/>
      <c r="BR366" s="55"/>
      <c r="BS366" s="55"/>
      <c r="BT366" s="55"/>
      <c r="BU366" s="55"/>
      <c r="BV366" s="55"/>
      <c r="BW366" s="55"/>
    </row>
    <row r="367" spans="3:75" ht="21" customHeight="1">
      <c r="C367" s="35"/>
      <c r="D367" s="431"/>
      <c r="E367" s="432"/>
      <c r="F367" s="189" t="s">
        <v>2446</v>
      </c>
      <c r="G367" s="259"/>
      <c r="H367" s="234" t="s">
        <v>61</v>
      </c>
      <c r="I367" s="234" t="s">
        <v>64</v>
      </c>
      <c r="J367" s="234" t="s">
        <v>0</v>
      </c>
      <c r="K367" s="234" t="s">
        <v>65</v>
      </c>
      <c r="L367" s="234" t="s">
        <v>0</v>
      </c>
      <c r="M367" s="234" t="s">
        <v>237</v>
      </c>
      <c r="N367" s="46" t="s">
        <v>67</v>
      </c>
      <c r="O367" s="46" t="s">
        <v>0</v>
      </c>
      <c r="P367" s="46" t="s">
        <v>378</v>
      </c>
      <c r="Q367" s="46"/>
      <c r="R367" s="46"/>
      <c r="S367" s="46"/>
      <c r="T367" s="46"/>
      <c r="U367" s="98"/>
      <c r="V367" s="69"/>
      <c r="W367" s="70"/>
      <c r="X367" s="184"/>
      <c r="Y367" s="301"/>
      <c r="Z367" s="304"/>
      <c r="BI367" s="55"/>
      <c r="BJ367" s="55"/>
      <c r="BK367" s="55"/>
      <c r="BL367" s="55"/>
      <c r="BM367" s="55"/>
      <c r="BN367" s="55"/>
      <c r="BO367" s="55"/>
      <c r="BP367" s="55"/>
      <c r="BQ367" s="55"/>
      <c r="BR367" s="55"/>
      <c r="BS367" s="55"/>
      <c r="BT367" s="55"/>
      <c r="BU367" s="55"/>
      <c r="BV367" s="55"/>
      <c r="BW367" s="55"/>
    </row>
    <row r="368" spans="3:75" ht="21" customHeight="1">
      <c r="C368" s="35"/>
      <c r="D368" s="431"/>
      <c r="E368" s="432"/>
      <c r="F368" s="189" t="s">
        <v>2447</v>
      </c>
      <c r="G368" s="259"/>
      <c r="H368" s="234" t="s">
        <v>61</v>
      </c>
      <c r="I368" s="234" t="s">
        <v>64</v>
      </c>
      <c r="J368" s="234" t="s">
        <v>0</v>
      </c>
      <c r="K368" s="234" t="s">
        <v>65</v>
      </c>
      <c r="L368" s="234" t="s">
        <v>0</v>
      </c>
      <c r="M368" s="234" t="s">
        <v>238</v>
      </c>
      <c r="N368" s="46" t="s">
        <v>67</v>
      </c>
      <c r="O368" s="46" t="s">
        <v>0</v>
      </c>
      <c r="P368" s="46" t="s">
        <v>378</v>
      </c>
      <c r="Q368" s="46"/>
      <c r="R368" s="46"/>
      <c r="S368" s="46"/>
      <c r="T368" s="46"/>
      <c r="U368" s="98"/>
      <c r="V368" s="69"/>
      <c r="W368" s="70"/>
      <c r="X368" s="184"/>
      <c r="Y368" s="301"/>
      <c r="Z368" s="304"/>
      <c r="BI368" s="55"/>
      <c r="BJ368" s="55"/>
      <c r="BK368" s="55"/>
      <c r="BL368" s="55"/>
      <c r="BM368" s="55"/>
      <c r="BN368" s="55"/>
      <c r="BO368" s="55"/>
      <c r="BP368" s="55"/>
      <c r="BQ368" s="55"/>
      <c r="BR368" s="55"/>
      <c r="BS368" s="55"/>
      <c r="BT368" s="55"/>
      <c r="BU368" s="55"/>
      <c r="BV368" s="55"/>
      <c r="BW368" s="55"/>
    </row>
    <row r="369" spans="3:75" ht="21" customHeight="1">
      <c r="C369" s="35"/>
      <c r="D369" s="431"/>
      <c r="E369" s="432"/>
      <c r="F369" s="189" t="s">
        <v>2448</v>
      </c>
      <c r="G369" s="259"/>
      <c r="H369" s="234" t="s">
        <v>61</v>
      </c>
      <c r="I369" s="234" t="s">
        <v>64</v>
      </c>
      <c r="J369" s="234" t="s">
        <v>0</v>
      </c>
      <c r="K369" s="234" t="s">
        <v>65</v>
      </c>
      <c r="L369" s="234" t="s">
        <v>0</v>
      </c>
      <c r="M369" s="234" t="s">
        <v>239</v>
      </c>
      <c r="N369" s="46" t="s">
        <v>67</v>
      </c>
      <c r="O369" s="46" t="s">
        <v>0</v>
      </c>
      <c r="P369" s="46" t="s">
        <v>378</v>
      </c>
      <c r="Q369" s="46"/>
      <c r="R369" s="46"/>
      <c r="S369" s="46"/>
      <c r="T369" s="46"/>
      <c r="U369" s="98"/>
      <c r="V369" s="69"/>
      <c r="W369" s="70"/>
      <c r="X369" s="184"/>
      <c r="Y369" s="301"/>
      <c r="Z369" s="304"/>
      <c r="BI369" s="55"/>
      <c r="BJ369" s="55"/>
      <c r="BK369" s="55"/>
      <c r="BL369" s="55"/>
      <c r="BM369" s="55"/>
      <c r="BN369" s="55"/>
      <c r="BO369" s="55"/>
      <c r="BP369" s="55"/>
      <c r="BQ369" s="55"/>
      <c r="BR369" s="55"/>
      <c r="BS369" s="55"/>
      <c r="BT369" s="55"/>
      <c r="BU369" s="55"/>
      <c r="BV369" s="55"/>
      <c r="BW369" s="55"/>
    </row>
    <row r="370" spans="3:75" ht="21" customHeight="1">
      <c r="C370" s="35"/>
      <c r="D370" s="431"/>
      <c r="E370" s="432"/>
      <c r="F370" s="189" t="s">
        <v>2449</v>
      </c>
      <c r="G370" s="259"/>
      <c r="H370" s="234" t="s">
        <v>61</v>
      </c>
      <c r="I370" s="234" t="s">
        <v>64</v>
      </c>
      <c r="J370" s="234" t="s">
        <v>0</v>
      </c>
      <c r="K370" s="234" t="s">
        <v>65</v>
      </c>
      <c r="L370" s="234" t="s">
        <v>0</v>
      </c>
      <c r="M370" s="234" t="s">
        <v>240</v>
      </c>
      <c r="N370" s="46" t="s">
        <v>67</v>
      </c>
      <c r="O370" s="46" t="s">
        <v>0</v>
      </c>
      <c r="P370" s="46" t="s">
        <v>378</v>
      </c>
      <c r="Q370" s="46"/>
      <c r="R370" s="46"/>
      <c r="S370" s="46"/>
      <c r="T370" s="46"/>
      <c r="U370" s="98"/>
      <c r="V370" s="69"/>
      <c r="W370" s="70"/>
      <c r="X370" s="184"/>
      <c r="Y370" s="301"/>
      <c r="Z370" s="304"/>
      <c r="BI370" s="55"/>
      <c r="BJ370" s="55"/>
      <c r="BK370" s="55"/>
      <c r="BL370" s="55"/>
      <c r="BM370" s="55"/>
      <c r="BN370" s="55"/>
      <c r="BO370" s="55"/>
      <c r="BP370" s="55"/>
      <c r="BQ370" s="55"/>
      <c r="BR370" s="55"/>
      <c r="BS370" s="55"/>
      <c r="BT370" s="55"/>
      <c r="BU370" s="55"/>
      <c r="BV370" s="55"/>
      <c r="BW370" s="55"/>
    </row>
    <row r="371" spans="3:75" ht="21" customHeight="1">
      <c r="C371" s="35"/>
      <c r="D371" s="431"/>
      <c r="E371" s="432"/>
      <c r="F371" s="189" t="s">
        <v>2450</v>
      </c>
      <c r="G371" s="259"/>
      <c r="H371" s="234" t="s">
        <v>61</v>
      </c>
      <c r="I371" s="234" t="s">
        <v>64</v>
      </c>
      <c r="J371" s="234" t="s">
        <v>0</v>
      </c>
      <c r="K371" s="234" t="s">
        <v>65</v>
      </c>
      <c r="L371" s="234" t="s">
        <v>0</v>
      </c>
      <c r="M371" s="234" t="s">
        <v>241</v>
      </c>
      <c r="N371" s="46" t="s">
        <v>67</v>
      </c>
      <c r="O371" s="46" t="s">
        <v>0</v>
      </c>
      <c r="P371" s="46" t="s">
        <v>378</v>
      </c>
      <c r="Q371" s="46"/>
      <c r="R371" s="46"/>
      <c r="S371" s="46"/>
      <c r="T371" s="46"/>
      <c r="U371" s="98"/>
      <c r="V371" s="69"/>
      <c r="W371" s="70"/>
      <c r="X371" s="184"/>
      <c r="Y371" s="301"/>
      <c r="Z371" s="304"/>
      <c r="BI371" s="55"/>
      <c r="BJ371" s="55"/>
      <c r="BK371" s="55"/>
      <c r="BL371" s="55"/>
      <c r="BM371" s="55"/>
      <c r="BN371" s="55"/>
      <c r="BO371" s="55"/>
      <c r="BP371" s="55"/>
      <c r="BQ371" s="55"/>
      <c r="BR371" s="55"/>
      <c r="BS371" s="55"/>
      <c r="BT371" s="55"/>
      <c r="BU371" s="55"/>
      <c r="BV371" s="55"/>
      <c r="BW371" s="55"/>
    </row>
    <row r="372" spans="3:75" ht="21" customHeight="1">
      <c r="C372" s="35"/>
      <c r="D372" s="431"/>
      <c r="E372" s="432"/>
      <c r="F372" s="189" t="s">
        <v>2451</v>
      </c>
      <c r="G372" s="259"/>
      <c r="H372" s="234" t="s">
        <v>61</v>
      </c>
      <c r="I372" s="234" t="s">
        <v>64</v>
      </c>
      <c r="J372" s="234" t="s">
        <v>0</v>
      </c>
      <c r="K372" s="234" t="s">
        <v>65</v>
      </c>
      <c r="L372" s="234" t="s">
        <v>0</v>
      </c>
      <c r="M372" s="234" t="s">
        <v>242</v>
      </c>
      <c r="N372" s="46" t="s">
        <v>67</v>
      </c>
      <c r="O372" s="46" t="s">
        <v>0</v>
      </c>
      <c r="P372" s="46" t="s">
        <v>378</v>
      </c>
      <c r="Q372" s="46"/>
      <c r="R372" s="46"/>
      <c r="S372" s="46"/>
      <c r="T372" s="46"/>
      <c r="U372" s="98"/>
      <c r="V372" s="69"/>
      <c r="W372" s="70"/>
      <c r="X372" s="184"/>
      <c r="Y372" s="301"/>
      <c r="Z372" s="304"/>
      <c r="BI372" s="55"/>
      <c r="BJ372" s="55"/>
      <c r="BK372" s="55"/>
      <c r="BL372" s="55"/>
      <c r="BM372" s="55"/>
      <c r="BN372" s="55"/>
      <c r="BO372" s="55"/>
      <c r="BP372" s="55"/>
      <c r="BQ372" s="55"/>
      <c r="BR372" s="55"/>
      <c r="BS372" s="55"/>
      <c r="BT372" s="55"/>
      <c r="BU372" s="55"/>
      <c r="BV372" s="55"/>
      <c r="BW372" s="55"/>
    </row>
    <row r="373" spans="3:75" ht="21" customHeight="1">
      <c r="C373" s="35"/>
      <c r="D373" s="431"/>
      <c r="E373" s="432"/>
      <c r="F373" s="189" t="s">
        <v>2452</v>
      </c>
      <c r="G373" s="259"/>
      <c r="H373" s="234" t="s">
        <v>61</v>
      </c>
      <c r="I373" s="234" t="s">
        <v>64</v>
      </c>
      <c r="J373" s="234" t="s">
        <v>0</v>
      </c>
      <c r="K373" s="234" t="s">
        <v>65</v>
      </c>
      <c r="L373" s="234" t="s">
        <v>0</v>
      </c>
      <c r="M373" s="234" t="s">
        <v>243</v>
      </c>
      <c r="N373" s="46" t="s">
        <v>67</v>
      </c>
      <c r="O373" s="46" t="s">
        <v>0</v>
      </c>
      <c r="P373" s="46" t="s">
        <v>378</v>
      </c>
      <c r="Q373" s="46"/>
      <c r="R373" s="46"/>
      <c r="S373" s="46"/>
      <c r="T373" s="46"/>
      <c r="U373" s="98"/>
      <c r="V373" s="69"/>
      <c r="W373" s="70"/>
      <c r="X373" s="184"/>
      <c r="Y373" s="301"/>
      <c r="Z373" s="304"/>
      <c r="BI373" s="55"/>
      <c r="BJ373" s="55"/>
      <c r="BK373" s="55"/>
      <c r="BL373" s="55"/>
      <c r="BM373" s="55"/>
      <c r="BN373" s="55"/>
      <c r="BO373" s="55"/>
      <c r="BP373" s="55"/>
      <c r="BQ373" s="55"/>
      <c r="BR373" s="55"/>
      <c r="BS373" s="55"/>
      <c r="BT373" s="55"/>
      <c r="BU373" s="55"/>
      <c r="BV373" s="55"/>
      <c r="BW373" s="55"/>
    </row>
    <row r="374" spans="3:75" ht="21" customHeight="1">
      <c r="C374" s="35"/>
      <c r="D374" s="431"/>
      <c r="E374" s="432"/>
      <c r="F374" s="189" t="s">
        <v>2453</v>
      </c>
      <c r="G374" s="259"/>
      <c r="H374" s="234" t="s">
        <v>61</v>
      </c>
      <c r="I374" s="234" t="s">
        <v>64</v>
      </c>
      <c r="J374" s="234" t="s">
        <v>0</v>
      </c>
      <c r="K374" s="234" t="s">
        <v>65</v>
      </c>
      <c r="L374" s="234" t="s">
        <v>0</v>
      </c>
      <c r="M374" s="234" t="s">
        <v>244</v>
      </c>
      <c r="N374" s="46" t="s">
        <v>67</v>
      </c>
      <c r="O374" s="46" t="s">
        <v>0</v>
      </c>
      <c r="P374" s="46" t="s">
        <v>378</v>
      </c>
      <c r="Q374" s="46"/>
      <c r="R374" s="46"/>
      <c r="S374" s="46"/>
      <c r="T374" s="46"/>
      <c r="U374" s="98"/>
      <c r="V374" s="69"/>
      <c r="W374" s="70"/>
      <c r="X374" s="184"/>
      <c r="Y374" s="301"/>
      <c r="Z374" s="304"/>
      <c r="BI374" s="55"/>
      <c r="BJ374" s="55"/>
      <c r="BK374" s="55"/>
      <c r="BL374" s="55"/>
      <c r="BM374" s="55"/>
      <c r="BN374" s="55"/>
      <c r="BO374" s="55"/>
      <c r="BP374" s="55"/>
      <c r="BQ374" s="55"/>
      <c r="BR374" s="55"/>
      <c r="BS374" s="55"/>
      <c r="BT374" s="55"/>
      <c r="BU374" s="55"/>
      <c r="BV374" s="55"/>
      <c r="BW374" s="55"/>
    </row>
    <row r="375" spans="3:75" ht="21" customHeight="1">
      <c r="C375" s="35"/>
      <c r="D375" s="431"/>
      <c r="E375" s="432"/>
      <c r="F375" s="189" t="s">
        <v>2454</v>
      </c>
      <c r="G375" s="259"/>
      <c r="H375" s="234" t="s">
        <v>61</v>
      </c>
      <c r="I375" s="234" t="s">
        <v>64</v>
      </c>
      <c r="J375" s="234" t="s">
        <v>0</v>
      </c>
      <c r="K375" s="234" t="s">
        <v>65</v>
      </c>
      <c r="L375" s="234" t="s">
        <v>0</v>
      </c>
      <c r="M375" s="234" t="s">
        <v>245</v>
      </c>
      <c r="N375" s="46" t="s">
        <v>67</v>
      </c>
      <c r="O375" s="46" t="s">
        <v>0</v>
      </c>
      <c r="P375" s="46" t="s">
        <v>378</v>
      </c>
      <c r="Q375" s="46"/>
      <c r="R375" s="46"/>
      <c r="S375" s="46"/>
      <c r="T375" s="46"/>
      <c r="U375" s="98"/>
      <c r="V375" s="69"/>
      <c r="W375" s="70"/>
      <c r="X375" s="184"/>
      <c r="Y375" s="301"/>
      <c r="Z375" s="304"/>
      <c r="BI375" s="55"/>
      <c r="BJ375" s="55"/>
      <c r="BK375" s="55"/>
      <c r="BL375" s="55"/>
      <c r="BM375" s="55"/>
      <c r="BN375" s="55"/>
      <c r="BO375" s="55"/>
      <c r="BP375" s="55"/>
      <c r="BQ375" s="55"/>
      <c r="BR375" s="55"/>
      <c r="BS375" s="55"/>
      <c r="BT375" s="55"/>
      <c r="BU375" s="55"/>
      <c r="BV375" s="55"/>
      <c r="BW375" s="55"/>
    </row>
    <row r="376" spans="3:75" ht="21" customHeight="1">
      <c r="C376" s="35"/>
      <c r="D376" s="431"/>
      <c r="E376" s="432"/>
      <c r="F376" s="189" t="s">
        <v>2455</v>
      </c>
      <c r="G376" s="259"/>
      <c r="H376" s="234" t="s">
        <v>61</v>
      </c>
      <c r="I376" s="234" t="s">
        <v>64</v>
      </c>
      <c r="J376" s="234" t="s">
        <v>0</v>
      </c>
      <c r="K376" s="234" t="s">
        <v>65</v>
      </c>
      <c r="L376" s="234" t="s">
        <v>0</v>
      </c>
      <c r="M376" s="234" t="s">
        <v>246</v>
      </c>
      <c r="N376" s="46" t="s">
        <v>67</v>
      </c>
      <c r="O376" s="46" t="s">
        <v>0</v>
      </c>
      <c r="P376" s="46" t="s">
        <v>378</v>
      </c>
      <c r="Q376" s="46"/>
      <c r="R376" s="46"/>
      <c r="S376" s="46"/>
      <c r="T376" s="46"/>
      <c r="U376" s="98"/>
      <c r="V376" s="69"/>
      <c r="W376" s="70"/>
      <c r="X376" s="184"/>
      <c r="Y376" s="301"/>
      <c r="Z376" s="304"/>
      <c r="BI376" s="55"/>
      <c r="BJ376" s="55"/>
      <c r="BK376" s="55"/>
      <c r="BL376" s="55"/>
      <c r="BM376" s="55"/>
      <c r="BN376" s="55"/>
      <c r="BO376" s="55"/>
      <c r="BP376" s="55"/>
      <c r="BQ376" s="55"/>
      <c r="BR376" s="55"/>
      <c r="BS376" s="55"/>
      <c r="BT376" s="55"/>
      <c r="BU376" s="55"/>
      <c r="BV376" s="55"/>
      <c r="BW376" s="55"/>
    </row>
    <row r="377" spans="3:75" ht="21" customHeight="1">
      <c r="C377" s="35"/>
      <c r="D377" s="431"/>
      <c r="E377" s="432"/>
      <c r="F377" s="189" t="s">
        <v>2456</v>
      </c>
      <c r="G377" s="259"/>
      <c r="H377" s="234" t="s">
        <v>61</v>
      </c>
      <c r="I377" s="234" t="s">
        <v>64</v>
      </c>
      <c r="J377" s="234" t="s">
        <v>0</v>
      </c>
      <c r="K377" s="234" t="s">
        <v>65</v>
      </c>
      <c r="L377" s="234" t="s">
        <v>0</v>
      </c>
      <c r="M377" s="234" t="s">
        <v>247</v>
      </c>
      <c r="N377" s="46" t="s">
        <v>67</v>
      </c>
      <c r="O377" s="46" t="s">
        <v>0</v>
      </c>
      <c r="P377" s="46" t="s">
        <v>378</v>
      </c>
      <c r="Q377" s="46"/>
      <c r="R377" s="46"/>
      <c r="S377" s="46"/>
      <c r="T377" s="46"/>
      <c r="U377" s="98"/>
      <c r="V377" s="69"/>
      <c r="W377" s="70"/>
      <c r="X377" s="184"/>
      <c r="Y377" s="301"/>
      <c r="Z377" s="304"/>
      <c r="BI377" s="55"/>
      <c r="BJ377" s="55"/>
      <c r="BK377" s="55"/>
      <c r="BL377" s="55"/>
      <c r="BM377" s="55"/>
      <c r="BN377" s="55"/>
      <c r="BO377" s="55"/>
      <c r="BP377" s="55"/>
      <c r="BQ377" s="55"/>
      <c r="BR377" s="55"/>
      <c r="BS377" s="55"/>
      <c r="BT377" s="55"/>
      <c r="BU377" s="55"/>
      <c r="BV377" s="55"/>
      <c r="BW377" s="55"/>
    </row>
    <row r="378" spans="3:75" ht="21" customHeight="1">
      <c r="C378" s="35"/>
      <c r="D378" s="431"/>
      <c r="E378" s="432"/>
      <c r="F378" s="189" t="s">
        <v>2457</v>
      </c>
      <c r="G378" s="259"/>
      <c r="H378" s="234" t="s">
        <v>61</v>
      </c>
      <c r="I378" s="234" t="s">
        <v>64</v>
      </c>
      <c r="J378" s="234" t="s">
        <v>0</v>
      </c>
      <c r="K378" s="234" t="s">
        <v>65</v>
      </c>
      <c r="L378" s="234" t="s">
        <v>0</v>
      </c>
      <c r="M378" s="234" t="s">
        <v>248</v>
      </c>
      <c r="N378" s="46" t="s">
        <v>67</v>
      </c>
      <c r="O378" s="46" t="s">
        <v>0</v>
      </c>
      <c r="P378" s="46" t="s">
        <v>378</v>
      </c>
      <c r="Q378" s="46"/>
      <c r="R378" s="46"/>
      <c r="S378" s="46"/>
      <c r="T378" s="46"/>
      <c r="U378" s="98"/>
      <c r="V378" s="69"/>
      <c r="W378" s="70"/>
      <c r="X378" s="184"/>
      <c r="Y378" s="301"/>
      <c r="Z378" s="304"/>
      <c r="BI378" s="55"/>
      <c r="BJ378" s="55"/>
      <c r="BK378" s="55"/>
      <c r="BL378" s="55"/>
      <c r="BM378" s="55"/>
      <c r="BN378" s="55"/>
      <c r="BO378" s="55"/>
      <c r="BP378" s="55"/>
      <c r="BQ378" s="55"/>
      <c r="BR378" s="55"/>
      <c r="BS378" s="55"/>
      <c r="BT378" s="55"/>
      <c r="BU378" s="55"/>
      <c r="BV378" s="55"/>
      <c r="BW378" s="55"/>
    </row>
    <row r="379" spans="3:75" ht="21" customHeight="1">
      <c r="C379" s="35"/>
      <c r="D379" s="431"/>
      <c r="E379" s="432"/>
      <c r="F379" s="189" t="s">
        <v>2458</v>
      </c>
      <c r="G379" s="259"/>
      <c r="H379" s="234" t="s">
        <v>61</v>
      </c>
      <c r="I379" s="234" t="s">
        <v>64</v>
      </c>
      <c r="J379" s="234" t="s">
        <v>0</v>
      </c>
      <c r="K379" s="234" t="s">
        <v>65</v>
      </c>
      <c r="L379" s="234" t="s">
        <v>0</v>
      </c>
      <c r="M379" s="234" t="s">
        <v>249</v>
      </c>
      <c r="N379" s="46" t="s">
        <v>67</v>
      </c>
      <c r="O379" s="46" t="s">
        <v>0</v>
      </c>
      <c r="P379" s="46" t="s">
        <v>378</v>
      </c>
      <c r="Q379" s="46"/>
      <c r="R379" s="46"/>
      <c r="S379" s="46"/>
      <c r="T379" s="46"/>
      <c r="U379" s="98"/>
      <c r="V379" s="69"/>
      <c r="W379" s="70"/>
      <c r="X379" s="184"/>
      <c r="Y379" s="301"/>
      <c r="Z379" s="304"/>
      <c r="BI379" s="55"/>
      <c r="BJ379" s="55"/>
      <c r="BK379" s="55"/>
      <c r="BL379" s="55"/>
      <c r="BM379" s="55"/>
      <c r="BN379" s="55"/>
      <c r="BO379" s="55"/>
      <c r="BP379" s="55"/>
      <c r="BQ379" s="55"/>
      <c r="BR379" s="55"/>
      <c r="BS379" s="55"/>
      <c r="BT379" s="55"/>
      <c r="BU379" s="55"/>
      <c r="BV379" s="55"/>
      <c r="BW379" s="55"/>
    </row>
    <row r="380" spans="3:75" ht="21" customHeight="1">
      <c r="C380" s="35"/>
      <c r="D380" s="431"/>
      <c r="E380" s="432"/>
      <c r="F380" s="189" t="s">
        <v>2459</v>
      </c>
      <c r="G380" s="259"/>
      <c r="H380" s="234" t="s">
        <v>61</v>
      </c>
      <c r="I380" s="234" t="s">
        <v>64</v>
      </c>
      <c r="J380" s="234" t="s">
        <v>0</v>
      </c>
      <c r="K380" s="234" t="s">
        <v>65</v>
      </c>
      <c r="L380" s="234" t="s">
        <v>0</v>
      </c>
      <c r="M380" s="234" t="s">
        <v>250</v>
      </c>
      <c r="N380" s="46" t="s">
        <v>67</v>
      </c>
      <c r="O380" s="46" t="s">
        <v>0</v>
      </c>
      <c r="P380" s="46" t="s">
        <v>378</v>
      </c>
      <c r="Q380" s="46"/>
      <c r="R380" s="46"/>
      <c r="S380" s="46"/>
      <c r="T380" s="46"/>
      <c r="U380" s="98"/>
      <c r="V380" s="69"/>
      <c r="W380" s="70"/>
      <c r="X380" s="184"/>
      <c r="Y380" s="301"/>
      <c r="Z380" s="304"/>
      <c r="BI380" s="55"/>
      <c r="BJ380" s="55"/>
      <c r="BK380" s="55"/>
      <c r="BL380" s="55"/>
      <c r="BM380" s="55"/>
      <c r="BN380" s="55"/>
      <c r="BO380" s="55"/>
      <c r="BP380" s="55"/>
      <c r="BQ380" s="55"/>
      <c r="BR380" s="55"/>
      <c r="BS380" s="55"/>
      <c r="BT380" s="55"/>
      <c r="BU380" s="55"/>
      <c r="BV380" s="55"/>
      <c r="BW380" s="55"/>
    </row>
    <row r="381" spans="3:75" ht="21" customHeight="1">
      <c r="C381" s="35"/>
      <c r="D381" s="431"/>
      <c r="E381" s="432"/>
      <c r="F381" s="189" t="s">
        <v>2460</v>
      </c>
      <c r="G381" s="259"/>
      <c r="H381" s="234" t="s">
        <v>61</v>
      </c>
      <c r="I381" s="234" t="s">
        <v>64</v>
      </c>
      <c r="J381" s="234" t="s">
        <v>0</v>
      </c>
      <c r="K381" s="234" t="s">
        <v>65</v>
      </c>
      <c r="L381" s="234" t="s">
        <v>0</v>
      </c>
      <c r="M381" s="234" t="s">
        <v>236</v>
      </c>
      <c r="N381" s="46" t="s">
        <v>67</v>
      </c>
      <c r="O381" s="46" t="s">
        <v>0</v>
      </c>
      <c r="P381" s="46" t="s">
        <v>378</v>
      </c>
      <c r="Q381" s="46"/>
      <c r="R381" s="46"/>
      <c r="S381" s="46"/>
      <c r="T381" s="46"/>
      <c r="U381" s="98"/>
      <c r="V381" s="69"/>
      <c r="W381" s="70"/>
      <c r="X381" s="184"/>
      <c r="Y381" s="301"/>
      <c r="Z381" s="304"/>
      <c r="BI381" s="55"/>
      <c r="BJ381" s="55"/>
      <c r="BK381" s="55"/>
      <c r="BL381" s="55"/>
      <c r="BM381" s="55"/>
      <c r="BN381" s="55"/>
      <c r="BO381" s="55"/>
      <c r="BP381" s="55"/>
      <c r="BQ381" s="55"/>
      <c r="BR381" s="55"/>
      <c r="BS381" s="55"/>
      <c r="BT381" s="55"/>
      <c r="BU381" s="55"/>
      <c r="BV381" s="55"/>
      <c r="BW381" s="55"/>
    </row>
    <row r="382" spans="3:75" ht="21" customHeight="1">
      <c r="C382" s="35"/>
      <c r="D382" s="431"/>
      <c r="E382" s="432"/>
      <c r="F382" s="189" t="s">
        <v>2461</v>
      </c>
      <c r="G382" s="259"/>
      <c r="H382" s="234" t="s">
        <v>61</v>
      </c>
      <c r="I382" s="234" t="s">
        <v>64</v>
      </c>
      <c r="J382" s="234" t="s">
        <v>0</v>
      </c>
      <c r="K382" s="234" t="s">
        <v>65</v>
      </c>
      <c r="L382" s="234" t="s">
        <v>0</v>
      </c>
      <c r="M382" s="234" t="s">
        <v>251</v>
      </c>
      <c r="N382" s="46" t="s">
        <v>67</v>
      </c>
      <c r="O382" s="46" t="s">
        <v>0</v>
      </c>
      <c r="P382" s="46" t="s">
        <v>378</v>
      </c>
      <c r="Q382" s="46"/>
      <c r="R382" s="46"/>
      <c r="S382" s="46"/>
      <c r="T382" s="46"/>
      <c r="U382" s="98"/>
      <c r="V382" s="69"/>
      <c r="W382" s="70"/>
      <c r="X382" s="184"/>
      <c r="Y382" s="301"/>
      <c r="Z382" s="304"/>
      <c r="BI382" s="55"/>
      <c r="BJ382" s="55"/>
      <c r="BK382" s="55"/>
      <c r="BL382" s="55"/>
      <c r="BM382" s="55"/>
      <c r="BN382" s="55"/>
      <c r="BO382" s="55"/>
      <c r="BP382" s="55"/>
      <c r="BQ382" s="55"/>
      <c r="BR382" s="55"/>
      <c r="BS382" s="55"/>
      <c r="BT382" s="55"/>
      <c r="BU382" s="55"/>
      <c r="BV382" s="55"/>
      <c r="BW382" s="55"/>
    </row>
    <row r="383" spans="3:75" ht="21" customHeight="1">
      <c r="C383" s="35"/>
      <c r="D383" s="431"/>
      <c r="E383" s="432"/>
      <c r="F383" s="189" t="s">
        <v>2462</v>
      </c>
      <c r="G383" s="259"/>
      <c r="H383" s="234" t="s">
        <v>61</v>
      </c>
      <c r="I383" s="234" t="s">
        <v>64</v>
      </c>
      <c r="J383" s="234" t="s">
        <v>0</v>
      </c>
      <c r="K383" s="234" t="s">
        <v>65</v>
      </c>
      <c r="L383" s="234" t="s">
        <v>0</v>
      </c>
      <c r="M383" s="234" t="s">
        <v>252</v>
      </c>
      <c r="N383" s="46" t="s">
        <v>67</v>
      </c>
      <c r="O383" s="46" t="s">
        <v>0</v>
      </c>
      <c r="P383" s="46" t="s">
        <v>378</v>
      </c>
      <c r="Q383" s="46"/>
      <c r="R383" s="46"/>
      <c r="S383" s="46"/>
      <c r="T383" s="46"/>
      <c r="U383" s="98"/>
      <c r="V383" s="69"/>
      <c r="W383" s="70"/>
      <c r="X383" s="184"/>
      <c r="Y383" s="301"/>
      <c r="Z383" s="301"/>
      <c r="AA383" s="302"/>
      <c r="AB383" s="302"/>
      <c r="AC383" s="302"/>
      <c r="AD383" s="302"/>
      <c r="AE383" s="302"/>
      <c r="AF383" s="302"/>
      <c r="AG383" s="302"/>
      <c r="AH383" s="302"/>
      <c r="AI383" s="302"/>
      <c r="AJ383" s="302"/>
      <c r="AK383" s="302"/>
      <c r="AL383" s="302"/>
      <c r="AM383" s="302"/>
      <c r="AN383" s="302"/>
      <c r="AO383" s="302"/>
      <c r="AP383" s="302"/>
      <c r="AQ383" s="302"/>
      <c r="AR383" s="302"/>
      <c r="AS383" s="302"/>
      <c r="BI383" s="55"/>
      <c r="BJ383" s="55"/>
      <c r="BK383" s="55"/>
      <c r="BL383" s="55"/>
      <c r="BM383" s="55"/>
      <c r="BN383" s="55"/>
      <c r="BO383" s="55"/>
      <c r="BP383" s="55"/>
      <c r="BQ383" s="55"/>
      <c r="BR383" s="55"/>
      <c r="BS383" s="55"/>
      <c r="BT383" s="55"/>
      <c r="BU383" s="55"/>
      <c r="BV383" s="55"/>
      <c r="BW383" s="55"/>
    </row>
    <row r="384" spans="3:75" ht="21" customHeight="1">
      <c r="C384" s="35"/>
      <c r="D384" s="431"/>
      <c r="E384" s="432"/>
      <c r="F384" s="189" t="s">
        <v>2463</v>
      </c>
      <c r="G384" s="259"/>
      <c r="H384" s="234" t="s">
        <v>61</v>
      </c>
      <c r="I384" s="234" t="s">
        <v>64</v>
      </c>
      <c r="J384" s="234" t="s">
        <v>0</v>
      </c>
      <c r="K384" s="234" t="s">
        <v>65</v>
      </c>
      <c r="L384" s="234" t="s">
        <v>0</v>
      </c>
      <c r="M384" s="234" t="s">
        <v>253</v>
      </c>
      <c r="N384" s="46" t="s">
        <v>67</v>
      </c>
      <c r="O384" s="46" t="s">
        <v>0</v>
      </c>
      <c r="P384" s="46" t="s">
        <v>378</v>
      </c>
      <c r="Q384" s="46"/>
      <c r="R384" s="46"/>
      <c r="S384" s="46"/>
      <c r="T384" s="46"/>
      <c r="U384" s="98"/>
      <c r="V384" s="69"/>
      <c r="W384" s="70"/>
      <c r="X384" s="184"/>
      <c r="Y384" s="301"/>
      <c r="Z384" s="301"/>
      <c r="AA384" s="302"/>
      <c r="AB384" s="302"/>
      <c r="AC384" s="302"/>
      <c r="AD384" s="302"/>
      <c r="AE384" s="302"/>
      <c r="AF384" s="302"/>
      <c r="AG384" s="302"/>
      <c r="AH384" s="302"/>
      <c r="AI384" s="302"/>
      <c r="AJ384" s="302"/>
      <c r="AK384" s="302"/>
      <c r="AL384" s="302"/>
      <c r="AM384" s="302"/>
      <c r="AN384" s="302"/>
      <c r="AO384" s="302"/>
      <c r="AP384" s="302"/>
      <c r="AQ384" s="302"/>
      <c r="AR384" s="302"/>
      <c r="AS384" s="302"/>
      <c r="BI384" s="55"/>
      <c r="BJ384" s="55"/>
      <c r="BK384" s="55"/>
      <c r="BL384" s="55"/>
      <c r="BM384" s="55"/>
      <c r="BN384" s="55"/>
      <c r="BO384" s="55"/>
      <c r="BP384" s="55"/>
      <c r="BQ384" s="55"/>
      <c r="BR384" s="55"/>
      <c r="BS384" s="55"/>
      <c r="BT384" s="55"/>
      <c r="BU384" s="55"/>
      <c r="BV384" s="55"/>
      <c r="BW384" s="55"/>
    </row>
    <row r="385" spans="3:75" ht="21" customHeight="1">
      <c r="C385" s="35"/>
      <c r="D385" s="431"/>
      <c r="E385" s="432"/>
      <c r="F385" s="189" t="s">
        <v>2464</v>
      </c>
      <c r="G385" s="259"/>
      <c r="H385" s="234" t="s">
        <v>61</v>
      </c>
      <c r="I385" s="234" t="s">
        <v>64</v>
      </c>
      <c r="J385" s="234" t="s">
        <v>0</v>
      </c>
      <c r="K385" s="234" t="s">
        <v>65</v>
      </c>
      <c r="L385" s="234" t="s">
        <v>0</v>
      </c>
      <c r="M385" s="234" t="s">
        <v>254</v>
      </c>
      <c r="N385" s="46" t="s">
        <v>67</v>
      </c>
      <c r="O385" s="46" t="s">
        <v>0</v>
      </c>
      <c r="P385" s="46" t="s">
        <v>378</v>
      </c>
      <c r="Q385" s="46"/>
      <c r="R385" s="46"/>
      <c r="S385" s="46"/>
      <c r="T385" s="46"/>
      <c r="U385" s="98"/>
      <c r="V385" s="69"/>
      <c r="W385" s="70"/>
      <c r="X385" s="184"/>
      <c r="Y385" s="301"/>
      <c r="Z385" s="301"/>
      <c r="AA385" s="302"/>
      <c r="AB385" s="302"/>
      <c r="AC385" s="302"/>
      <c r="AD385" s="302"/>
      <c r="AE385" s="302"/>
      <c r="AF385" s="302"/>
      <c r="AG385" s="302"/>
      <c r="AH385" s="302"/>
      <c r="AI385" s="302"/>
      <c r="AJ385" s="302"/>
      <c r="AK385" s="302"/>
      <c r="AL385" s="302"/>
      <c r="AM385" s="302"/>
      <c r="AN385" s="302"/>
      <c r="AO385" s="302"/>
      <c r="AP385" s="302"/>
      <c r="AQ385" s="302"/>
      <c r="AR385" s="302"/>
      <c r="AS385" s="302"/>
      <c r="BI385" s="55"/>
      <c r="BJ385" s="55"/>
      <c r="BK385" s="55"/>
      <c r="BL385" s="55"/>
      <c r="BM385" s="55"/>
      <c r="BN385" s="55"/>
      <c r="BO385" s="55"/>
      <c r="BP385" s="55"/>
      <c r="BQ385" s="55"/>
      <c r="BR385" s="55"/>
      <c r="BS385" s="55"/>
      <c r="BT385" s="55"/>
      <c r="BU385" s="55"/>
      <c r="BV385" s="55"/>
      <c r="BW385" s="55"/>
    </row>
    <row r="386" spans="3:75" ht="21" customHeight="1">
      <c r="C386" s="35"/>
      <c r="D386" s="431"/>
      <c r="E386" s="432"/>
      <c r="F386" s="189" t="s">
        <v>2465</v>
      </c>
      <c r="G386" s="259"/>
      <c r="H386" s="234" t="s">
        <v>61</v>
      </c>
      <c r="I386" s="234" t="s">
        <v>64</v>
      </c>
      <c r="J386" s="234" t="s">
        <v>0</v>
      </c>
      <c r="K386" s="234" t="s">
        <v>65</v>
      </c>
      <c r="L386" s="234" t="s">
        <v>0</v>
      </c>
      <c r="M386" s="234" t="s">
        <v>255</v>
      </c>
      <c r="N386" s="46" t="s">
        <v>67</v>
      </c>
      <c r="O386" s="46" t="s">
        <v>0</v>
      </c>
      <c r="P386" s="46" t="s">
        <v>378</v>
      </c>
      <c r="Q386" s="46"/>
      <c r="R386" s="46"/>
      <c r="S386" s="46"/>
      <c r="T386" s="46"/>
      <c r="U386" s="98"/>
      <c r="V386" s="69"/>
      <c r="W386" s="70"/>
      <c r="X386" s="184"/>
      <c r="Y386" s="301"/>
      <c r="Z386" s="301"/>
      <c r="AA386" s="302"/>
      <c r="AB386" s="302"/>
      <c r="AC386" s="302"/>
      <c r="AD386" s="302"/>
      <c r="AE386" s="302"/>
      <c r="AF386" s="302"/>
      <c r="AG386" s="302"/>
      <c r="AH386" s="302"/>
      <c r="AI386" s="302"/>
      <c r="AJ386" s="302"/>
      <c r="AK386" s="302"/>
      <c r="AL386" s="302"/>
      <c r="AM386" s="302"/>
      <c r="AN386" s="302"/>
      <c r="AO386" s="302"/>
      <c r="AP386" s="302"/>
      <c r="AQ386" s="302"/>
      <c r="AR386" s="302"/>
      <c r="AS386" s="302"/>
      <c r="BI386" s="55"/>
      <c r="BJ386" s="55"/>
      <c r="BK386" s="55"/>
      <c r="BL386" s="55"/>
      <c r="BM386" s="55"/>
      <c r="BN386" s="55"/>
      <c r="BO386" s="55"/>
      <c r="BP386" s="55"/>
      <c r="BQ386" s="55"/>
      <c r="BR386" s="55"/>
      <c r="BS386" s="55"/>
      <c r="BT386" s="55"/>
      <c r="BU386" s="55"/>
      <c r="BV386" s="55"/>
      <c r="BW386" s="55"/>
    </row>
    <row r="387" spans="3:75" ht="21" customHeight="1">
      <c r="C387" s="35"/>
      <c r="D387" s="431"/>
      <c r="E387" s="432"/>
      <c r="F387" s="189" t="s">
        <v>2466</v>
      </c>
      <c r="G387" s="259"/>
      <c r="H387" s="234" t="s">
        <v>61</v>
      </c>
      <c r="I387" s="234" t="s">
        <v>64</v>
      </c>
      <c r="J387" s="234" t="s">
        <v>0</v>
      </c>
      <c r="K387" s="234" t="s">
        <v>65</v>
      </c>
      <c r="L387" s="234" t="s">
        <v>0</v>
      </c>
      <c r="M387" s="234" t="s">
        <v>256</v>
      </c>
      <c r="N387" s="46" t="s">
        <v>67</v>
      </c>
      <c r="O387" s="46" t="s">
        <v>0</v>
      </c>
      <c r="P387" s="46" t="s">
        <v>378</v>
      </c>
      <c r="Q387" s="46"/>
      <c r="R387" s="46"/>
      <c r="S387" s="46"/>
      <c r="T387" s="46"/>
      <c r="U387" s="98"/>
      <c r="V387" s="69"/>
      <c r="W387" s="70"/>
      <c r="X387" s="184"/>
      <c r="Y387" s="301"/>
      <c r="Z387" s="301"/>
      <c r="AA387" s="302"/>
      <c r="AB387" s="302"/>
      <c r="AC387" s="302"/>
      <c r="AD387" s="302"/>
      <c r="AE387" s="302"/>
      <c r="AF387" s="302"/>
      <c r="AG387" s="302"/>
      <c r="AH387" s="302"/>
      <c r="AI387" s="302"/>
      <c r="AJ387" s="302"/>
      <c r="AK387" s="302"/>
      <c r="AL387" s="302"/>
      <c r="AM387" s="302"/>
      <c r="AN387" s="302"/>
      <c r="AO387" s="302"/>
      <c r="AP387" s="302"/>
      <c r="AQ387" s="302"/>
      <c r="AR387" s="302"/>
      <c r="AS387" s="302"/>
      <c r="BI387" s="55"/>
      <c r="BJ387" s="55"/>
      <c r="BK387" s="55"/>
      <c r="BL387" s="55"/>
      <c r="BM387" s="55"/>
      <c r="BN387" s="55"/>
      <c r="BO387" s="55"/>
      <c r="BP387" s="55"/>
      <c r="BQ387" s="55"/>
      <c r="BR387" s="55"/>
      <c r="BS387" s="55"/>
      <c r="BT387" s="55"/>
      <c r="BU387" s="55"/>
      <c r="BV387" s="55"/>
      <c r="BW387" s="55"/>
    </row>
    <row r="388" spans="3:75" ht="21" customHeight="1">
      <c r="C388" s="35"/>
      <c r="D388" s="431"/>
      <c r="E388" s="432"/>
      <c r="F388" s="189" t="s">
        <v>2467</v>
      </c>
      <c r="G388" s="259"/>
      <c r="H388" s="234" t="s">
        <v>61</v>
      </c>
      <c r="I388" s="234" t="s">
        <v>64</v>
      </c>
      <c r="J388" s="234" t="s">
        <v>0</v>
      </c>
      <c r="K388" s="234" t="s">
        <v>65</v>
      </c>
      <c r="L388" s="234" t="s">
        <v>0</v>
      </c>
      <c r="M388" s="234" t="s">
        <v>257</v>
      </c>
      <c r="N388" s="46" t="s">
        <v>67</v>
      </c>
      <c r="O388" s="46" t="s">
        <v>0</v>
      </c>
      <c r="P388" s="46" t="s">
        <v>378</v>
      </c>
      <c r="Q388" s="46"/>
      <c r="R388" s="46"/>
      <c r="S388" s="46"/>
      <c r="T388" s="46"/>
      <c r="U388" s="98"/>
      <c r="V388" s="69"/>
      <c r="W388" s="70"/>
      <c r="X388" s="184"/>
      <c r="Y388" s="301"/>
      <c r="Z388" s="301"/>
      <c r="AA388" s="302"/>
      <c r="AB388" s="302"/>
      <c r="AC388" s="302"/>
      <c r="AD388" s="302"/>
      <c r="AE388" s="302"/>
      <c r="AF388" s="302"/>
      <c r="AG388" s="302"/>
      <c r="AH388" s="302"/>
      <c r="AI388" s="302"/>
      <c r="AJ388" s="302"/>
      <c r="AK388" s="302"/>
      <c r="AL388" s="302"/>
      <c r="AM388" s="302"/>
      <c r="AN388" s="302"/>
      <c r="AO388" s="302"/>
      <c r="AP388" s="302"/>
      <c r="AQ388" s="302"/>
      <c r="AR388" s="302"/>
      <c r="AS388" s="302"/>
      <c r="BI388" s="55"/>
      <c r="BJ388" s="55"/>
      <c r="BK388" s="55"/>
      <c r="BL388" s="55"/>
      <c r="BM388" s="55"/>
      <c r="BN388" s="55"/>
      <c r="BO388" s="55"/>
      <c r="BP388" s="55"/>
      <c r="BQ388" s="55"/>
      <c r="BR388" s="55"/>
      <c r="BS388" s="55"/>
      <c r="BT388" s="55"/>
      <c r="BU388" s="55"/>
      <c r="BV388" s="55"/>
      <c r="BW388" s="55"/>
    </row>
    <row r="389" spans="3:75" ht="21" customHeight="1">
      <c r="C389" s="35"/>
      <c r="D389" s="431"/>
      <c r="E389" s="432"/>
      <c r="F389" s="189" t="s">
        <v>2468</v>
      </c>
      <c r="G389" s="259"/>
      <c r="H389" s="234" t="s">
        <v>61</v>
      </c>
      <c r="I389" s="234" t="s">
        <v>64</v>
      </c>
      <c r="J389" s="234" t="s">
        <v>0</v>
      </c>
      <c r="K389" s="234" t="s">
        <v>65</v>
      </c>
      <c r="L389" s="234" t="s">
        <v>0</v>
      </c>
      <c r="M389" s="234" t="s">
        <v>258</v>
      </c>
      <c r="N389" s="46" t="s">
        <v>67</v>
      </c>
      <c r="O389" s="46" t="s">
        <v>0</v>
      </c>
      <c r="P389" s="46" t="s">
        <v>378</v>
      </c>
      <c r="Q389" s="46"/>
      <c r="R389" s="46"/>
      <c r="S389" s="46"/>
      <c r="T389" s="46"/>
      <c r="U389" s="98"/>
      <c r="V389" s="69"/>
      <c r="W389" s="70"/>
      <c r="X389" s="184"/>
      <c r="Y389" s="301"/>
      <c r="Z389" s="301"/>
      <c r="AA389" s="302"/>
      <c r="AB389" s="302"/>
      <c r="AC389" s="302"/>
      <c r="AD389" s="302"/>
      <c r="AE389" s="302"/>
      <c r="AF389" s="302"/>
      <c r="AG389" s="302"/>
      <c r="AH389" s="302"/>
      <c r="AI389" s="302"/>
      <c r="AJ389" s="302"/>
      <c r="AK389" s="302"/>
      <c r="AL389" s="302"/>
      <c r="AM389" s="302"/>
      <c r="AN389" s="302"/>
      <c r="AO389" s="302"/>
      <c r="AP389" s="302"/>
      <c r="AQ389" s="302"/>
      <c r="AR389" s="302"/>
      <c r="AS389" s="302"/>
      <c r="BI389" s="55"/>
      <c r="BJ389" s="55"/>
      <c r="BK389" s="55"/>
      <c r="BL389" s="55"/>
      <c r="BM389" s="55"/>
      <c r="BN389" s="55"/>
      <c r="BO389" s="55"/>
      <c r="BP389" s="55"/>
      <c r="BQ389" s="55"/>
      <c r="BR389" s="55"/>
      <c r="BS389" s="55"/>
      <c r="BT389" s="55"/>
      <c r="BU389" s="55"/>
      <c r="BV389" s="55"/>
      <c r="BW389" s="55"/>
    </row>
    <row r="390" spans="3:75" ht="21" customHeight="1">
      <c r="C390" s="35"/>
      <c r="D390" s="431"/>
      <c r="E390" s="432"/>
      <c r="F390" s="189" t="s">
        <v>2469</v>
      </c>
      <c r="G390" s="259"/>
      <c r="H390" s="234" t="s">
        <v>61</v>
      </c>
      <c r="I390" s="234" t="s">
        <v>64</v>
      </c>
      <c r="J390" s="234" t="s">
        <v>0</v>
      </c>
      <c r="K390" s="234" t="s">
        <v>65</v>
      </c>
      <c r="L390" s="234" t="s">
        <v>0</v>
      </c>
      <c r="M390" s="234" t="s">
        <v>259</v>
      </c>
      <c r="N390" s="46" t="s">
        <v>67</v>
      </c>
      <c r="O390" s="46" t="s">
        <v>0</v>
      </c>
      <c r="P390" s="46" t="s">
        <v>378</v>
      </c>
      <c r="Q390" s="46"/>
      <c r="R390" s="46"/>
      <c r="S390" s="46"/>
      <c r="T390" s="46"/>
      <c r="U390" s="98"/>
      <c r="V390" s="69"/>
      <c r="W390" s="70"/>
      <c r="X390" s="184"/>
      <c r="Y390" s="301"/>
      <c r="Z390" s="301"/>
      <c r="AA390" s="302"/>
      <c r="AB390" s="302"/>
      <c r="AC390" s="302"/>
      <c r="AD390" s="302"/>
      <c r="AE390" s="302"/>
      <c r="AF390" s="302"/>
      <c r="AG390" s="302"/>
      <c r="AH390" s="302"/>
      <c r="AI390" s="302"/>
      <c r="AJ390" s="302"/>
      <c r="AK390" s="302"/>
      <c r="AL390" s="302"/>
      <c r="AM390" s="302"/>
      <c r="AN390" s="302"/>
      <c r="AO390" s="302"/>
      <c r="AP390" s="302"/>
      <c r="AQ390" s="302"/>
      <c r="AR390" s="302"/>
      <c r="AS390" s="302"/>
      <c r="BI390" s="55"/>
      <c r="BJ390" s="55"/>
      <c r="BK390" s="55"/>
      <c r="BL390" s="55"/>
      <c r="BM390" s="55"/>
      <c r="BN390" s="55"/>
      <c r="BO390" s="55"/>
      <c r="BP390" s="55"/>
      <c r="BQ390" s="55"/>
      <c r="BR390" s="55"/>
      <c r="BS390" s="55"/>
      <c r="BT390" s="55"/>
      <c r="BU390" s="55"/>
      <c r="BV390" s="55"/>
      <c r="BW390" s="55"/>
    </row>
    <row r="391" spans="3:75" ht="21" customHeight="1">
      <c r="C391" s="35"/>
      <c r="D391" s="431"/>
      <c r="E391" s="432"/>
      <c r="F391" s="189" t="s">
        <v>2470</v>
      </c>
      <c r="G391" s="259"/>
      <c r="H391" s="234" t="s">
        <v>61</v>
      </c>
      <c r="I391" s="234" t="s">
        <v>64</v>
      </c>
      <c r="J391" s="234" t="s">
        <v>0</v>
      </c>
      <c r="K391" s="234" t="s">
        <v>65</v>
      </c>
      <c r="L391" s="234" t="s">
        <v>0</v>
      </c>
      <c r="M391" s="234" t="s">
        <v>260</v>
      </c>
      <c r="N391" s="46" t="s">
        <v>67</v>
      </c>
      <c r="O391" s="46" t="s">
        <v>0</v>
      </c>
      <c r="P391" s="46" t="s">
        <v>378</v>
      </c>
      <c r="Q391" s="46"/>
      <c r="R391" s="46"/>
      <c r="S391" s="46"/>
      <c r="T391" s="46"/>
      <c r="U391" s="98"/>
      <c r="V391" s="69"/>
      <c r="W391" s="70"/>
      <c r="X391" s="184"/>
      <c r="Y391" s="301"/>
      <c r="Z391" s="301"/>
      <c r="AA391" s="302"/>
      <c r="AB391" s="302"/>
      <c r="AC391" s="302"/>
      <c r="AD391" s="302"/>
      <c r="AE391" s="302"/>
      <c r="AF391" s="302"/>
      <c r="AG391" s="302"/>
      <c r="AH391" s="302"/>
      <c r="AI391" s="302"/>
      <c r="AJ391" s="302"/>
      <c r="AK391" s="302"/>
      <c r="AL391" s="302"/>
      <c r="AM391" s="302"/>
      <c r="AN391" s="302"/>
      <c r="AO391" s="302"/>
      <c r="AP391" s="302"/>
      <c r="AQ391" s="302"/>
      <c r="AR391" s="302"/>
      <c r="AS391" s="302"/>
      <c r="BI391" s="55"/>
      <c r="BJ391" s="55"/>
      <c r="BK391" s="55"/>
      <c r="BL391" s="55"/>
      <c r="BM391" s="55"/>
      <c r="BN391" s="55"/>
      <c r="BO391" s="55"/>
      <c r="BP391" s="55"/>
      <c r="BQ391" s="55"/>
      <c r="BR391" s="55"/>
      <c r="BS391" s="55"/>
      <c r="BT391" s="55"/>
      <c r="BU391" s="55"/>
      <c r="BV391" s="55"/>
      <c r="BW391" s="55"/>
    </row>
    <row r="392" spans="3:75" ht="21" customHeight="1">
      <c r="C392" s="35"/>
      <c r="D392" s="431"/>
      <c r="E392" s="432"/>
      <c r="F392" s="189" t="s">
        <v>2471</v>
      </c>
      <c r="G392" s="259"/>
      <c r="H392" s="234" t="s">
        <v>61</v>
      </c>
      <c r="I392" s="234" t="s">
        <v>64</v>
      </c>
      <c r="J392" s="234" t="s">
        <v>0</v>
      </c>
      <c r="K392" s="234" t="s">
        <v>65</v>
      </c>
      <c r="L392" s="234" t="s">
        <v>0</v>
      </c>
      <c r="M392" s="234" t="s">
        <v>261</v>
      </c>
      <c r="N392" s="46" t="s">
        <v>67</v>
      </c>
      <c r="O392" s="46" t="s">
        <v>0</v>
      </c>
      <c r="P392" s="46" t="s">
        <v>378</v>
      </c>
      <c r="Q392" s="46"/>
      <c r="R392" s="46"/>
      <c r="S392" s="46"/>
      <c r="T392" s="46"/>
      <c r="U392" s="98"/>
      <c r="V392" s="69"/>
      <c r="W392" s="70"/>
      <c r="X392" s="184"/>
      <c r="Y392" s="301"/>
      <c r="Z392" s="301"/>
      <c r="AA392" s="302"/>
      <c r="AB392" s="302"/>
      <c r="AC392" s="302"/>
      <c r="AD392" s="302"/>
      <c r="AE392" s="302"/>
      <c r="AF392" s="302"/>
      <c r="AG392" s="302"/>
      <c r="AH392" s="302"/>
      <c r="AI392" s="302"/>
      <c r="AJ392" s="302"/>
      <c r="AK392" s="302"/>
      <c r="AL392" s="302"/>
      <c r="AM392" s="302"/>
      <c r="AN392" s="302"/>
      <c r="AO392" s="302"/>
      <c r="AP392" s="302"/>
      <c r="AQ392" s="302"/>
      <c r="AR392" s="302"/>
      <c r="AS392" s="302"/>
      <c r="BI392" s="55"/>
      <c r="BJ392" s="55"/>
      <c r="BK392" s="55"/>
      <c r="BL392" s="55"/>
      <c r="BM392" s="55"/>
      <c r="BN392" s="55"/>
      <c r="BO392" s="55"/>
      <c r="BP392" s="55"/>
      <c r="BQ392" s="55"/>
      <c r="BR392" s="55"/>
      <c r="BS392" s="55"/>
      <c r="BT392" s="55"/>
      <c r="BU392" s="55"/>
      <c r="BV392" s="55"/>
      <c r="BW392" s="55"/>
    </row>
    <row r="393" spans="3:75" ht="21" customHeight="1">
      <c r="C393" s="35"/>
      <c r="D393" s="431"/>
      <c r="E393" s="432"/>
      <c r="F393" s="189" t="s">
        <v>2472</v>
      </c>
      <c r="G393" s="259"/>
      <c r="H393" s="234" t="s">
        <v>61</v>
      </c>
      <c r="I393" s="234" t="s">
        <v>64</v>
      </c>
      <c r="J393" s="234" t="s">
        <v>0</v>
      </c>
      <c r="K393" s="234" t="s">
        <v>65</v>
      </c>
      <c r="L393" s="234" t="s">
        <v>0</v>
      </c>
      <c r="M393" s="234" t="s">
        <v>262</v>
      </c>
      <c r="N393" s="46" t="s">
        <v>67</v>
      </c>
      <c r="O393" s="46" t="s">
        <v>0</v>
      </c>
      <c r="P393" s="46" t="s">
        <v>378</v>
      </c>
      <c r="Q393" s="46"/>
      <c r="R393" s="46"/>
      <c r="S393" s="46"/>
      <c r="T393" s="46"/>
      <c r="U393" s="98"/>
      <c r="V393" s="69"/>
      <c r="W393" s="70"/>
      <c r="X393" s="184"/>
      <c r="Y393" s="301"/>
      <c r="Z393" s="301"/>
      <c r="AA393" s="302"/>
      <c r="AB393" s="302"/>
      <c r="AC393" s="302"/>
      <c r="AD393" s="302"/>
      <c r="AE393" s="302"/>
      <c r="AF393" s="302"/>
      <c r="AG393" s="302"/>
      <c r="AH393" s="302"/>
      <c r="AI393" s="302"/>
      <c r="AJ393" s="302"/>
      <c r="AK393" s="302"/>
      <c r="AL393" s="302"/>
      <c r="AM393" s="302"/>
      <c r="AN393" s="302"/>
      <c r="AO393" s="302"/>
      <c r="AP393" s="302"/>
      <c r="AQ393" s="302"/>
      <c r="AR393" s="302"/>
      <c r="AS393" s="302"/>
      <c r="BI393" s="55"/>
      <c r="BJ393" s="55"/>
      <c r="BK393" s="55"/>
      <c r="BL393" s="55"/>
      <c r="BM393" s="55"/>
      <c r="BN393" s="55"/>
      <c r="BO393" s="55"/>
      <c r="BP393" s="55"/>
      <c r="BQ393" s="55"/>
      <c r="BR393" s="55"/>
      <c r="BS393" s="55"/>
      <c r="BT393" s="55"/>
      <c r="BU393" s="55"/>
      <c r="BV393" s="55"/>
      <c r="BW393" s="55"/>
    </row>
    <row r="394" spans="3:75" ht="21" customHeight="1">
      <c r="C394" s="35"/>
      <c r="D394" s="431"/>
      <c r="E394" s="432"/>
      <c r="F394" s="189" t="s">
        <v>2473</v>
      </c>
      <c r="G394" s="259"/>
      <c r="H394" s="234" t="s">
        <v>61</v>
      </c>
      <c r="I394" s="234" t="s">
        <v>64</v>
      </c>
      <c r="J394" s="234" t="s">
        <v>0</v>
      </c>
      <c r="K394" s="234" t="s">
        <v>65</v>
      </c>
      <c r="L394" s="234" t="s">
        <v>0</v>
      </c>
      <c r="M394" s="234" t="s">
        <v>263</v>
      </c>
      <c r="N394" s="46" t="s">
        <v>67</v>
      </c>
      <c r="O394" s="46" t="s">
        <v>0</v>
      </c>
      <c r="P394" s="46" t="s">
        <v>378</v>
      </c>
      <c r="Q394" s="46"/>
      <c r="R394" s="46"/>
      <c r="S394" s="46"/>
      <c r="T394" s="46"/>
      <c r="U394" s="98"/>
      <c r="V394" s="69"/>
      <c r="W394" s="70"/>
      <c r="X394" s="184"/>
      <c r="Y394" s="301"/>
      <c r="Z394" s="301"/>
      <c r="AA394" s="302"/>
      <c r="AB394" s="302"/>
      <c r="AC394" s="302"/>
      <c r="AD394" s="302"/>
      <c r="AE394" s="302"/>
      <c r="AF394" s="302"/>
      <c r="AG394" s="302"/>
      <c r="AH394" s="302"/>
      <c r="AI394" s="302"/>
      <c r="AJ394" s="302"/>
      <c r="AK394" s="302"/>
      <c r="AL394" s="302"/>
      <c r="AM394" s="302"/>
      <c r="AN394" s="302"/>
      <c r="AO394" s="302"/>
      <c r="AP394" s="302"/>
      <c r="AQ394" s="302"/>
      <c r="AR394" s="302"/>
      <c r="AS394" s="302"/>
      <c r="BI394" s="55"/>
      <c r="BJ394" s="55"/>
      <c r="BK394" s="55"/>
      <c r="BL394" s="55"/>
      <c r="BM394" s="55"/>
      <c r="BN394" s="55"/>
      <c r="BO394" s="55"/>
      <c r="BP394" s="55"/>
      <c r="BQ394" s="55"/>
      <c r="BR394" s="55"/>
      <c r="BS394" s="55"/>
      <c r="BT394" s="55"/>
      <c r="BU394" s="55"/>
      <c r="BV394" s="55"/>
      <c r="BW394" s="55"/>
    </row>
    <row r="395" spans="3:75" ht="21" customHeight="1">
      <c r="C395" s="35"/>
      <c r="D395" s="431"/>
      <c r="E395" s="432"/>
      <c r="F395" s="189" t="s">
        <v>2310</v>
      </c>
      <c r="G395" s="259"/>
      <c r="H395" s="234" t="s">
        <v>61</v>
      </c>
      <c r="I395" s="234" t="s">
        <v>64</v>
      </c>
      <c r="J395" s="234" t="s">
        <v>0</v>
      </c>
      <c r="K395" s="234" t="s">
        <v>65</v>
      </c>
      <c r="L395" s="234" t="s">
        <v>0</v>
      </c>
      <c r="M395" s="234" t="s">
        <v>264</v>
      </c>
      <c r="N395" s="46" t="s">
        <v>67</v>
      </c>
      <c r="O395" s="46" t="s">
        <v>0</v>
      </c>
      <c r="P395" s="46" t="s">
        <v>378</v>
      </c>
      <c r="Q395" s="46"/>
      <c r="R395" s="46"/>
      <c r="S395" s="46"/>
      <c r="T395" s="46"/>
      <c r="U395" s="98"/>
      <c r="V395" s="69"/>
      <c r="W395" s="70"/>
      <c r="X395" s="184"/>
      <c r="Y395" s="301"/>
      <c r="Z395" s="303"/>
      <c r="AA395" s="271"/>
      <c r="AB395" s="271"/>
      <c r="AC395" s="271"/>
      <c r="AD395" s="271"/>
      <c r="AE395" s="271"/>
      <c r="AF395" s="271"/>
      <c r="AG395" s="271"/>
      <c r="AH395" s="271"/>
      <c r="AI395" s="271"/>
      <c r="AJ395" s="271"/>
      <c r="AK395" s="271"/>
      <c r="AL395" s="271"/>
      <c r="AM395" s="271"/>
      <c r="AN395" s="271"/>
      <c r="AO395" s="271"/>
      <c r="AP395" s="271"/>
      <c r="AQ395" s="271"/>
      <c r="AR395" s="271"/>
      <c r="AS395" s="271"/>
      <c r="BI395" s="55"/>
      <c r="BJ395" s="55"/>
      <c r="BK395" s="55"/>
      <c r="BL395" s="55"/>
      <c r="BM395" s="55"/>
      <c r="BN395" s="55"/>
      <c r="BO395" s="55"/>
      <c r="BP395" s="55"/>
      <c r="BQ395" s="55"/>
      <c r="BR395" s="55"/>
      <c r="BS395" s="55"/>
      <c r="BT395" s="55"/>
      <c r="BU395" s="55"/>
      <c r="BV395" s="55"/>
      <c r="BW395" s="55"/>
    </row>
    <row r="396" spans="3:75" ht="21" customHeight="1">
      <c r="C396" s="35"/>
      <c r="D396" s="431"/>
      <c r="E396" s="432"/>
      <c r="F396" s="190" t="s">
        <v>2311</v>
      </c>
      <c r="G396" s="259"/>
      <c r="H396" s="234" t="s">
        <v>61</v>
      </c>
      <c r="I396" s="234" t="s">
        <v>64</v>
      </c>
      <c r="J396" s="234" t="s">
        <v>0</v>
      </c>
      <c r="K396" s="234" t="s">
        <v>65</v>
      </c>
      <c r="L396" s="234" t="s">
        <v>0</v>
      </c>
      <c r="M396" s="234" t="s">
        <v>342</v>
      </c>
      <c r="N396" s="46" t="s">
        <v>67</v>
      </c>
      <c r="O396" s="46" t="s">
        <v>0</v>
      </c>
      <c r="P396" s="46" t="s">
        <v>378</v>
      </c>
      <c r="Q396" s="46"/>
      <c r="R396" s="46"/>
      <c r="S396" s="46"/>
      <c r="T396" s="46"/>
      <c r="U396" s="104"/>
      <c r="V396" s="21" t="str">
        <f>IF(OR(SUMPRODUCT(--(V345:V395=""),--(W345:W395=""))&gt;0,COUNTIF(W345:W395,"M")&gt;0,COUNTIF(W345:W395,"X")=51),"",SUM(V345:V395))</f>
        <v/>
      </c>
      <c r="W396" s="22" t="str">
        <f>IF(AND(COUNTIF(W345:W395,"X")=51,SUM(V345:V395)=0,ISNUMBER(V396)),"",IF(COUNTIF(W345:W395,"M")&gt;0,"M",IF(AND(COUNTIF(W345:W395,W345)=51,OR(W345="X",W345="W",W345="Z")),UPPER(W345),"")))</f>
        <v/>
      </c>
      <c r="X396" s="180"/>
      <c r="Y396" s="301"/>
      <c r="Z396" s="301"/>
      <c r="AA396" s="302"/>
      <c r="AB396" s="302"/>
      <c r="AC396" s="302"/>
      <c r="AD396" s="302"/>
      <c r="AE396" s="302"/>
      <c r="AF396" s="302"/>
      <c r="AG396" s="302"/>
      <c r="AH396" s="302"/>
      <c r="AI396" s="302"/>
      <c r="AJ396" s="302"/>
      <c r="AK396" s="302"/>
      <c r="AL396" s="302"/>
      <c r="AM396" s="302"/>
      <c r="AN396" s="302"/>
      <c r="AO396" s="302"/>
      <c r="AP396" s="302"/>
      <c r="AQ396" s="302"/>
      <c r="AR396" s="302"/>
      <c r="AS396" s="302"/>
      <c r="BI396" s="55"/>
      <c r="BJ396" s="55"/>
      <c r="BK396" s="55"/>
      <c r="BL396" s="55"/>
      <c r="BM396" s="55"/>
      <c r="BN396" s="55"/>
      <c r="BO396" s="55"/>
      <c r="BP396" s="55"/>
      <c r="BQ396" s="55"/>
      <c r="BR396" s="55"/>
      <c r="BS396" s="55"/>
      <c r="BT396" s="55"/>
      <c r="BU396" s="55"/>
      <c r="BV396" s="55"/>
      <c r="BW396" s="55"/>
    </row>
    <row r="397" spans="3:75" ht="21" customHeight="1">
      <c r="C397" s="35"/>
      <c r="D397" s="438" t="s">
        <v>2283</v>
      </c>
      <c r="E397" s="432" t="s">
        <v>2312</v>
      </c>
      <c r="F397" s="189" t="s">
        <v>2474</v>
      </c>
      <c r="G397" s="259"/>
      <c r="H397" s="234" t="s">
        <v>61</v>
      </c>
      <c r="I397" s="234" t="s">
        <v>64</v>
      </c>
      <c r="J397" s="234" t="s">
        <v>0</v>
      </c>
      <c r="K397" s="234" t="s">
        <v>65</v>
      </c>
      <c r="L397" s="234" t="s">
        <v>0</v>
      </c>
      <c r="M397" s="234" t="s">
        <v>265</v>
      </c>
      <c r="N397" s="46" t="s">
        <v>67</v>
      </c>
      <c r="O397" s="46" t="s">
        <v>0</v>
      </c>
      <c r="P397" s="46" t="s">
        <v>378</v>
      </c>
      <c r="Q397" s="46"/>
      <c r="R397" s="46"/>
      <c r="S397" s="46"/>
      <c r="T397" s="46"/>
      <c r="U397" s="98"/>
      <c r="V397" s="69"/>
      <c r="W397" s="70"/>
      <c r="X397" s="184"/>
      <c r="Y397" s="301"/>
      <c r="Z397" s="301"/>
      <c r="AA397" s="302"/>
      <c r="AB397" s="302"/>
      <c r="AC397" s="302"/>
      <c r="AD397" s="302"/>
      <c r="AE397" s="302"/>
      <c r="AF397" s="302"/>
      <c r="AG397" s="302"/>
      <c r="AH397" s="302"/>
      <c r="AI397" s="302"/>
      <c r="AJ397" s="302"/>
      <c r="AK397" s="302"/>
      <c r="AL397" s="302"/>
      <c r="AM397" s="302"/>
      <c r="AN397" s="302"/>
      <c r="AO397" s="302"/>
      <c r="AP397" s="302"/>
      <c r="AQ397" s="302"/>
      <c r="AR397" s="302"/>
      <c r="AS397" s="302"/>
      <c r="BI397" s="55"/>
      <c r="BJ397" s="55"/>
      <c r="BK397" s="55"/>
      <c r="BL397" s="55"/>
      <c r="BM397" s="55"/>
      <c r="BN397" s="55"/>
      <c r="BO397" s="55"/>
      <c r="BP397" s="55"/>
      <c r="BQ397" s="55"/>
      <c r="BR397" s="55"/>
      <c r="BS397" s="55"/>
      <c r="BT397" s="55"/>
      <c r="BU397" s="55"/>
      <c r="BV397" s="55"/>
      <c r="BW397" s="55"/>
    </row>
    <row r="398" spans="3:75" ht="21" customHeight="1">
      <c r="C398" s="35"/>
      <c r="D398" s="431"/>
      <c r="E398" s="432"/>
      <c r="F398" s="189" t="s">
        <v>2475</v>
      </c>
      <c r="G398" s="259"/>
      <c r="H398" s="234" t="s">
        <v>61</v>
      </c>
      <c r="I398" s="234" t="s">
        <v>64</v>
      </c>
      <c r="J398" s="234" t="s">
        <v>0</v>
      </c>
      <c r="K398" s="234" t="s">
        <v>65</v>
      </c>
      <c r="L398" s="234" t="s">
        <v>0</v>
      </c>
      <c r="M398" s="234" t="s">
        <v>266</v>
      </c>
      <c r="N398" s="46" t="s">
        <v>67</v>
      </c>
      <c r="O398" s="46" t="s">
        <v>0</v>
      </c>
      <c r="P398" s="46" t="s">
        <v>378</v>
      </c>
      <c r="Q398" s="46"/>
      <c r="R398" s="46"/>
      <c r="S398" s="46"/>
      <c r="T398" s="46"/>
      <c r="U398" s="98"/>
      <c r="V398" s="69"/>
      <c r="W398" s="70"/>
      <c r="X398" s="184"/>
      <c r="Y398" s="301"/>
      <c r="Z398" s="301"/>
      <c r="AA398" s="302"/>
      <c r="AB398" s="302"/>
      <c r="AC398" s="302"/>
      <c r="AD398" s="302"/>
      <c r="AE398" s="302"/>
      <c r="AF398" s="302"/>
      <c r="AG398" s="302"/>
      <c r="AH398" s="302"/>
      <c r="AI398" s="302"/>
      <c r="AJ398" s="302"/>
      <c r="AK398" s="302"/>
      <c r="AL398" s="302"/>
      <c r="AM398" s="302"/>
      <c r="AN398" s="302"/>
      <c r="AO398" s="302"/>
      <c r="AP398" s="302"/>
      <c r="AQ398" s="302"/>
      <c r="AR398" s="302"/>
      <c r="AS398" s="302"/>
      <c r="BI398" s="55"/>
      <c r="BJ398" s="55"/>
      <c r="BK398" s="55"/>
      <c r="BL398" s="55"/>
      <c r="BM398" s="55"/>
      <c r="BN398" s="55"/>
      <c r="BO398" s="55"/>
      <c r="BP398" s="55"/>
      <c r="BQ398" s="55"/>
      <c r="BR398" s="55"/>
      <c r="BS398" s="55"/>
      <c r="BT398" s="55"/>
      <c r="BU398" s="55"/>
      <c r="BV398" s="55"/>
      <c r="BW398" s="55"/>
    </row>
    <row r="399" spans="3:75" ht="21" customHeight="1">
      <c r="C399" s="35"/>
      <c r="D399" s="431"/>
      <c r="E399" s="432"/>
      <c r="F399" s="189" t="s">
        <v>2476</v>
      </c>
      <c r="G399" s="259"/>
      <c r="H399" s="234" t="s">
        <v>61</v>
      </c>
      <c r="I399" s="234" t="s">
        <v>64</v>
      </c>
      <c r="J399" s="234" t="s">
        <v>0</v>
      </c>
      <c r="K399" s="234" t="s">
        <v>65</v>
      </c>
      <c r="L399" s="234" t="s">
        <v>0</v>
      </c>
      <c r="M399" s="234" t="s">
        <v>75</v>
      </c>
      <c r="N399" s="46" t="s">
        <v>67</v>
      </c>
      <c r="O399" s="46" t="s">
        <v>0</v>
      </c>
      <c r="P399" s="46" t="s">
        <v>378</v>
      </c>
      <c r="Q399" s="46"/>
      <c r="R399" s="46"/>
      <c r="S399" s="46"/>
      <c r="T399" s="46"/>
      <c r="U399" s="98"/>
      <c r="V399" s="69"/>
      <c r="W399" s="70"/>
      <c r="X399" s="184"/>
      <c r="Y399" s="301"/>
      <c r="Z399" s="304"/>
      <c r="BI399" s="55"/>
      <c r="BJ399" s="55"/>
      <c r="BK399" s="55"/>
      <c r="BL399" s="55"/>
      <c r="BM399" s="55"/>
      <c r="BN399" s="55"/>
      <c r="BO399" s="55"/>
      <c r="BP399" s="55"/>
      <c r="BQ399" s="55"/>
      <c r="BR399" s="55"/>
      <c r="BS399" s="55"/>
      <c r="BT399" s="55"/>
      <c r="BU399" s="55"/>
      <c r="BV399" s="55"/>
      <c r="BW399" s="55"/>
    </row>
    <row r="400" spans="3:75" ht="21" customHeight="1">
      <c r="C400" s="35"/>
      <c r="D400" s="431"/>
      <c r="E400" s="432"/>
      <c r="F400" s="189" t="s">
        <v>2477</v>
      </c>
      <c r="G400" s="259"/>
      <c r="H400" s="234" t="s">
        <v>61</v>
      </c>
      <c r="I400" s="234" t="s">
        <v>64</v>
      </c>
      <c r="J400" s="234" t="s">
        <v>0</v>
      </c>
      <c r="K400" s="234" t="s">
        <v>65</v>
      </c>
      <c r="L400" s="234" t="s">
        <v>0</v>
      </c>
      <c r="M400" s="234" t="s">
        <v>267</v>
      </c>
      <c r="N400" s="46" t="s">
        <v>67</v>
      </c>
      <c r="O400" s="46" t="s">
        <v>0</v>
      </c>
      <c r="P400" s="46" t="s">
        <v>378</v>
      </c>
      <c r="Q400" s="46"/>
      <c r="R400" s="46"/>
      <c r="S400" s="46"/>
      <c r="T400" s="46"/>
      <c r="U400" s="98"/>
      <c r="V400" s="69"/>
      <c r="W400" s="70"/>
      <c r="X400" s="184"/>
      <c r="Y400" s="301"/>
      <c r="Z400" s="304"/>
      <c r="BI400" s="55"/>
      <c r="BJ400" s="55"/>
      <c r="BK400" s="55"/>
      <c r="BL400" s="55"/>
      <c r="BM400" s="55"/>
      <c r="BN400" s="55"/>
      <c r="BO400" s="55"/>
      <c r="BP400" s="55"/>
      <c r="BQ400" s="55"/>
      <c r="BR400" s="55"/>
      <c r="BS400" s="55"/>
      <c r="BT400" s="55"/>
      <c r="BU400" s="55"/>
      <c r="BV400" s="55"/>
      <c r="BW400" s="55"/>
    </row>
    <row r="401" spans="3:75" ht="21" customHeight="1">
      <c r="C401" s="35"/>
      <c r="D401" s="431"/>
      <c r="E401" s="432"/>
      <c r="F401" s="189" t="s">
        <v>2478</v>
      </c>
      <c r="G401" s="259"/>
      <c r="H401" s="234" t="s">
        <v>61</v>
      </c>
      <c r="I401" s="234" t="s">
        <v>64</v>
      </c>
      <c r="J401" s="234" t="s">
        <v>0</v>
      </c>
      <c r="K401" s="234" t="s">
        <v>65</v>
      </c>
      <c r="L401" s="234" t="s">
        <v>0</v>
      </c>
      <c r="M401" s="234" t="s">
        <v>268</v>
      </c>
      <c r="N401" s="46" t="s">
        <v>67</v>
      </c>
      <c r="O401" s="46" t="s">
        <v>0</v>
      </c>
      <c r="P401" s="46" t="s">
        <v>378</v>
      </c>
      <c r="Q401" s="46"/>
      <c r="R401" s="46"/>
      <c r="S401" s="46"/>
      <c r="T401" s="46"/>
      <c r="U401" s="98"/>
      <c r="V401" s="69"/>
      <c r="W401" s="70"/>
      <c r="X401" s="184"/>
      <c r="Y401" s="301"/>
      <c r="Z401" s="304"/>
      <c r="BI401" s="55"/>
      <c r="BJ401" s="55"/>
      <c r="BK401" s="55"/>
      <c r="BL401" s="55"/>
      <c r="BM401" s="55"/>
      <c r="BN401" s="55"/>
      <c r="BO401" s="55"/>
      <c r="BP401" s="55"/>
      <c r="BQ401" s="55"/>
      <c r="BR401" s="55"/>
      <c r="BS401" s="55"/>
      <c r="BT401" s="55"/>
      <c r="BU401" s="55"/>
      <c r="BV401" s="55"/>
      <c r="BW401" s="55"/>
    </row>
    <row r="402" spans="3:75" ht="21" customHeight="1">
      <c r="C402" s="35"/>
      <c r="D402" s="431"/>
      <c r="E402" s="432"/>
      <c r="F402" s="189" t="s">
        <v>2479</v>
      </c>
      <c r="G402" s="259"/>
      <c r="H402" s="234" t="s">
        <v>61</v>
      </c>
      <c r="I402" s="234" t="s">
        <v>64</v>
      </c>
      <c r="J402" s="234" t="s">
        <v>0</v>
      </c>
      <c r="K402" s="234" t="s">
        <v>65</v>
      </c>
      <c r="L402" s="234" t="s">
        <v>0</v>
      </c>
      <c r="M402" s="234" t="s">
        <v>269</v>
      </c>
      <c r="N402" s="46" t="s">
        <v>67</v>
      </c>
      <c r="O402" s="46" t="s">
        <v>0</v>
      </c>
      <c r="P402" s="46" t="s">
        <v>378</v>
      </c>
      <c r="Q402" s="46"/>
      <c r="R402" s="46"/>
      <c r="S402" s="46"/>
      <c r="T402" s="46"/>
      <c r="U402" s="98"/>
      <c r="V402" s="69"/>
      <c r="W402" s="70"/>
      <c r="X402" s="184"/>
      <c r="Y402" s="301"/>
      <c r="Z402" s="304"/>
      <c r="BI402" s="55"/>
      <c r="BJ402" s="55"/>
      <c r="BK402" s="55"/>
      <c r="BL402" s="55"/>
      <c r="BM402" s="55"/>
      <c r="BN402" s="55"/>
      <c r="BO402" s="55"/>
      <c r="BP402" s="55"/>
      <c r="BQ402" s="55"/>
      <c r="BR402" s="55"/>
      <c r="BS402" s="55"/>
      <c r="BT402" s="55"/>
      <c r="BU402" s="55"/>
      <c r="BV402" s="55"/>
      <c r="BW402" s="55"/>
    </row>
    <row r="403" spans="3:75" ht="21" customHeight="1">
      <c r="C403" s="35"/>
      <c r="D403" s="431"/>
      <c r="E403" s="432"/>
      <c r="F403" s="189" t="s">
        <v>2480</v>
      </c>
      <c r="G403" s="259"/>
      <c r="H403" s="234" t="s">
        <v>61</v>
      </c>
      <c r="I403" s="234" t="s">
        <v>64</v>
      </c>
      <c r="J403" s="234" t="s">
        <v>0</v>
      </c>
      <c r="K403" s="234" t="s">
        <v>65</v>
      </c>
      <c r="L403" s="234" t="s">
        <v>0</v>
      </c>
      <c r="M403" s="234" t="s">
        <v>270</v>
      </c>
      <c r="N403" s="46" t="s">
        <v>67</v>
      </c>
      <c r="O403" s="46" t="s">
        <v>0</v>
      </c>
      <c r="P403" s="46" t="s">
        <v>378</v>
      </c>
      <c r="Q403" s="46"/>
      <c r="R403" s="46"/>
      <c r="S403" s="46"/>
      <c r="T403" s="46"/>
      <c r="U403" s="98"/>
      <c r="V403" s="69"/>
      <c r="W403" s="70"/>
      <c r="X403" s="184"/>
      <c r="Y403" s="301"/>
      <c r="Z403" s="304"/>
      <c r="BI403" s="55"/>
      <c r="BJ403" s="55"/>
      <c r="BK403" s="55"/>
      <c r="BL403" s="55"/>
      <c r="BM403" s="55"/>
      <c r="BN403" s="55"/>
      <c r="BO403" s="55"/>
      <c r="BP403" s="55"/>
      <c r="BQ403" s="55"/>
      <c r="BR403" s="55"/>
      <c r="BS403" s="55"/>
      <c r="BT403" s="55"/>
      <c r="BU403" s="55"/>
      <c r="BV403" s="55"/>
      <c r="BW403" s="55"/>
    </row>
    <row r="404" spans="3:75" ht="21" customHeight="1">
      <c r="C404" s="35"/>
      <c r="D404" s="431"/>
      <c r="E404" s="432"/>
      <c r="F404" s="189" t="s">
        <v>2481</v>
      </c>
      <c r="G404" s="259"/>
      <c r="H404" s="234" t="s">
        <v>61</v>
      </c>
      <c r="I404" s="234" t="s">
        <v>64</v>
      </c>
      <c r="J404" s="234" t="s">
        <v>0</v>
      </c>
      <c r="K404" s="234" t="s">
        <v>65</v>
      </c>
      <c r="L404" s="234" t="s">
        <v>0</v>
      </c>
      <c r="M404" s="234" t="s">
        <v>271</v>
      </c>
      <c r="N404" s="46" t="s">
        <v>67</v>
      </c>
      <c r="O404" s="46" t="s">
        <v>0</v>
      </c>
      <c r="P404" s="46" t="s">
        <v>378</v>
      </c>
      <c r="Q404" s="46"/>
      <c r="R404" s="46"/>
      <c r="S404" s="46"/>
      <c r="T404" s="46"/>
      <c r="U404" s="98"/>
      <c r="V404" s="69"/>
      <c r="W404" s="70"/>
      <c r="X404" s="184"/>
      <c r="Y404" s="301"/>
      <c r="Z404" s="304"/>
      <c r="BI404" s="55"/>
      <c r="BJ404" s="55"/>
      <c r="BK404" s="55"/>
      <c r="BL404" s="55"/>
      <c r="BM404" s="55"/>
      <c r="BN404" s="55"/>
      <c r="BO404" s="55"/>
      <c r="BP404" s="55"/>
      <c r="BQ404" s="55"/>
      <c r="BR404" s="55"/>
      <c r="BS404" s="55"/>
      <c r="BT404" s="55"/>
      <c r="BU404" s="55"/>
      <c r="BV404" s="55"/>
      <c r="BW404" s="55"/>
    </row>
    <row r="405" spans="3:75" ht="21" customHeight="1">
      <c r="C405" s="35"/>
      <c r="D405" s="431"/>
      <c r="E405" s="432"/>
      <c r="F405" s="189" t="s">
        <v>2535</v>
      </c>
      <c r="G405" s="259"/>
      <c r="H405" s="234" t="s">
        <v>61</v>
      </c>
      <c r="I405" s="234" t="s">
        <v>64</v>
      </c>
      <c r="J405" s="234" t="s">
        <v>0</v>
      </c>
      <c r="K405" s="234" t="s">
        <v>65</v>
      </c>
      <c r="L405" s="234" t="s">
        <v>0</v>
      </c>
      <c r="M405" s="234" t="s">
        <v>272</v>
      </c>
      <c r="N405" s="46" t="s">
        <v>67</v>
      </c>
      <c r="O405" s="46" t="s">
        <v>0</v>
      </c>
      <c r="P405" s="46" t="s">
        <v>378</v>
      </c>
      <c r="Q405" s="46"/>
      <c r="R405" s="46"/>
      <c r="S405" s="46"/>
      <c r="T405" s="46"/>
      <c r="U405" s="98"/>
      <c r="V405" s="69"/>
      <c r="W405" s="70"/>
      <c r="X405" s="184"/>
      <c r="Y405" s="301"/>
      <c r="Z405" s="304"/>
      <c r="BI405" s="55"/>
      <c r="BJ405" s="55"/>
      <c r="BK405" s="55"/>
      <c r="BL405" s="55"/>
      <c r="BM405" s="55"/>
      <c r="BN405" s="55"/>
      <c r="BO405" s="55"/>
      <c r="BP405" s="55"/>
      <c r="BQ405" s="55"/>
      <c r="BR405" s="55"/>
      <c r="BS405" s="55"/>
      <c r="BT405" s="55"/>
      <c r="BU405" s="55"/>
      <c r="BV405" s="55"/>
      <c r="BW405" s="55"/>
    </row>
    <row r="406" spans="3:75" ht="21" customHeight="1">
      <c r="C406" s="35"/>
      <c r="D406" s="431"/>
      <c r="E406" s="432"/>
      <c r="F406" s="189" t="s">
        <v>2483</v>
      </c>
      <c r="G406" s="259"/>
      <c r="H406" s="234" t="s">
        <v>61</v>
      </c>
      <c r="I406" s="234" t="s">
        <v>64</v>
      </c>
      <c r="J406" s="234" t="s">
        <v>0</v>
      </c>
      <c r="K406" s="234" t="s">
        <v>65</v>
      </c>
      <c r="L406" s="234" t="s">
        <v>0</v>
      </c>
      <c r="M406" s="234" t="s">
        <v>273</v>
      </c>
      <c r="N406" s="46" t="s">
        <v>67</v>
      </c>
      <c r="O406" s="46" t="s">
        <v>0</v>
      </c>
      <c r="P406" s="46" t="s">
        <v>378</v>
      </c>
      <c r="Q406" s="46"/>
      <c r="R406" s="46"/>
      <c r="S406" s="46"/>
      <c r="T406" s="46"/>
      <c r="U406" s="98"/>
      <c r="V406" s="69"/>
      <c r="W406" s="70"/>
      <c r="X406" s="184"/>
      <c r="Y406" s="301"/>
      <c r="Z406" s="304"/>
      <c r="BI406" s="55"/>
      <c r="BJ406" s="55"/>
      <c r="BK406" s="55"/>
      <c r="BL406" s="55"/>
      <c r="BM406" s="55"/>
      <c r="BN406" s="55"/>
      <c r="BO406" s="55"/>
      <c r="BP406" s="55"/>
      <c r="BQ406" s="55"/>
      <c r="BR406" s="55"/>
      <c r="BS406" s="55"/>
      <c r="BT406" s="55"/>
      <c r="BU406" s="55"/>
      <c r="BV406" s="55"/>
      <c r="BW406" s="55"/>
    </row>
    <row r="407" spans="3:75" ht="21" customHeight="1">
      <c r="C407" s="35"/>
      <c r="D407" s="431"/>
      <c r="E407" s="432"/>
      <c r="F407" s="189" t="s">
        <v>2484</v>
      </c>
      <c r="G407" s="259"/>
      <c r="H407" s="234" t="s">
        <v>61</v>
      </c>
      <c r="I407" s="234" t="s">
        <v>64</v>
      </c>
      <c r="J407" s="234" t="s">
        <v>0</v>
      </c>
      <c r="K407" s="234" t="s">
        <v>65</v>
      </c>
      <c r="L407" s="234" t="s">
        <v>0</v>
      </c>
      <c r="M407" s="234" t="s">
        <v>274</v>
      </c>
      <c r="N407" s="46" t="s">
        <v>67</v>
      </c>
      <c r="O407" s="46" t="s">
        <v>0</v>
      </c>
      <c r="P407" s="46" t="s">
        <v>378</v>
      </c>
      <c r="Q407" s="46"/>
      <c r="R407" s="46"/>
      <c r="S407" s="46"/>
      <c r="T407" s="46"/>
      <c r="U407" s="98"/>
      <c r="V407" s="69"/>
      <c r="W407" s="70"/>
      <c r="X407" s="184"/>
      <c r="Y407" s="301"/>
      <c r="Z407" s="304"/>
      <c r="BI407" s="55"/>
      <c r="BJ407" s="55"/>
      <c r="BK407" s="55"/>
      <c r="BL407" s="55"/>
      <c r="BM407" s="55"/>
      <c r="BN407" s="55"/>
      <c r="BO407" s="55"/>
      <c r="BP407" s="55"/>
      <c r="BQ407" s="55"/>
      <c r="BR407" s="55"/>
      <c r="BS407" s="55"/>
      <c r="BT407" s="55"/>
      <c r="BU407" s="55"/>
      <c r="BV407" s="55"/>
      <c r="BW407" s="55"/>
    </row>
    <row r="408" spans="3:75" ht="21" customHeight="1">
      <c r="C408" s="35"/>
      <c r="D408" s="431"/>
      <c r="E408" s="432"/>
      <c r="F408" s="189" t="s">
        <v>2485</v>
      </c>
      <c r="G408" s="259"/>
      <c r="H408" s="234" t="s">
        <v>61</v>
      </c>
      <c r="I408" s="234" t="s">
        <v>64</v>
      </c>
      <c r="J408" s="234" t="s">
        <v>0</v>
      </c>
      <c r="K408" s="234" t="s">
        <v>65</v>
      </c>
      <c r="L408" s="234" t="s">
        <v>0</v>
      </c>
      <c r="M408" s="234" t="s">
        <v>275</v>
      </c>
      <c r="N408" s="46" t="s">
        <v>67</v>
      </c>
      <c r="O408" s="46" t="s">
        <v>0</v>
      </c>
      <c r="P408" s="46" t="s">
        <v>378</v>
      </c>
      <c r="Q408" s="46"/>
      <c r="R408" s="46"/>
      <c r="S408" s="46"/>
      <c r="T408" s="46"/>
      <c r="U408" s="98"/>
      <c r="V408" s="69"/>
      <c r="W408" s="70"/>
      <c r="X408" s="184"/>
      <c r="Y408" s="301"/>
      <c r="Z408" s="304"/>
      <c r="BI408" s="55"/>
      <c r="BJ408" s="55"/>
      <c r="BK408" s="55"/>
      <c r="BL408" s="55"/>
      <c r="BM408" s="55"/>
      <c r="BN408" s="55"/>
      <c r="BO408" s="55"/>
      <c r="BP408" s="55"/>
      <c r="BQ408" s="55"/>
      <c r="BR408" s="55"/>
      <c r="BS408" s="55"/>
      <c r="BT408" s="55"/>
      <c r="BU408" s="55"/>
      <c r="BV408" s="55"/>
      <c r="BW408" s="55"/>
    </row>
    <row r="409" spans="3:75" ht="21" customHeight="1">
      <c r="C409" s="35"/>
      <c r="D409" s="431"/>
      <c r="E409" s="432"/>
      <c r="F409" s="189" t="s">
        <v>2486</v>
      </c>
      <c r="G409" s="259"/>
      <c r="H409" s="234" t="s">
        <v>61</v>
      </c>
      <c r="I409" s="234" t="s">
        <v>64</v>
      </c>
      <c r="J409" s="234" t="s">
        <v>0</v>
      </c>
      <c r="K409" s="234" t="s">
        <v>65</v>
      </c>
      <c r="L409" s="234" t="s">
        <v>0</v>
      </c>
      <c r="M409" s="234" t="s">
        <v>276</v>
      </c>
      <c r="N409" s="46" t="s">
        <v>67</v>
      </c>
      <c r="O409" s="46" t="s">
        <v>0</v>
      </c>
      <c r="P409" s="46" t="s">
        <v>378</v>
      </c>
      <c r="Q409" s="46"/>
      <c r="R409" s="46"/>
      <c r="S409" s="46"/>
      <c r="T409" s="46"/>
      <c r="U409" s="98"/>
      <c r="V409" s="69"/>
      <c r="W409" s="70"/>
      <c r="X409" s="184"/>
      <c r="Y409" s="301"/>
      <c r="Z409" s="304"/>
      <c r="BI409" s="55"/>
      <c r="BJ409" s="55"/>
      <c r="BK409" s="55"/>
      <c r="BL409" s="55"/>
      <c r="BM409" s="55"/>
      <c r="BN409" s="55"/>
      <c r="BO409" s="55"/>
      <c r="BP409" s="55"/>
      <c r="BQ409" s="55"/>
      <c r="BR409" s="55"/>
      <c r="BS409" s="55"/>
      <c r="BT409" s="55"/>
      <c r="BU409" s="55"/>
      <c r="BV409" s="55"/>
      <c r="BW409" s="55"/>
    </row>
    <row r="410" spans="3:75" ht="21" customHeight="1">
      <c r="C410" s="35"/>
      <c r="D410" s="431"/>
      <c r="E410" s="432"/>
      <c r="F410" s="189" t="s">
        <v>2487</v>
      </c>
      <c r="G410" s="259"/>
      <c r="H410" s="234" t="s">
        <v>61</v>
      </c>
      <c r="I410" s="234" t="s">
        <v>64</v>
      </c>
      <c r="J410" s="234" t="s">
        <v>0</v>
      </c>
      <c r="K410" s="234" t="s">
        <v>65</v>
      </c>
      <c r="L410" s="234" t="s">
        <v>0</v>
      </c>
      <c r="M410" s="234" t="s">
        <v>277</v>
      </c>
      <c r="N410" s="46" t="s">
        <v>67</v>
      </c>
      <c r="O410" s="46" t="s">
        <v>0</v>
      </c>
      <c r="P410" s="46" t="s">
        <v>378</v>
      </c>
      <c r="Q410" s="46"/>
      <c r="R410" s="46"/>
      <c r="S410" s="46"/>
      <c r="T410" s="46"/>
      <c r="U410" s="98"/>
      <c r="V410" s="69"/>
      <c r="W410" s="70"/>
      <c r="X410" s="184"/>
      <c r="Y410" s="301"/>
      <c r="Z410" s="304"/>
      <c r="BI410" s="55"/>
      <c r="BJ410" s="55"/>
      <c r="BK410" s="55"/>
      <c r="BL410" s="55"/>
      <c r="BM410" s="55"/>
      <c r="BN410" s="55"/>
      <c r="BO410" s="55"/>
      <c r="BP410" s="55"/>
      <c r="BQ410" s="55"/>
      <c r="BR410" s="55"/>
      <c r="BS410" s="55"/>
      <c r="BT410" s="55"/>
      <c r="BU410" s="55"/>
      <c r="BV410" s="55"/>
      <c r="BW410" s="55"/>
    </row>
    <row r="411" spans="3:75" ht="21" customHeight="1">
      <c r="C411" s="35"/>
      <c r="D411" s="431"/>
      <c r="E411" s="432"/>
      <c r="F411" s="189" t="s">
        <v>2488</v>
      </c>
      <c r="G411" s="259"/>
      <c r="H411" s="234" t="s">
        <v>61</v>
      </c>
      <c r="I411" s="234" t="s">
        <v>64</v>
      </c>
      <c r="J411" s="234" t="s">
        <v>0</v>
      </c>
      <c r="K411" s="234" t="s">
        <v>65</v>
      </c>
      <c r="L411" s="234" t="s">
        <v>0</v>
      </c>
      <c r="M411" s="234" t="s">
        <v>278</v>
      </c>
      <c r="N411" s="46" t="s">
        <v>67</v>
      </c>
      <c r="O411" s="46" t="s">
        <v>0</v>
      </c>
      <c r="P411" s="46" t="s">
        <v>378</v>
      </c>
      <c r="Q411" s="46"/>
      <c r="R411" s="46"/>
      <c r="S411" s="46"/>
      <c r="T411" s="46"/>
      <c r="U411" s="98"/>
      <c r="V411" s="69"/>
      <c r="W411" s="70"/>
      <c r="X411" s="184"/>
      <c r="Y411" s="301"/>
      <c r="Z411" s="304"/>
      <c r="BI411" s="55"/>
      <c r="BJ411" s="55"/>
      <c r="BK411" s="55"/>
      <c r="BL411" s="55"/>
      <c r="BM411" s="55"/>
      <c r="BN411" s="55"/>
      <c r="BO411" s="55"/>
      <c r="BP411" s="55"/>
      <c r="BQ411" s="55"/>
      <c r="BR411" s="55"/>
      <c r="BS411" s="55"/>
      <c r="BT411" s="55"/>
      <c r="BU411" s="55"/>
      <c r="BV411" s="55"/>
      <c r="BW411" s="55"/>
    </row>
    <row r="412" spans="3:75" ht="21" customHeight="1">
      <c r="C412" s="35"/>
      <c r="D412" s="431"/>
      <c r="E412" s="432"/>
      <c r="F412" s="189" t="s">
        <v>2489</v>
      </c>
      <c r="G412" s="259"/>
      <c r="H412" s="234" t="s">
        <v>61</v>
      </c>
      <c r="I412" s="234" t="s">
        <v>64</v>
      </c>
      <c r="J412" s="234" t="s">
        <v>0</v>
      </c>
      <c r="K412" s="234" t="s">
        <v>65</v>
      </c>
      <c r="L412" s="234" t="s">
        <v>0</v>
      </c>
      <c r="M412" s="234" t="s">
        <v>279</v>
      </c>
      <c r="N412" s="46" t="s">
        <v>67</v>
      </c>
      <c r="O412" s="46" t="s">
        <v>0</v>
      </c>
      <c r="P412" s="46" t="s">
        <v>378</v>
      </c>
      <c r="Q412" s="46"/>
      <c r="R412" s="46"/>
      <c r="S412" s="46"/>
      <c r="T412" s="46"/>
      <c r="U412" s="98"/>
      <c r="V412" s="69"/>
      <c r="W412" s="70"/>
      <c r="X412" s="184"/>
      <c r="Y412" s="301"/>
      <c r="Z412" s="304"/>
      <c r="BI412" s="55"/>
      <c r="BJ412" s="55"/>
      <c r="BK412" s="55"/>
      <c r="BL412" s="55"/>
      <c r="BM412" s="55"/>
      <c r="BN412" s="55"/>
      <c r="BO412" s="55"/>
      <c r="BP412" s="55"/>
      <c r="BQ412" s="55"/>
      <c r="BR412" s="55"/>
      <c r="BS412" s="55"/>
      <c r="BT412" s="55"/>
      <c r="BU412" s="55"/>
      <c r="BV412" s="55"/>
      <c r="BW412" s="55"/>
    </row>
    <row r="413" spans="3:75" ht="21" customHeight="1">
      <c r="C413" s="35"/>
      <c r="D413" s="431"/>
      <c r="E413" s="432"/>
      <c r="F413" s="189" t="s">
        <v>2490</v>
      </c>
      <c r="G413" s="259"/>
      <c r="H413" s="234" t="s">
        <v>61</v>
      </c>
      <c r="I413" s="234" t="s">
        <v>64</v>
      </c>
      <c r="J413" s="234" t="s">
        <v>0</v>
      </c>
      <c r="K413" s="234" t="s">
        <v>65</v>
      </c>
      <c r="L413" s="234" t="s">
        <v>0</v>
      </c>
      <c r="M413" s="234" t="s">
        <v>280</v>
      </c>
      <c r="N413" s="46" t="s">
        <v>67</v>
      </c>
      <c r="O413" s="46" t="s">
        <v>0</v>
      </c>
      <c r="P413" s="46" t="s">
        <v>378</v>
      </c>
      <c r="Q413" s="46"/>
      <c r="R413" s="46"/>
      <c r="S413" s="46"/>
      <c r="T413" s="46"/>
      <c r="U413" s="98"/>
      <c r="V413" s="69"/>
      <c r="W413" s="70"/>
      <c r="X413" s="184"/>
      <c r="Y413" s="301"/>
      <c r="Z413" s="304"/>
      <c r="BI413" s="55"/>
      <c r="BJ413" s="55"/>
      <c r="BK413" s="55"/>
      <c r="BL413" s="55"/>
      <c r="BM413" s="55"/>
      <c r="BN413" s="55"/>
      <c r="BO413" s="55"/>
      <c r="BP413" s="55"/>
      <c r="BQ413" s="55"/>
      <c r="BR413" s="55"/>
      <c r="BS413" s="55"/>
      <c r="BT413" s="55"/>
      <c r="BU413" s="55"/>
      <c r="BV413" s="55"/>
      <c r="BW413" s="55"/>
    </row>
    <row r="414" spans="3:75" ht="21" customHeight="1">
      <c r="C414" s="35"/>
      <c r="D414" s="431"/>
      <c r="E414" s="432"/>
      <c r="F414" s="189" t="s">
        <v>2491</v>
      </c>
      <c r="G414" s="259"/>
      <c r="H414" s="234" t="s">
        <v>61</v>
      </c>
      <c r="I414" s="234" t="s">
        <v>64</v>
      </c>
      <c r="J414" s="234" t="s">
        <v>0</v>
      </c>
      <c r="K414" s="234" t="s">
        <v>65</v>
      </c>
      <c r="L414" s="234" t="s">
        <v>0</v>
      </c>
      <c r="M414" s="234" t="s">
        <v>281</v>
      </c>
      <c r="N414" s="46" t="s">
        <v>67</v>
      </c>
      <c r="O414" s="46" t="s">
        <v>0</v>
      </c>
      <c r="P414" s="46" t="s">
        <v>378</v>
      </c>
      <c r="Q414" s="46"/>
      <c r="R414" s="46"/>
      <c r="S414" s="46"/>
      <c r="T414" s="46"/>
      <c r="U414" s="98"/>
      <c r="V414" s="69"/>
      <c r="W414" s="70"/>
      <c r="X414" s="184"/>
      <c r="Y414" s="301"/>
      <c r="Z414" s="304"/>
      <c r="BI414" s="55"/>
      <c r="BJ414" s="55"/>
      <c r="BK414" s="55"/>
      <c r="BL414" s="55"/>
      <c r="BM414" s="55"/>
      <c r="BN414" s="55"/>
      <c r="BO414" s="55"/>
      <c r="BP414" s="55"/>
      <c r="BQ414" s="55"/>
      <c r="BR414" s="55"/>
      <c r="BS414" s="55"/>
      <c r="BT414" s="55"/>
      <c r="BU414" s="55"/>
      <c r="BV414" s="55"/>
      <c r="BW414" s="55"/>
    </row>
    <row r="415" spans="3:75" ht="21" customHeight="1">
      <c r="C415" s="35"/>
      <c r="D415" s="431"/>
      <c r="E415" s="432"/>
      <c r="F415" s="189" t="s">
        <v>2492</v>
      </c>
      <c r="G415" s="259"/>
      <c r="H415" s="234" t="s">
        <v>61</v>
      </c>
      <c r="I415" s="234" t="s">
        <v>64</v>
      </c>
      <c r="J415" s="234" t="s">
        <v>0</v>
      </c>
      <c r="K415" s="234" t="s">
        <v>65</v>
      </c>
      <c r="L415" s="234" t="s">
        <v>0</v>
      </c>
      <c r="M415" s="234" t="s">
        <v>282</v>
      </c>
      <c r="N415" s="46" t="s">
        <v>67</v>
      </c>
      <c r="O415" s="46" t="s">
        <v>0</v>
      </c>
      <c r="P415" s="46" t="s">
        <v>378</v>
      </c>
      <c r="Q415" s="46"/>
      <c r="R415" s="46"/>
      <c r="S415" s="46"/>
      <c r="T415" s="46"/>
      <c r="U415" s="98"/>
      <c r="V415" s="69"/>
      <c r="W415" s="70"/>
      <c r="X415" s="184"/>
      <c r="Y415" s="301"/>
      <c r="Z415" s="304"/>
      <c r="BI415" s="55"/>
      <c r="BJ415" s="55"/>
      <c r="BK415" s="55"/>
      <c r="BL415" s="55"/>
      <c r="BM415" s="55"/>
      <c r="BN415" s="55"/>
      <c r="BO415" s="55"/>
      <c r="BP415" s="55"/>
      <c r="BQ415" s="55"/>
      <c r="BR415" s="55"/>
      <c r="BS415" s="55"/>
      <c r="BT415" s="55"/>
      <c r="BU415" s="55"/>
      <c r="BV415" s="55"/>
      <c r="BW415" s="55"/>
    </row>
    <row r="416" spans="3:75" ht="21" customHeight="1">
      <c r="C416" s="35"/>
      <c r="D416" s="431"/>
      <c r="E416" s="432"/>
      <c r="F416" s="189" t="s">
        <v>2493</v>
      </c>
      <c r="G416" s="259"/>
      <c r="H416" s="234" t="s">
        <v>61</v>
      </c>
      <c r="I416" s="234" t="s">
        <v>64</v>
      </c>
      <c r="J416" s="234" t="s">
        <v>0</v>
      </c>
      <c r="K416" s="234" t="s">
        <v>65</v>
      </c>
      <c r="L416" s="234" t="s">
        <v>0</v>
      </c>
      <c r="M416" s="234" t="s">
        <v>283</v>
      </c>
      <c r="N416" s="46" t="s">
        <v>67</v>
      </c>
      <c r="O416" s="46" t="s">
        <v>0</v>
      </c>
      <c r="P416" s="46" t="s">
        <v>378</v>
      </c>
      <c r="Q416" s="46"/>
      <c r="R416" s="46"/>
      <c r="S416" s="46"/>
      <c r="T416" s="46"/>
      <c r="U416" s="98"/>
      <c r="V416" s="69"/>
      <c r="W416" s="70"/>
      <c r="X416" s="184"/>
      <c r="Y416" s="301"/>
      <c r="Z416" s="304"/>
      <c r="BI416" s="55"/>
      <c r="BJ416" s="55"/>
      <c r="BK416" s="55"/>
      <c r="BL416" s="55"/>
      <c r="BM416" s="55"/>
      <c r="BN416" s="55"/>
      <c r="BO416" s="55"/>
      <c r="BP416" s="55"/>
      <c r="BQ416" s="55"/>
      <c r="BR416" s="55"/>
      <c r="BS416" s="55"/>
      <c r="BT416" s="55"/>
      <c r="BU416" s="55"/>
      <c r="BV416" s="55"/>
      <c r="BW416" s="55"/>
    </row>
    <row r="417" spans="3:75" ht="21" customHeight="1">
      <c r="C417" s="35"/>
      <c r="D417" s="431"/>
      <c r="E417" s="432"/>
      <c r="F417" s="189" t="s">
        <v>2494</v>
      </c>
      <c r="G417" s="259"/>
      <c r="H417" s="234" t="s">
        <v>61</v>
      </c>
      <c r="I417" s="234" t="s">
        <v>64</v>
      </c>
      <c r="J417" s="234" t="s">
        <v>0</v>
      </c>
      <c r="K417" s="234" t="s">
        <v>65</v>
      </c>
      <c r="L417" s="234" t="s">
        <v>0</v>
      </c>
      <c r="M417" s="234" t="s">
        <v>284</v>
      </c>
      <c r="N417" s="46" t="s">
        <v>67</v>
      </c>
      <c r="O417" s="46" t="s">
        <v>0</v>
      </c>
      <c r="P417" s="46" t="s">
        <v>378</v>
      </c>
      <c r="Q417" s="46"/>
      <c r="R417" s="46"/>
      <c r="S417" s="46"/>
      <c r="T417" s="46"/>
      <c r="U417" s="98"/>
      <c r="V417" s="69"/>
      <c r="W417" s="70"/>
      <c r="X417" s="184"/>
      <c r="Y417" s="301"/>
      <c r="Z417" s="304"/>
      <c r="BI417" s="55"/>
      <c r="BJ417" s="55"/>
      <c r="BK417" s="55"/>
      <c r="BL417" s="55"/>
      <c r="BM417" s="55"/>
      <c r="BN417" s="55"/>
      <c r="BO417" s="55"/>
      <c r="BP417" s="55"/>
      <c r="BQ417" s="55"/>
      <c r="BR417" s="55"/>
      <c r="BS417" s="55"/>
      <c r="BT417" s="55"/>
      <c r="BU417" s="55"/>
      <c r="BV417" s="55"/>
      <c r="BW417" s="55"/>
    </row>
    <row r="418" spans="3:75" ht="21" customHeight="1">
      <c r="C418" s="35"/>
      <c r="D418" s="431"/>
      <c r="E418" s="432"/>
      <c r="F418" s="189" t="s">
        <v>2495</v>
      </c>
      <c r="G418" s="259"/>
      <c r="H418" s="234" t="s">
        <v>61</v>
      </c>
      <c r="I418" s="234" t="s">
        <v>64</v>
      </c>
      <c r="J418" s="234" t="s">
        <v>0</v>
      </c>
      <c r="K418" s="234" t="s">
        <v>65</v>
      </c>
      <c r="L418" s="234" t="s">
        <v>0</v>
      </c>
      <c r="M418" s="234" t="s">
        <v>285</v>
      </c>
      <c r="N418" s="46" t="s">
        <v>67</v>
      </c>
      <c r="O418" s="46" t="s">
        <v>0</v>
      </c>
      <c r="P418" s="46" t="s">
        <v>378</v>
      </c>
      <c r="Q418" s="46"/>
      <c r="R418" s="46"/>
      <c r="S418" s="46"/>
      <c r="T418" s="46"/>
      <c r="U418" s="98"/>
      <c r="V418" s="69"/>
      <c r="W418" s="70"/>
      <c r="X418" s="184"/>
      <c r="Y418" s="301"/>
      <c r="Z418" s="304"/>
      <c r="BI418" s="55"/>
      <c r="BJ418" s="55"/>
      <c r="BK418" s="55"/>
      <c r="BL418" s="55"/>
      <c r="BM418" s="55"/>
      <c r="BN418" s="55"/>
      <c r="BO418" s="55"/>
      <c r="BP418" s="55"/>
      <c r="BQ418" s="55"/>
      <c r="BR418" s="55"/>
      <c r="BS418" s="55"/>
      <c r="BT418" s="55"/>
      <c r="BU418" s="55"/>
      <c r="BV418" s="55"/>
      <c r="BW418" s="55"/>
    </row>
    <row r="419" spans="3:75" ht="21" customHeight="1">
      <c r="C419" s="35"/>
      <c r="D419" s="431"/>
      <c r="E419" s="432"/>
      <c r="F419" s="189" t="s">
        <v>2496</v>
      </c>
      <c r="G419" s="259"/>
      <c r="H419" s="234" t="s">
        <v>61</v>
      </c>
      <c r="I419" s="234" t="s">
        <v>64</v>
      </c>
      <c r="J419" s="234" t="s">
        <v>0</v>
      </c>
      <c r="K419" s="234" t="s">
        <v>65</v>
      </c>
      <c r="L419" s="234" t="s">
        <v>0</v>
      </c>
      <c r="M419" s="234" t="s">
        <v>286</v>
      </c>
      <c r="N419" s="46" t="s">
        <v>67</v>
      </c>
      <c r="O419" s="46" t="s">
        <v>0</v>
      </c>
      <c r="P419" s="46" t="s">
        <v>378</v>
      </c>
      <c r="Q419" s="46"/>
      <c r="R419" s="46"/>
      <c r="S419" s="46"/>
      <c r="T419" s="46"/>
      <c r="U419" s="98"/>
      <c r="V419" s="69"/>
      <c r="W419" s="70"/>
      <c r="X419" s="184"/>
      <c r="Y419" s="301"/>
      <c r="Z419" s="304"/>
      <c r="BI419" s="55"/>
      <c r="BJ419" s="55"/>
      <c r="BK419" s="55"/>
      <c r="BL419" s="55"/>
      <c r="BM419" s="55"/>
      <c r="BN419" s="55"/>
      <c r="BO419" s="55"/>
      <c r="BP419" s="55"/>
      <c r="BQ419" s="55"/>
      <c r="BR419" s="55"/>
      <c r="BS419" s="55"/>
      <c r="BT419" s="55"/>
      <c r="BU419" s="55"/>
      <c r="BV419" s="55"/>
      <c r="BW419" s="55"/>
    </row>
    <row r="420" spans="3:75" ht="21" customHeight="1">
      <c r="C420" s="35"/>
      <c r="D420" s="431"/>
      <c r="E420" s="432"/>
      <c r="F420" s="189" t="s">
        <v>2497</v>
      </c>
      <c r="G420" s="259"/>
      <c r="H420" s="234" t="s">
        <v>61</v>
      </c>
      <c r="I420" s="234" t="s">
        <v>64</v>
      </c>
      <c r="J420" s="234" t="s">
        <v>0</v>
      </c>
      <c r="K420" s="234" t="s">
        <v>65</v>
      </c>
      <c r="L420" s="234" t="s">
        <v>0</v>
      </c>
      <c r="M420" s="234" t="s">
        <v>287</v>
      </c>
      <c r="N420" s="46" t="s">
        <v>67</v>
      </c>
      <c r="O420" s="46" t="s">
        <v>0</v>
      </c>
      <c r="P420" s="46" t="s">
        <v>378</v>
      </c>
      <c r="Q420" s="46"/>
      <c r="R420" s="46"/>
      <c r="S420" s="46"/>
      <c r="T420" s="46"/>
      <c r="U420" s="98"/>
      <c r="V420" s="69"/>
      <c r="W420" s="70"/>
      <c r="X420" s="184"/>
      <c r="Y420" s="301"/>
      <c r="Z420" s="304"/>
      <c r="BI420" s="55"/>
      <c r="BJ420" s="55"/>
      <c r="BK420" s="55"/>
      <c r="BL420" s="55"/>
      <c r="BM420" s="55"/>
      <c r="BN420" s="55"/>
      <c r="BO420" s="55"/>
      <c r="BP420" s="55"/>
      <c r="BQ420" s="55"/>
      <c r="BR420" s="55"/>
      <c r="BS420" s="55"/>
      <c r="BT420" s="55"/>
      <c r="BU420" s="55"/>
      <c r="BV420" s="55"/>
      <c r="BW420" s="55"/>
    </row>
    <row r="421" spans="3:75" ht="21" customHeight="1">
      <c r="C421" s="35"/>
      <c r="D421" s="431"/>
      <c r="E421" s="432"/>
      <c r="F421" s="189" t="s">
        <v>2498</v>
      </c>
      <c r="G421" s="259"/>
      <c r="H421" s="234" t="s">
        <v>61</v>
      </c>
      <c r="I421" s="234" t="s">
        <v>64</v>
      </c>
      <c r="J421" s="234" t="s">
        <v>0</v>
      </c>
      <c r="K421" s="234" t="s">
        <v>65</v>
      </c>
      <c r="L421" s="234" t="s">
        <v>0</v>
      </c>
      <c r="M421" s="234" t="s">
        <v>288</v>
      </c>
      <c r="N421" s="46" t="s">
        <v>67</v>
      </c>
      <c r="O421" s="46" t="s">
        <v>0</v>
      </c>
      <c r="P421" s="46" t="s">
        <v>378</v>
      </c>
      <c r="Q421" s="46"/>
      <c r="R421" s="46"/>
      <c r="S421" s="46"/>
      <c r="T421" s="46"/>
      <c r="U421" s="98"/>
      <c r="V421" s="69"/>
      <c r="W421" s="70"/>
      <c r="X421" s="184"/>
      <c r="Y421" s="301"/>
      <c r="Z421" s="304"/>
      <c r="BI421" s="55"/>
      <c r="BJ421" s="55"/>
      <c r="BK421" s="55"/>
      <c r="BL421" s="55"/>
      <c r="BM421" s="55"/>
      <c r="BN421" s="55"/>
      <c r="BO421" s="55"/>
      <c r="BP421" s="55"/>
      <c r="BQ421" s="55"/>
      <c r="BR421" s="55"/>
      <c r="BS421" s="55"/>
      <c r="BT421" s="55"/>
      <c r="BU421" s="55"/>
      <c r="BV421" s="55"/>
      <c r="BW421" s="55"/>
    </row>
    <row r="422" spans="3:75" ht="21" customHeight="1">
      <c r="C422" s="35"/>
      <c r="D422" s="431"/>
      <c r="E422" s="432"/>
      <c r="F422" s="189" t="s">
        <v>2499</v>
      </c>
      <c r="G422" s="259"/>
      <c r="H422" s="234" t="s">
        <v>61</v>
      </c>
      <c r="I422" s="234" t="s">
        <v>64</v>
      </c>
      <c r="J422" s="234" t="s">
        <v>0</v>
      </c>
      <c r="K422" s="234" t="s">
        <v>65</v>
      </c>
      <c r="L422" s="234" t="s">
        <v>0</v>
      </c>
      <c r="M422" s="234" t="s">
        <v>290</v>
      </c>
      <c r="N422" s="46" t="s">
        <v>67</v>
      </c>
      <c r="O422" s="46" t="s">
        <v>0</v>
      </c>
      <c r="P422" s="46" t="s">
        <v>378</v>
      </c>
      <c r="Q422" s="46"/>
      <c r="R422" s="46"/>
      <c r="S422" s="46"/>
      <c r="T422" s="46"/>
      <c r="U422" s="98"/>
      <c r="V422" s="69"/>
      <c r="W422" s="70"/>
      <c r="X422" s="184"/>
      <c r="Y422" s="301"/>
      <c r="Z422" s="304"/>
      <c r="BI422" s="55"/>
      <c r="BJ422" s="55"/>
      <c r="BK422" s="55"/>
      <c r="BL422" s="55"/>
      <c r="BM422" s="55"/>
      <c r="BN422" s="55"/>
      <c r="BO422" s="55"/>
      <c r="BP422" s="55"/>
      <c r="BQ422" s="55"/>
      <c r="BR422" s="55"/>
      <c r="BS422" s="55"/>
      <c r="BT422" s="55"/>
      <c r="BU422" s="55"/>
      <c r="BV422" s="55"/>
      <c r="BW422" s="55"/>
    </row>
    <row r="423" spans="3:75" ht="21" customHeight="1">
      <c r="C423" s="35"/>
      <c r="D423" s="431"/>
      <c r="E423" s="432"/>
      <c r="F423" s="189" t="s">
        <v>2500</v>
      </c>
      <c r="G423" s="259"/>
      <c r="H423" s="234" t="s">
        <v>61</v>
      </c>
      <c r="I423" s="234" t="s">
        <v>64</v>
      </c>
      <c r="J423" s="234" t="s">
        <v>0</v>
      </c>
      <c r="K423" s="234" t="s">
        <v>65</v>
      </c>
      <c r="L423" s="234" t="s">
        <v>0</v>
      </c>
      <c r="M423" s="234" t="s">
        <v>292</v>
      </c>
      <c r="N423" s="46" t="s">
        <v>67</v>
      </c>
      <c r="O423" s="46" t="s">
        <v>0</v>
      </c>
      <c r="P423" s="46" t="s">
        <v>378</v>
      </c>
      <c r="Q423" s="46"/>
      <c r="R423" s="46"/>
      <c r="S423" s="46"/>
      <c r="T423" s="46"/>
      <c r="U423" s="98"/>
      <c r="V423" s="69"/>
      <c r="W423" s="70"/>
      <c r="X423" s="184"/>
      <c r="Y423" s="301"/>
      <c r="Z423" s="304"/>
      <c r="BI423" s="55"/>
      <c r="BJ423" s="55"/>
      <c r="BK423" s="55"/>
      <c r="BL423" s="55"/>
      <c r="BM423" s="55"/>
      <c r="BN423" s="55"/>
      <c r="BO423" s="55"/>
      <c r="BP423" s="55"/>
      <c r="BQ423" s="55"/>
      <c r="BR423" s="55"/>
      <c r="BS423" s="55"/>
      <c r="BT423" s="55"/>
      <c r="BU423" s="55"/>
      <c r="BV423" s="55"/>
      <c r="BW423" s="55"/>
    </row>
    <row r="424" spans="3:75" ht="21" customHeight="1">
      <c r="C424" s="35"/>
      <c r="D424" s="431"/>
      <c r="E424" s="432"/>
      <c r="F424" s="189" t="s">
        <v>2501</v>
      </c>
      <c r="G424" s="259"/>
      <c r="H424" s="234" t="s">
        <v>61</v>
      </c>
      <c r="I424" s="234" t="s">
        <v>64</v>
      </c>
      <c r="J424" s="234" t="s">
        <v>0</v>
      </c>
      <c r="K424" s="234" t="s">
        <v>65</v>
      </c>
      <c r="L424" s="234" t="s">
        <v>0</v>
      </c>
      <c r="M424" s="234" t="s">
        <v>293</v>
      </c>
      <c r="N424" s="46" t="s">
        <v>67</v>
      </c>
      <c r="O424" s="46" t="s">
        <v>0</v>
      </c>
      <c r="P424" s="46" t="s">
        <v>378</v>
      </c>
      <c r="Q424" s="46"/>
      <c r="R424" s="46"/>
      <c r="S424" s="46"/>
      <c r="T424" s="46"/>
      <c r="U424" s="98"/>
      <c r="V424" s="69"/>
      <c r="W424" s="70"/>
      <c r="X424" s="184"/>
      <c r="Y424" s="301"/>
      <c r="Z424" s="304"/>
      <c r="BI424" s="55"/>
      <c r="BJ424" s="55"/>
      <c r="BK424" s="55"/>
      <c r="BL424" s="55"/>
      <c r="BM424" s="55"/>
      <c r="BN424" s="55"/>
      <c r="BO424" s="55"/>
      <c r="BP424" s="55"/>
      <c r="BQ424" s="55"/>
      <c r="BR424" s="55"/>
      <c r="BS424" s="55"/>
      <c r="BT424" s="55"/>
      <c r="BU424" s="55"/>
      <c r="BV424" s="55"/>
      <c r="BW424" s="55"/>
    </row>
    <row r="425" spans="3:75" ht="21" customHeight="1">
      <c r="C425" s="35"/>
      <c r="D425" s="431"/>
      <c r="E425" s="432"/>
      <c r="F425" s="189" t="s">
        <v>2502</v>
      </c>
      <c r="G425" s="259"/>
      <c r="H425" s="234" t="s">
        <v>61</v>
      </c>
      <c r="I425" s="234" t="s">
        <v>64</v>
      </c>
      <c r="J425" s="234" t="s">
        <v>0</v>
      </c>
      <c r="K425" s="234" t="s">
        <v>65</v>
      </c>
      <c r="L425" s="234" t="s">
        <v>0</v>
      </c>
      <c r="M425" s="234" t="s">
        <v>294</v>
      </c>
      <c r="N425" s="46" t="s">
        <v>67</v>
      </c>
      <c r="O425" s="46" t="s">
        <v>0</v>
      </c>
      <c r="P425" s="46" t="s">
        <v>378</v>
      </c>
      <c r="Q425" s="46"/>
      <c r="R425" s="46"/>
      <c r="S425" s="46"/>
      <c r="T425" s="46"/>
      <c r="U425" s="98"/>
      <c r="V425" s="69"/>
      <c r="W425" s="70"/>
      <c r="X425" s="184"/>
      <c r="Y425" s="301"/>
      <c r="Z425" s="304"/>
      <c r="BI425" s="55"/>
      <c r="BJ425" s="55"/>
      <c r="BK425" s="55"/>
      <c r="BL425" s="55"/>
      <c r="BM425" s="55"/>
      <c r="BN425" s="55"/>
      <c r="BO425" s="55"/>
      <c r="BP425" s="55"/>
      <c r="BQ425" s="55"/>
      <c r="BR425" s="55"/>
      <c r="BS425" s="55"/>
      <c r="BT425" s="55"/>
      <c r="BU425" s="55"/>
      <c r="BV425" s="55"/>
      <c r="BW425" s="55"/>
    </row>
    <row r="426" spans="3:75" ht="21" customHeight="1">
      <c r="C426" s="35"/>
      <c r="D426" s="431"/>
      <c r="E426" s="432"/>
      <c r="F426" s="189" t="s">
        <v>2503</v>
      </c>
      <c r="G426" s="259"/>
      <c r="H426" s="234" t="s">
        <v>61</v>
      </c>
      <c r="I426" s="234" t="s">
        <v>64</v>
      </c>
      <c r="J426" s="234" t="s">
        <v>0</v>
      </c>
      <c r="K426" s="234" t="s">
        <v>65</v>
      </c>
      <c r="L426" s="234" t="s">
        <v>0</v>
      </c>
      <c r="M426" s="234" t="s">
        <v>295</v>
      </c>
      <c r="N426" s="46" t="s">
        <v>67</v>
      </c>
      <c r="O426" s="46" t="s">
        <v>0</v>
      </c>
      <c r="P426" s="46" t="s">
        <v>378</v>
      </c>
      <c r="Q426" s="46"/>
      <c r="R426" s="46"/>
      <c r="S426" s="46"/>
      <c r="T426" s="46"/>
      <c r="U426" s="98"/>
      <c r="V426" s="69"/>
      <c r="W426" s="70"/>
      <c r="X426" s="184"/>
      <c r="Y426" s="301"/>
      <c r="Z426" s="304"/>
      <c r="BI426" s="55"/>
      <c r="BJ426" s="55"/>
      <c r="BK426" s="55"/>
      <c r="BL426" s="55"/>
      <c r="BM426" s="55"/>
      <c r="BN426" s="55"/>
      <c r="BO426" s="55"/>
      <c r="BP426" s="55"/>
      <c r="BQ426" s="55"/>
      <c r="BR426" s="55"/>
      <c r="BS426" s="55"/>
      <c r="BT426" s="55"/>
      <c r="BU426" s="55"/>
      <c r="BV426" s="55"/>
      <c r="BW426" s="55"/>
    </row>
    <row r="427" spans="3:75" ht="21" customHeight="1">
      <c r="C427" s="35"/>
      <c r="D427" s="431"/>
      <c r="E427" s="432"/>
      <c r="F427" s="189" t="s">
        <v>2504</v>
      </c>
      <c r="G427" s="259"/>
      <c r="H427" s="234" t="s">
        <v>61</v>
      </c>
      <c r="I427" s="234" t="s">
        <v>64</v>
      </c>
      <c r="J427" s="234" t="s">
        <v>0</v>
      </c>
      <c r="K427" s="234" t="s">
        <v>65</v>
      </c>
      <c r="L427" s="234" t="s">
        <v>0</v>
      </c>
      <c r="M427" s="234" t="s">
        <v>296</v>
      </c>
      <c r="N427" s="46" t="s">
        <v>67</v>
      </c>
      <c r="O427" s="46" t="s">
        <v>0</v>
      </c>
      <c r="P427" s="46" t="s">
        <v>378</v>
      </c>
      <c r="Q427" s="46"/>
      <c r="R427" s="46"/>
      <c r="S427" s="46"/>
      <c r="T427" s="46"/>
      <c r="U427" s="98"/>
      <c r="V427" s="69"/>
      <c r="W427" s="70"/>
      <c r="X427" s="184"/>
      <c r="Y427" s="301"/>
      <c r="Z427" s="304"/>
      <c r="BI427" s="55"/>
      <c r="BJ427" s="55"/>
      <c r="BK427" s="55"/>
      <c r="BL427" s="55"/>
      <c r="BM427" s="55"/>
      <c r="BN427" s="55"/>
      <c r="BO427" s="55"/>
      <c r="BP427" s="55"/>
      <c r="BQ427" s="55"/>
      <c r="BR427" s="55"/>
      <c r="BS427" s="55"/>
      <c r="BT427" s="55"/>
      <c r="BU427" s="55"/>
      <c r="BV427" s="55"/>
      <c r="BW427" s="55"/>
    </row>
    <row r="428" spans="3:75" ht="21" customHeight="1">
      <c r="C428" s="35"/>
      <c r="D428" s="431"/>
      <c r="E428" s="432"/>
      <c r="F428" s="189" t="s">
        <v>2505</v>
      </c>
      <c r="G428" s="259"/>
      <c r="H428" s="234" t="s">
        <v>61</v>
      </c>
      <c r="I428" s="234" t="s">
        <v>64</v>
      </c>
      <c r="J428" s="234" t="s">
        <v>0</v>
      </c>
      <c r="K428" s="234" t="s">
        <v>65</v>
      </c>
      <c r="L428" s="234" t="s">
        <v>0</v>
      </c>
      <c r="M428" s="234" t="s">
        <v>297</v>
      </c>
      <c r="N428" s="46" t="s">
        <v>67</v>
      </c>
      <c r="O428" s="46" t="s">
        <v>0</v>
      </c>
      <c r="P428" s="46" t="s">
        <v>378</v>
      </c>
      <c r="Q428" s="46"/>
      <c r="R428" s="46"/>
      <c r="S428" s="46"/>
      <c r="T428" s="46"/>
      <c r="U428" s="98"/>
      <c r="V428" s="69"/>
      <c r="W428" s="70"/>
      <c r="X428" s="184"/>
      <c r="Y428" s="301"/>
      <c r="Z428" s="304"/>
      <c r="BI428" s="55"/>
      <c r="BJ428" s="55"/>
      <c r="BK428" s="55"/>
      <c r="BL428" s="55"/>
      <c r="BM428" s="55"/>
      <c r="BN428" s="55"/>
      <c r="BO428" s="55"/>
      <c r="BP428" s="55"/>
      <c r="BQ428" s="55"/>
      <c r="BR428" s="55"/>
      <c r="BS428" s="55"/>
      <c r="BT428" s="55"/>
      <c r="BU428" s="55"/>
      <c r="BV428" s="55"/>
      <c r="BW428" s="55"/>
    </row>
    <row r="429" spans="3:75" ht="21" customHeight="1">
      <c r="C429" s="35"/>
      <c r="D429" s="431"/>
      <c r="E429" s="432"/>
      <c r="F429" s="189" t="s">
        <v>2506</v>
      </c>
      <c r="G429" s="259"/>
      <c r="H429" s="234" t="s">
        <v>61</v>
      </c>
      <c r="I429" s="234" t="s">
        <v>64</v>
      </c>
      <c r="J429" s="234" t="s">
        <v>0</v>
      </c>
      <c r="K429" s="234" t="s">
        <v>65</v>
      </c>
      <c r="L429" s="234" t="s">
        <v>0</v>
      </c>
      <c r="M429" s="234" t="s">
        <v>291</v>
      </c>
      <c r="N429" s="46" t="s">
        <v>67</v>
      </c>
      <c r="O429" s="46" t="s">
        <v>0</v>
      </c>
      <c r="P429" s="46" t="s">
        <v>378</v>
      </c>
      <c r="Q429" s="46"/>
      <c r="R429" s="46"/>
      <c r="S429" s="46"/>
      <c r="T429" s="46"/>
      <c r="U429" s="98"/>
      <c r="V429" s="69"/>
      <c r="W429" s="70"/>
      <c r="X429" s="184"/>
      <c r="Y429" s="301"/>
      <c r="Z429" s="304"/>
      <c r="BI429" s="55"/>
      <c r="BJ429" s="55"/>
      <c r="BK429" s="55"/>
      <c r="BL429" s="55"/>
      <c r="BM429" s="55"/>
      <c r="BN429" s="55"/>
      <c r="BO429" s="55"/>
      <c r="BP429" s="55"/>
      <c r="BQ429" s="55"/>
      <c r="BR429" s="55"/>
      <c r="BS429" s="55"/>
      <c r="BT429" s="55"/>
      <c r="BU429" s="55"/>
      <c r="BV429" s="55"/>
      <c r="BW429" s="55"/>
    </row>
    <row r="430" spans="3:75" ht="21" customHeight="1">
      <c r="C430" s="35"/>
      <c r="D430" s="431"/>
      <c r="E430" s="432"/>
      <c r="F430" s="189" t="s">
        <v>2507</v>
      </c>
      <c r="G430" s="259"/>
      <c r="H430" s="234" t="s">
        <v>61</v>
      </c>
      <c r="I430" s="234" t="s">
        <v>64</v>
      </c>
      <c r="J430" s="234" t="s">
        <v>0</v>
      </c>
      <c r="K430" s="234" t="s">
        <v>65</v>
      </c>
      <c r="L430" s="234" t="s">
        <v>0</v>
      </c>
      <c r="M430" s="234" t="s">
        <v>298</v>
      </c>
      <c r="N430" s="46" t="s">
        <v>67</v>
      </c>
      <c r="O430" s="46" t="s">
        <v>0</v>
      </c>
      <c r="P430" s="46" t="s">
        <v>378</v>
      </c>
      <c r="Q430" s="46"/>
      <c r="R430" s="46"/>
      <c r="S430" s="46"/>
      <c r="T430" s="46"/>
      <c r="U430" s="98"/>
      <c r="V430" s="69"/>
      <c r="W430" s="70"/>
      <c r="X430" s="184"/>
      <c r="Y430" s="301"/>
      <c r="Z430" s="304"/>
      <c r="BI430" s="55"/>
      <c r="BJ430" s="55"/>
      <c r="BK430" s="55"/>
      <c r="BL430" s="55"/>
      <c r="BM430" s="55"/>
      <c r="BN430" s="55"/>
      <c r="BO430" s="55"/>
      <c r="BP430" s="55"/>
      <c r="BQ430" s="55"/>
      <c r="BR430" s="55"/>
      <c r="BS430" s="55"/>
      <c r="BT430" s="55"/>
      <c r="BU430" s="55"/>
      <c r="BV430" s="55"/>
      <c r="BW430" s="55"/>
    </row>
    <row r="431" spans="3:75" ht="21" customHeight="1">
      <c r="C431" s="35"/>
      <c r="D431" s="431"/>
      <c r="E431" s="432"/>
      <c r="F431" s="189" t="s">
        <v>2508</v>
      </c>
      <c r="G431" s="259"/>
      <c r="H431" s="234" t="s">
        <v>61</v>
      </c>
      <c r="I431" s="234" t="s">
        <v>64</v>
      </c>
      <c r="J431" s="234" t="s">
        <v>0</v>
      </c>
      <c r="K431" s="234" t="s">
        <v>65</v>
      </c>
      <c r="L431" s="234" t="s">
        <v>0</v>
      </c>
      <c r="M431" s="234" t="s">
        <v>299</v>
      </c>
      <c r="N431" s="46" t="s">
        <v>67</v>
      </c>
      <c r="O431" s="46" t="s">
        <v>0</v>
      </c>
      <c r="P431" s="46" t="s">
        <v>378</v>
      </c>
      <c r="Q431" s="46"/>
      <c r="R431" s="46"/>
      <c r="S431" s="46"/>
      <c r="T431" s="46"/>
      <c r="U431" s="98"/>
      <c r="V431" s="69"/>
      <c r="W431" s="70"/>
      <c r="X431" s="184"/>
      <c r="Y431" s="301"/>
      <c r="Z431" s="301"/>
      <c r="AA431" s="302"/>
      <c r="AB431" s="302"/>
      <c r="AC431" s="302"/>
      <c r="AD431" s="302"/>
      <c r="AE431" s="302"/>
      <c r="AF431" s="302"/>
      <c r="AG431" s="302"/>
      <c r="AH431" s="302"/>
      <c r="AI431" s="302"/>
      <c r="AJ431" s="302"/>
      <c r="AK431" s="302"/>
      <c r="AL431" s="302"/>
      <c r="AM431" s="302"/>
      <c r="AN431" s="302"/>
      <c r="AO431" s="302"/>
      <c r="AP431" s="302"/>
      <c r="AQ431" s="302"/>
      <c r="AR431" s="302"/>
      <c r="AS431" s="302"/>
      <c r="BI431" s="55"/>
      <c r="BJ431" s="55"/>
      <c r="BK431" s="55"/>
      <c r="BL431" s="55"/>
      <c r="BM431" s="55"/>
      <c r="BN431" s="55"/>
      <c r="BO431" s="55"/>
      <c r="BP431" s="55"/>
      <c r="BQ431" s="55"/>
      <c r="BR431" s="55"/>
      <c r="BS431" s="55"/>
      <c r="BT431" s="55"/>
      <c r="BU431" s="55"/>
      <c r="BV431" s="55"/>
      <c r="BW431" s="55"/>
    </row>
    <row r="432" spans="3:75" ht="21" customHeight="1">
      <c r="C432" s="35"/>
      <c r="D432" s="431"/>
      <c r="E432" s="432"/>
      <c r="F432" s="189" t="s">
        <v>2509</v>
      </c>
      <c r="G432" s="259"/>
      <c r="H432" s="234" t="s">
        <v>61</v>
      </c>
      <c r="I432" s="234" t="s">
        <v>64</v>
      </c>
      <c r="J432" s="234" t="s">
        <v>0</v>
      </c>
      <c r="K432" s="234" t="s">
        <v>65</v>
      </c>
      <c r="L432" s="234" t="s">
        <v>0</v>
      </c>
      <c r="M432" s="234" t="s">
        <v>300</v>
      </c>
      <c r="N432" s="46" t="s">
        <v>67</v>
      </c>
      <c r="O432" s="46" t="s">
        <v>0</v>
      </c>
      <c r="P432" s="46" t="s">
        <v>378</v>
      </c>
      <c r="Q432" s="46"/>
      <c r="R432" s="46"/>
      <c r="S432" s="46"/>
      <c r="T432" s="46"/>
      <c r="U432" s="98"/>
      <c r="V432" s="69"/>
      <c r="W432" s="70"/>
      <c r="X432" s="184"/>
      <c r="Y432" s="301"/>
      <c r="Z432" s="301"/>
      <c r="AA432" s="302"/>
      <c r="AB432" s="302"/>
      <c r="AC432" s="302"/>
      <c r="AD432" s="302"/>
      <c r="AE432" s="302"/>
      <c r="AF432" s="302"/>
      <c r="AG432" s="302"/>
      <c r="AH432" s="302"/>
      <c r="AI432" s="302"/>
      <c r="AJ432" s="302"/>
      <c r="AK432" s="302"/>
      <c r="AL432" s="302"/>
      <c r="AM432" s="302"/>
      <c r="AN432" s="302"/>
      <c r="AO432" s="302"/>
      <c r="AP432" s="302"/>
      <c r="AQ432" s="302"/>
      <c r="AR432" s="302"/>
      <c r="AS432" s="302"/>
      <c r="BI432" s="55"/>
      <c r="BJ432" s="55"/>
      <c r="BK432" s="55"/>
      <c r="BL432" s="55"/>
      <c r="BM432" s="55"/>
      <c r="BN432" s="55"/>
      <c r="BO432" s="55"/>
      <c r="BP432" s="55"/>
      <c r="BQ432" s="55"/>
      <c r="BR432" s="55"/>
      <c r="BS432" s="55"/>
      <c r="BT432" s="55"/>
      <c r="BU432" s="55"/>
      <c r="BV432" s="55"/>
      <c r="BW432" s="55"/>
    </row>
    <row r="433" spans="3:75" ht="21" customHeight="1">
      <c r="C433" s="35"/>
      <c r="D433" s="431"/>
      <c r="E433" s="432"/>
      <c r="F433" s="189" t="s">
        <v>2510</v>
      </c>
      <c r="G433" s="259"/>
      <c r="H433" s="234" t="s">
        <v>61</v>
      </c>
      <c r="I433" s="234" t="s">
        <v>64</v>
      </c>
      <c r="J433" s="234" t="s">
        <v>0</v>
      </c>
      <c r="K433" s="234" t="s">
        <v>65</v>
      </c>
      <c r="L433" s="234" t="s">
        <v>0</v>
      </c>
      <c r="M433" s="234" t="s">
        <v>301</v>
      </c>
      <c r="N433" s="46" t="s">
        <v>67</v>
      </c>
      <c r="O433" s="46" t="s">
        <v>0</v>
      </c>
      <c r="P433" s="46" t="s">
        <v>378</v>
      </c>
      <c r="Q433" s="46"/>
      <c r="R433" s="46"/>
      <c r="S433" s="46"/>
      <c r="T433" s="46"/>
      <c r="U433" s="98"/>
      <c r="V433" s="69"/>
      <c r="W433" s="70"/>
      <c r="X433" s="184"/>
      <c r="Y433" s="301"/>
      <c r="Z433" s="301"/>
      <c r="AA433" s="302"/>
      <c r="AB433" s="302"/>
      <c r="AC433" s="302"/>
      <c r="AD433" s="302"/>
      <c r="AE433" s="302"/>
      <c r="AF433" s="302"/>
      <c r="AG433" s="302"/>
      <c r="AH433" s="302"/>
      <c r="AI433" s="302"/>
      <c r="AJ433" s="302"/>
      <c r="AK433" s="302"/>
      <c r="AL433" s="302"/>
      <c r="AM433" s="302"/>
      <c r="AN433" s="302"/>
      <c r="AO433" s="302"/>
      <c r="AP433" s="302"/>
      <c r="AQ433" s="302"/>
      <c r="AR433" s="302"/>
      <c r="AS433" s="302"/>
      <c r="BI433" s="55"/>
      <c r="BJ433" s="55"/>
      <c r="BK433" s="55"/>
      <c r="BL433" s="55"/>
      <c r="BM433" s="55"/>
      <c r="BN433" s="55"/>
      <c r="BO433" s="55"/>
      <c r="BP433" s="55"/>
      <c r="BQ433" s="55"/>
      <c r="BR433" s="55"/>
      <c r="BS433" s="55"/>
      <c r="BT433" s="55"/>
      <c r="BU433" s="55"/>
      <c r="BV433" s="55"/>
      <c r="BW433" s="55"/>
    </row>
    <row r="434" spans="3:75" ht="21" customHeight="1">
      <c r="C434" s="35"/>
      <c r="D434" s="431"/>
      <c r="E434" s="432"/>
      <c r="F434" s="189" t="s">
        <v>2511</v>
      </c>
      <c r="G434" s="259"/>
      <c r="H434" s="234" t="s">
        <v>61</v>
      </c>
      <c r="I434" s="234" t="s">
        <v>64</v>
      </c>
      <c r="J434" s="234" t="s">
        <v>0</v>
      </c>
      <c r="K434" s="234" t="s">
        <v>65</v>
      </c>
      <c r="L434" s="234" t="s">
        <v>0</v>
      </c>
      <c r="M434" s="234" t="s">
        <v>302</v>
      </c>
      <c r="N434" s="46" t="s">
        <v>67</v>
      </c>
      <c r="O434" s="46" t="s">
        <v>0</v>
      </c>
      <c r="P434" s="46" t="s">
        <v>378</v>
      </c>
      <c r="Q434" s="46"/>
      <c r="R434" s="46"/>
      <c r="S434" s="46"/>
      <c r="T434" s="46"/>
      <c r="U434" s="98"/>
      <c r="V434" s="69"/>
      <c r="W434" s="70"/>
      <c r="X434" s="184"/>
      <c r="Y434" s="301"/>
      <c r="Z434" s="301"/>
      <c r="AA434" s="302"/>
      <c r="AB434" s="302"/>
      <c r="AC434" s="302"/>
      <c r="AD434" s="302"/>
      <c r="AE434" s="302"/>
      <c r="AF434" s="302"/>
      <c r="AG434" s="302"/>
      <c r="AH434" s="302"/>
      <c r="AI434" s="302"/>
      <c r="AJ434" s="302"/>
      <c r="AK434" s="302"/>
      <c r="AL434" s="302"/>
      <c r="AM434" s="302"/>
      <c r="AN434" s="302"/>
      <c r="AO434" s="302"/>
      <c r="AP434" s="302"/>
      <c r="AQ434" s="302"/>
      <c r="AR434" s="302"/>
      <c r="AS434" s="302"/>
      <c r="BI434" s="55"/>
      <c r="BJ434" s="55"/>
      <c r="BK434" s="55"/>
      <c r="BL434" s="55"/>
      <c r="BM434" s="55"/>
      <c r="BN434" s="55"/>
      <c r="BO434" s="55"/>
      <c r="BP434" s="55"/>
      <c r="BQ434" s="55"/>
      <c r="BR434" s="55"/>
      <c r="BS434" s="55"/>
      <c r="BT434" s="55"/>
      <c r="BU434" s="55"/>
      <c r="BV434" s="55"/>
      <c r="BW434" s="55"/>
    </row>
    <row r="435" spans="3:75" ht="21" customHeight="1">
      <c r="C435" s="35"/>
      <c r="D435" s="431"/>
      <c r="E435" s="432"/>
      <c r="F435" s="189" t="s">
        <v>2512</v>
      </c>
      <c r="G435" s="259"/>
      <c r="H435" s="234" t="s">
        <v>61</v>
      </c>
      <c r="I435" s="234" t="s">
        <v>64</v>
      </c>
      <c r="J435" s="234" t="s">
        <v>0</v>
      </c>
      <c r="K435" s="234" t="s">
        <v>65</v>
      </c>
      <c r="L435" s="234" t="s">
        <v>0</v>
      </c>
      <c r="M435" s="234" t="s">
        <v>303</v>
      </c>
      <c r="N435" s="46" t="s">
        <v>67</v>
      </c>
      <c r="O435" s="46" t="s">
        <v>0</v>
      </c>
      <c r="P435" s="46" t="s">
        <v>378</v>
      </c>
      <c r="Q435" s="46"/>
      <c r="R435" s="46"/>
      <c r="S435" s="46"/>
      <c r="T435" s="46"/>
      <c r="U435" s="98"/>
      <c r="V435" s="69"/>
      <c r="W435" s="70"/>
      <c r="X435" s="184"/>
      <c r="Y435" s="301"/>
      <c r="Z435" s="301"/>
      <c r="AA435" s="302"/>
      <c r="AB435" s="302"/>
      <c r="AC435" s="302"/>
      <c r="AD435" s="302"/>
      <c r="AE435" s="302"/>
      <c r="AF435" s="302"/>
      <c r="AG435" s="302"/>
      <c r="AH435" s="302"/>
      <c r="AI435" s="302"/>
      <c r="AJ435" s="302"/>
      <c r="AK435" s="302"/>
      <c r="AL435" s="302"/>
      <c r="AM435" s="302"/>
      <c r="AN435" s="302"/>
      <c r="AO435" s="302"/>
      <c r="AP435" s="302"/>
      <c r="AQ435" s="302"/>
      <c r="AR435" s="302"/>
      <c r="AS435" s="302"/>
      <c r="BI435" s="55"/>
      <c r="BJ435" s="55"/>
      <c r="BK435" s="55"/>
      <c r="BL435" s="55"/>
      <c r="BM435" s="55"/>
      <c r="BN435" s="55"/>
      <c r="BO435" s="55"/>
      <c r="BP435" s="55"/>
      <c r="BQ435" s="55"/>
      <c r="BR435" s="55"/>
      <c r="BS435" s="55"/>
      <c r="BT435" s="55"/>
      <c r="BU435" s="55"/>
      <c r="BV435" s="55"/>
      <c r="BW435" s="55"/>
    </row>
    <row r="436" spans="3:75" ht="21" customHeight="1">
      <c r="C436" s="35"/>
      <c r="D436" s="431"/>
      <c r="E436" s="432"/>
      <c r="F436" s="189" t="s">
        <v>2513</v>
      </c>
      <c r="G436" s="259"/>
      <c r="H436" s="234" t="s">
        <v>61</v>
      </c>
      <c r="I436" s="234" t="s">
        <v>64</v>
      </c>
      <c r="J436" s="234" t="s">
        <v>0</v>
      </c>
      <c r="K436" s="234" t="s">
        <v>65</v>
      </c>
      <c r="L436" s="234" t="s">
        <v>0</v>
      </c>
      <c r="M436" s="234" t="s">
        <v>304</v>
      </c>
      <c r="N436" s="46" t="s">
        <v>67</v>
      </c>
      <c r="O436" s="46" t="s">
        <v>0</v>
      </c>
      <c r="P436" s="46" t="s">
        <v>378</v>
      </c>
      <c r="Q436" s="46"/>
      <c r="R436" s="46"/>
      <c r="S436" s="46"/>
      <c r="T436" s="46"/>
      <c r="U436" s="98"/>
      <c r="V436" s="69"/>
      <c r="W436" s="70"/>
      <c r="X436" s="184"/>
      <c r="Y436" s="301"/>
      <c r="Z436" s="301"/>
      <c r="AA436" s="302"/>
      <c r="AB436" s="302"/>
      <c r="AC436" s="302"/>
      <c r="AD436" s="302"/>
      <c r="AE436" s="302"/>
      <c r="AF436" s="302"/>
      <c r="AG436" s="302"/>
      <c r="AH436" s="302"/>
      <c r="AI436" s="302"/>
      <c r="AJ436" s="302"/>
      <c r="AK436" s="302"/>
      <c r="AL436" s="302"/>
      <c r="AM436" s="302"/>
      <c r="AN436" s="302"/>
      <c r="AO436" s="302"/>
      <c r="AP436" s="302"/>
      <c r="AQ436" s="302"/>
      <c r="AR436" s="302"/>
      <c r="AS436" s="302"/>
      <c r="BI436" s="55"/>
      <c r="BJ436" s="55"/>
      <c r="BK436" s="55"/>
      <c r="BL436" s="55"/>
      <c r="BM436" s="55"/>
      <c r="BN436" s="55"/>
      <c r="BO436" s="55"/>
      <c r="BP436" s="55"/>
      <c r="BQ436" s="55"/>
      <c r="BR436" s="55"/>
      <c r="BS436" s="55"/>
      <c r="BT436" s="55"/>
      <c r="BU436" s="55"/>
      <c r="BV436" s="55"/>
      <c r="BW436" s="55"/>
    </row>
    <row r="437" spans="3:75" ht="21" customHeight="1">
      <c r="C437" s="35"/>
      <c r="D437" s="431"/>
      <c r="E437" s="432"/>
      <c r="F437" s="189" t="s">
        <v>2514</v>
      </c>
      <c r="G437" s="259"/>
      <c r="H437" s="234" t="s">
        <v>61</v>
      </c>
      <c r="I437" s="234" t="s">
        <v>64</v>
      </c>
      <c r="J437" s="234" t="s">
        <v>0</v>
      </c>
      <c r="K437" s="234" t="s">
        <v>65</v>
      </c>
      <c r="L437" s="234" t="s">
        <v>0</v>
      </c>
      <c r="M437" s="234" t="s">
        <v>305</v>
      </c>
      <c r="N437" s="46" t="s">
        <v>67</v>
      </c>
      <c r="O437" s="46" t="s">
        <v>0</v>
      </c>
      <c r="P437" s="46" t="s">
        <v>378</v>
      </c>
      <c r="Q437" s="46"/>
      <c r="R437" s="46"/>
      <c r="S437" s="46"/>
      <c r="T437" s="46"/>
      <c r="U437" s="98"/>
      <c r="V437" s="69"/>
      <c r="W437" s="70"/>
      <c r="X437" s="184"/>
      <c r="Y437" s="301"/>
      <c r="Z437" s="301"/>
      <c r="AA437" s="302"/>
      <c r="AB437" s="302"/>
      <c r="AC437" s="302"/>
      <c r="AD437" s="302"/>
      <c r="AE437" s="302"/>
      <c r="AF437" s="302"/>
      <c r="AG437" s="302"/>
      <c r="AH437" s="302"/>
      <c r="AI437" s="302"/>
      <c r="AJ437" s="302"/>
      <c r="AK437" s="302"/>
      <c r="AL437" s="302"/>
      <c r="AM437" s="302"/>
      <c r="AN437" s="302"/>
      <c r="AO437" s="302"/>
      <c r="AP437" s="302"/>
      <c r="AQ437" s="302"/>
      <c r="AR437" s="302"/>
      <c r="AS437" s="302"/>
      <c r="BI437" s="55"/>
      <c r="BJ437" s="55"/>
      <c r="BK437" s="55"/>
      <c r="BL437" s="55"/>
      <c r="BM437" s="55"/>
      <c r="BN437" s="55"/>
      <c r="BO437" s="55"/>
      <c r="BP437" s="55"/>
      <c r="BQ437" s="55"/>
      <c r="BR437" s="55"/>
      <c r="BS437" s="55"/>
      <c r="BT437" s="55"/>
      <c r="BU437" s="55"/>
      <c r="BV437" s="55"/>
      <c r="BW437" s="55"/>
    </row>
    <row r="438" spans="3:75" ht="21" customHeight="1">
      <c r="C438" s="35"/>
      <c r="D438" s="431"/>
      <c r="E438" s="432"/>
      <c r="F438" s="189" t="s">
        <v>2515</v>
      </c>
      <c r="G438" s="259"/>
      <c r="H438" s="234" t="s">
        <v>61</v>
      </c>
      <c r="I438" s="234" t="s">
        <v>64</v>
      </c>
      <c r="J438" s="234" t="s">
        <v>0</v>
      </c>
      <c r="K438" s="234" t="s">
        <v>65</v>
      </c>
      <c r="L438" s="234" t="s">
        <v>0</v>
      </c>
      <c r="M438" s="234" t="s">
        <v>306</v>
      </c>
      <c r="N438" s="46" t="s">
        <v>67</v>
      </c>
      <c r="O438" s="46" t="s">
        <v>0</v>
      </c>
      <c r="P438" s="46" t="s">
        <v>378</v>
      </c>
      <c r="Q438" s="46"/>
      <c r="R438" s="46"/>
      <c r="S438" s="46"/>
      <c r="T438" s="46"/>
      <c r="U438" s="98"/>
      <c r="V438" s="69"/>
      <c r="W438" s="70"/>
      <c r="X438" s="184"/>
      <c r="Y438" s="301"/>
      <c r="Z438" s="301"/>
      <c r="AA438" s="302"/>
      <c r="AB438" s="302"/>
      <c r="AC438" s="302"/>
      <c r="AD438" s="302"/>
      <c r="AE438" s="302"/>
      <c r="AF438" s="302"/>
      <c r="AG438" s="302"/>
      <c r="AH438" s="302"/>
      <c r="AI438" s="302"/>
      <c r="AJ438" s="302"/>
      <c r="AK438" s="302"/>
      <c r="AL438" s="302"/>
      <c r="AM438" s="302"/>
      <c r="AN438" s="302"/>
      <c r="AO438" s="302"/>
      <c r="AP438" s="302"/>
      <c r="AQ438" s="302"/>
      <c r="AR438" s="302"/>
      <c r="AS438" s="302"/>
      <c r="BI438" s="55"/>
      <c r="BJ438" s="55"/>
      <c r="BK438" s="55"/>
      <c r="BL438" s="55"/>
      <c r="BM438" s="55"/>
      <c r="BN438" s="55"/>
      <c r="BO438" s="55"/>
      <c r="BP438" s="55"/>
      <c r="BQ438" s="55"/>
      <c r="BR438" s="55"/>
      <c r="BS438" s="55"/>
      <c r="BT438" s="55"/>
      <c r="BU438" s="55"/>
      <c r="BV438" s="55"/>
      <c r="BW438" s="55"/>
    </row>
    <row r="439" spans="3:75" ht="21" customHeight="1">
      <c r="C439" s="35"/>
      <c r="D439" s="431"/>
      <c r="E439" s="432"/>
      <c r="F439" s="189" t="s">
        <v>2516</v>
      </c>
      <c r="G439" s="259"/>
      <c r="H439" s="234" t="s">
        <v>61</v>
      </c>
      <c r="I439" s="234" t="s">
        <v>64</v>
      </c>
      <c r="J439" s="234" t="s">
        <v>0</v>
      </c>
      <c r="K439" s="234" t="s">
        <v>65</v>
      </c>
      <c r="L439" s="234" t="s">
        <v>0</v>
      </c>
      <c r="M439" s="234" t="s">
        <v>289</v>
      </c>
      <c r="N439" s="46" t="s">
        <v>67</v>
      </c>
      <c r="O439" s="46" t="s">
        <v>0</v>
      </c>
      <c r="P439" s="46" t="s">
        <v>378</v>
      </c>
      <c r="Q439" s="46"/>
      <c r="R439" s="46"/>
      <c r="S439" s="46"/>
      <c r="T439" s="46"/>
      <c r="U439" s="98"/>
      <c r="V439" s="69"/>
      <c r="W439" s="70"/>
      <c r="X439" s="184"/>
      <c r="Y439" s="301"/>
      <c r="Z439" s="301"/>
      <c r="AA439" s="302"/>
      <c r="AB439" s="302"/>
      <c r="AC439" s="302"/>
      <c r="AD439" s="302"/>
      <c r="AE439" s="302"/>
      <c r="AF439" s="302"/>
      <c r="AG439" s="302"/>
      <c r="AH439" s="302"/>
      <c r="AI439" s="302"/>
      <c r="AJ439" s="302"/>
      <c r="AK439" s="302"/>
      <c r="AL439" s="302"/>
      <c r="AM439" s="302"/>
      <c r="AN439" s="302"/>
      <c r="AO439" s="302"/>
      <c r="AP439" s="302"/>
      <c r="AQ439" s="302"/>
      <c r="AR439" s="302"/>
      <c r="AS439" s="302"/>
      <c r="BI439" s="55"/>
      <c r="BJ439" s="55"/>
      <c r="BK439" s="55"/>
      <c r="BL439" s="55"/>
      <c r="BM439" s="55"/>
      <c r="BN439" s="55"/>
      <c r="BO439" s="55"/>
      <c r="BP439" s="55"/>
      <c r="BQ439" s="55"/>
      <c r="BR439" s="55"/>
      <c r="BS439" s="55"/>
      <c r="BT439" s="55"/>
      <c r="BU439" s="55"/>
      <c r="BV439" s="55"/>
      <c r="BW439" s="55"/>
    </row>
    <row r="440" spans="3:75" ht="21" customHeight="1">
      <c r="C440" s="35"/>
      <c r="D440" s="431"/>
      <c r="E440" s="432"/>
      <c r="F440" s="189" t="s">
        <v>2517</v>
      </c>
      <c r="G440" s="259"/>
      <c r="H440" s="234" t="s">
        <v>61</v>
      </c>
      <c r="I440" s="234" t="s">
        <v>64</v>
      </c>
      <c r="J440" s="234" t="s">
        <v>0</v>
      </c>
      <c r="K440" s="234" t="s">
        <v>65</v>
      </c>
      <c r="L440" s="234" t="s">
        <v>0</v>
      </c>
      <c r="M440" s="234" t="s">
        <v>307</v>
      </c>
      <c r="N440" s="46" t="s">
        <v>67</v>
      </c>
      <c r="O440" s="46" t="s">
        <v>0</v>
      </c>
      <c r="P440" s="46" t="s">
        <v>378</v>
      </c>
      <c r="Q440" s="46"/>
      <c r="R440" s="46"/>
      <c r="S440" s="46"/>
      <c r="T440" s="46"/>
      <c r="U440" s="98"/>
      <c r="V440" s="69"/>
      <c r="W440" s="70"/>
      <c r="X440" s="184"/>
      <c r="Y440" s="301"/>
      <c r="Z440" s="301"/>
      <c r="AA440" s="302"/>
      <c r="AB440" s="302"/>
      <c r="AC440" s="302"/>
      <c r="AD440" s="302"/>
      <c r="AE440" s="302"/>
      <c r="AF440" s="302"/>
      <c r="AG440" s="302"/>
      <c r="AH440" s="302"/>
      <c r="AI440" s="302"/>
      <c r="AJ440" s="302"/>
      <c r="AK440" s="302"/>
      <c r="AL440" s="302"/>
      <c r="AM440" s="302"/>
      <c r="AN440" s="302"/>
      <c r="AO440" s="302"/>
      <c r="AP440" s="302"/>
      <c r="AQ440" s="302"/>
      <c r="AR440" s="302"/>
      <c r="AS440" s="302"/>
      <c r="BI440" s="55"/>
      <c r="BJ440" s="55"/>
      <c r="BK440" s="55"/>
      <c r="BL440" s="55"/>
      <c r="BM440" s="55"/>
      <c r="BN440" s="55"/>
      <c r="BO440" s="55"/>
      <c r="BP440" s="55"/>
      <c r="BQ440" s="55"/>
      <c r="BR440" s="55"/>
      <c r="BS440" s="55"/>
      <c r="BT440" s="55"/>
      <c r="BU440" s="55"/>
      <c r="BV440" s="55"/>
      <c r="BW440" s="55"/>
    </row>
    <row r="441" spans="3:75" ht="21" customHeight="1">
      <c r="C441" s="35"/>
      <c r="D441" s="431"/>
      <c r="E441" s="432"/>
      <c r="F441" s="189" t="s">
        <v>2313</v>
      </c>
      <c r="G441" s="259"/>
      <c r="H441" s="234" t="s">
        <v>61</v>
      </c>
      <c r="I441" s="234" t="s">
        <v>64</v>
      </c>
      <c r="J441" s="234" t="s">
        <v>0</v>
      </c>
      <c r="K441" s="234" t="s">
        <v>65</v>
      </c>
      <c r="L441" s="234" t="s">
        <v>0</v>
      </c>
      <c r="M441" s="234" t="s">
        <v>308</v>
      </c>
      <c r="N441" s="46" t="s">
        <v>67</v>
      </c>
      <c r="O441" s="46" t="s">
        <v>0</v>
      </c>
      <c r="P441" s="46" t="s">
        <v>378</v>
      </c>
      <c r="Q441" s="46"/>
      <c r="R441" s="46"/>
      <c r="S441" s="46"/>
      <c r="T441" s="46"/>
      <c r="U441" s="98"/>
      <c r="V441" s="69"/>
      <c r="W441" s="70"/>
      <c r="X441" s="184"/>
      <c r="Y441" s="301"/>
      <c r="Z441" s="301"/>
      <c r="AA441" s="302"/>
      <c r="AB441" s="302"/>
      <c r="AC441" s="302"/>
      <c r="AD441" s="302"/>
      <c r="AE441" s="302"/>
      <c r="AF441" s="302"/>
      <c r="AG441" s="302"/>
      <c r="AH441" s="302"/>
      <c r="AI441" s="302"/>
      <c r="AJ441" s="302"/>
      <c r="AK441" s="302"/>
      <c r="AL441" s="302"/>
      <c r="AM441" s="302"/>
      <c r="AN441" s="302"/>
      <c r="AO441" s="302"/>
      <c r="AP441" s="302"/>
      <c r="AQ441" s="302"/>
      <c r="AR441" s="302"/>
      <c r="AS441" s="302"/>
      <c r="BI441" s="55"/>
      <c r="BJ441" s="55"/>
      <c r="BK441" s="55"/>
      <c r="BL441" s="55"/>
      <c r="BM441" s="55"/>
      <c r="BN441" s="55"/>
      <c r="BO441" s="55"/>
      <c r="BP441" s="55"/>
      <c r="BQ441" s="55"/>
      <c r="BR441" s="55"/>
      <c r="BS441" s="55"/>
      <c r="BT441" s="55"/>
      <c r="BU441" s="55"/>
      <c r="BV441" s="55"/>
      <c r="BW441" s="55"/>
    </row>
    <row r="442" spans="3:75" ht="21" customHeight="1">
      <c r="C442" s="35"/>
      <c r="D442" s="431"/>
      <c r="E442" s="432"/>
      <c r="F442" s="189" t="s">
        <v>2314</v>
      </c>
      <c r="G442" s="259"/>
      <c r="H442" s="234" t="s">
        <v>61</v>
      </c>
      <c r="I442" s="234" t="s">
        <v>64</v>
      </c>
      <c r="J442" s="234" t="s">
        <v>0</v>
      </c>
      <c r="K442" s="234" t="s">
        <v>65</v>
      </c>
      <c r="L442" s="234" t="s">
        <v>0</v>
      </c>
      <c r="M442" s="234" t="s">
        <v>309</v>
      </c>
      <c r="N442" s="46" t="s">
        <v>67</v>
      </c>
      <c r="O442" s="46" t="s">
        <v>0</v>
      </c>
      <c r="P442" s="46" t="s">
        <v>378</v>
      </c>
      <c r="Q442" s="46"/>
      <c r="R442" s="46"/>
      <c r="S442" s="46"/>
      <c r="T442" s="46"/>
      <c r="U442" s="98"/>
      <c r="V442" s="69"/>
      <c r="W442" s="70"/>
      <c r="X442" s="184"/>
      <c r="Y442" s="301"/>
      <c r="Z442" s="303"/>
      <c r="AA442" s="271"/>
      <c r="AB442" s="271"/>
      <c r="AC442" s="271"/>
      <c r="AD442" s="271"/>
      <c r="AE442" s="271"/>
      <c r="AF442" s="271"/>
      <c r="AG442" s="271"/>
      <c r="AH442" s="271"/>
      <c r="AI442" s="271"/>
      <c r="AJ442" s="271"/>
      <c r="AK442" s="271"/>
      <c r="AL442" s="271"/>
      <c r="AM442" s="271"/>
      <c r="AN442" s="271"/>
      <c r="AO442" s="271"/>
      <c r="AP442" s="271"/>
      <c r="AQ442" s="271"/>
      <c r="AR442" s="271"/>
      <c r="AS442" s="271"/>
      <c r="BI442" s="55"/>
      <c r="BJ442" s="55"/>
      <c r="BK442" s="55"/>
      <c r="BL442" s="55"/>
      <c r="BM442" s="55"/>
      <c r="BN442" s="55"/>
      <c r="BO442" s="55"/>
      <c r="BP442" s="55"/>
      <c r="BQ442" s="55"/>
      <c r="BR442" s="55"/>
      <c r="BS442" s="55"/>
      <c r="BT442" s="55"/>
      <c r="BU442" s="55"/>
      <c r="BV442" s="55"/>
      <c r="BW442" s="55"/>
    </row>
    <row r="443" spans="3:75" ht="21" customHeight="1">
      <c r="C443" s="35"/>
      <c r="D443" s="431"/>
      <c r="E443" s="432"/>
      <c r="F443" s="190" t="s">
        <v>2315</v>
      </c>
      <c r="G443" s="259"/>
      <c r="H443" s="234" t="s">
        <v>61</v>
      </c>
      <c r="I443" s="234" t="s">
        <v>64</v>
      </c>
      <c r="J443" s="234" t="s">
        <v>0</v>
      </c>
      <c r="K443" s="234" t="s">
        <v>65</v>
      </c>
      <c r="L443" s="234" t="s">
        <v>0</v>
      </c>
      <c r="M443" s="234" t="s">
        <v>343</v>
      </c>
      <c r="N443" s="46" t="s">
        <v>67</v>
      </c>
      <c r="O443" s="46" t="s">
        <v>0</v>
      </c>
      <c r="P443" s="46" t="s">
        <v>378</v>
      </c>
      <c r="Q443" s="46"/>
      <c r="R443" s="46"/>
      <c r="S443" s="46"/>
      <c r="T443" s="46"/>
      <c r="U443" s="104"/>
      <c r="V443" s="21" t="str">
        <f>IF(OR(SUMPRODUCT(--(V397:V442=""),--(W397:W442=""))&gt;0,COUNTIF(W397:W442,"M")&gt;0,COUNTIF(W397:W442,"X")=46),"",SUM(V397:V442))</f>
        <v/>
      </c>
      <c r="W443" s="22" t="str">
        <f>IF(AND(COUNTIF(W397:W442,"X")=46,SUM(V397:V442)=0,ISNUMBER(V443)),"",IF(COUNTIF(W397:W442,"M")&gt;0,"M",IF(AND(COUNTIF(W397:W442,W397)=46,OR(W397="X",W397="W",W397="Z")),UPPER(W397),"")))</f>
        <v/>
      </c>
      <c r="X443" s="180"/>
      <c r="Y443" s="301"/>
      <c r="Z443" s="301"/>
      <c r="AA443" s="302"/>
      <c r="AB443" s="302"/>
      <c r="AC443" s="302"/>
      <c r="AD443" s="302"/>
      <c r="AE443" s="302"/>
      <c r="AF443" s="302"/>
      <c r="AG443" s="302"/>
      <c r="AH443" s="302"/>
      <c r="AI443" s="302"/>
      <c r="AJ443" s="302"/>
      <c r="AK443" s="302"/>
      <c r="AL443" s="302"/>
      <c r="AM443" s="302"/>
      <c r="AN443" s="302"/>
      <c r="AO443" s="302"/>
      <c r="AP443" s="302"/>
      <c r="AQ443" s="302"/>
      <c r="AR443" s="302"/>
      <c r="AS443" s="302"/>
      <c r="BI443" s="55"/>
      <c r="BJ443" s="55"/>
      <c r="BK443" s="55"/>
      <c r="BL443" s="55"/>
      <c r="BM443" s="55"/>
      <c r="BN443" s="55"/>
      <c r="BO443" s="55"/>
      <c r="BP443" s="55"/>
      <c r="BQ443" s="55"/>
      <c r="BR443" s="55"/>
      <c r="BS443" s="55"/>
      <c r="BT443" s="55"/>
      <c r="BU443" s="55"/>
      <c r="BV443" s="55"/>
      <c r="BW443" s="55"/>
    </row>
    <row r="444" spans="3:75" ht="21" customHeight="1">
      <c r="C444" s="35"/>
      <c r="D444" s="438" t="s">
        <v>2283</v>
      </c>
      <c r="E444" s="433" t="s">
        <v>2316</v>
      </c>
      <c r="F444" s="189" t="s">
        <v>2518</v>
      </c>
      <c r="G444" s="259"/>
      <c r="H444" s="234" t="s">
        <v>61</v>
      </c>
      <c r="I444" s="234" t="s">
        <v>64</v>
      </c>
      <c r="J444" s="234" t="s">
        <v>0</v>
      </c>
      <c r="K444" s="234" t="s">
        <v>65</v>
      </c>
      <c r="L444" s="234" t="s">
        <v>0</v>
      </c>
      <c r="M444" s="234" t="s">
        <v>310</v>
      </c>
      <c r="N444" s="46" t="s">
        <v>67</v>
      </c>
      <c r="O444" s="46" t="s">
        <v>0</v>
      </c>
      <c r="P444" s="46" t="s">
        <v>378</v>
      </c>
      <c r="Q444" s="46"/>
      <c r="R444" s="46"/>
      <c r="S444" s="46"/>
      <c r="T444" s="46"/>
      <c r="U444" s="98"/>
      <c r="V444" s="69"/>
      <c r="W444" s="70"/>
      <c r="X444" s="184"/>
      <c r="Y444" s="301"/>
      <c r="Z444" s="301"/>
      <c r="AA444" s="302"/>
      <c r="AB444" s="302"/>
      <c r="AC444" s="302"/>
      <c r="AD444" s="302"/>
      <c r="AE444" s="302"/>
      <c r="AF444" s="302"/>
      <c r="AG444" s="302"/>
      <c r="AH444" s="302"/>
      <c r="AI444" s="302"/>
      <c r="AJ444" s="302"/>
      <c r="AK444" s="302"/>
      <c r="AL444" s="302"/>
      <c r="AM444" s="302"/>
      <c r="AN444" s="302"/>
      <c r="AO444" s="302"/>
      <c r="AP444" s="302"/>
      <c r="AQ444" s="302"/>
      <c r="AR444" s="302"/>
      <c r="AS444" s="302"/>
      <c r="BI444" s="55"/>
      <c r="BJ444" s="55"/>
      <c r="BK444" s="55"/>
      <c r="BL444" s="55"/>
      <c r="BM444" s="55"/>
      <c r="BN444" s="55"/>
      <c r="BO444" s="55"/>
      <c r="BP444" s="55"/>
      <c r="BQ444" s="55"/>
      <c r="BR444" s="55"/>
      <c r="BS444" s="55"/>
      <c r="BT444" s="55"/>
      <c r="BU444" s="55"/>
      <c r="BV444" s="55"/>
      <c r="BW444" s="55"/>
    </row>
    <row r="445" spans="3:75" ht="21" customHeight="1">
      <c r="C445" s="35"/>
      <c r="D445" s="431"/>
      <c r="E445" s="433"/>
      <c r="F445" s="189" t="s">
        <v>2519</v>
      </c>
      <c r="G445" s="259"/>
      <c r="H445" s="234" t="s">
        <v>61</v>
      </c>
      <c r="I445" s="234" t="s">
        <v>64</v>
      </c>
      <c r="J445" s="234" t="s">
        <v>0</v>
      </c>
      <c r="K445" s="234" t="s">
        <v>65</v>
      </c>
      <c r="L445" s="234" t="s">
        <v>0</v>
      </c>
      <c r="M445" s="234" t="s">
        <v>311</v>
      </c>
      <c r="N445" s="46" t="s">
        <v>67</v>
      </c>
      <c r="O445" s="46" t="s">
        <v>0</v>
      </c>
      <c r="P445" s="46" t="s">
        <v>378</v>
      </c>
      <c r="Q445" s="46"/>
      <c r="R445" s="46"/>
      <c r="S445" s="46"/>
      <c r="T445" s="46"/>
      <c r="U445" s="98"/>
      <c r="V445" s="69"/>
      <c r="W445" s="70"/>
      <c r="X445" s="184"/>
      <c r="Y445" s="301"/>
      <c r="Z445" s="301"/>
      <c r="AA445" s="302"/>
      <c r="AB445" s="302"/>
      <c r="AC445" s="302"/>
      <c r="AD445" s="302"/>
      <c r="AE445" s="302"/>
      <c r="AF445" s="302"/>
      <c r="AG445" s="302"/>
      <c r="AH445" s="302"/>
      <c r="AI445" s="302"/>
      <c r="AJ445" s="302"/>
      <c r="AK445" s="302"/>
      <c r="AL445" s="302"/>
      <c r="AM445" s="302"/>
      <c r="AN445" s="302"/>
      <c r="AO445" s="302"/>
      <c r="AP445" s="302"/>
      <c r="AQ445" s="302"/>
      <c r="AR445" s="302"/>
      <c r="AS445" s="302"/>
      <c r="BI445" s="55"/>
      <c r="BJ445" s="55"/>
      <c r="BK445" s="55"/>
      <c r="BL445" s="55"/>
      <c r="BM445" s="55"/>
      <c r="BN445" s="55"/>
      <c r="BO445" s="55"/>
      <c r="BP445" s="55"/>
      <c r="BQ445" s="55"/>
      <c r="BR445" s="55"/>
      <c r="BS445" s="55"/>
      <c r="BT445" s="55"/>
      <c r="BU445" s="55"/>
      <c r="BV445" s="55"/>
      <c r="BW445" s="55"/>
    </row>
    <row r="446" spans="3:75" ht="21" customHeight="1">
      <c r="C446" s="35"/>
      <c r="D446" s="431"/>
      <c r="E446" s="433"/>
      <c r="F446" s="189" t="s">
        <v>2520</v>
      </c>
      <c r="G446" s="259"/>
      <c r="H446" s="234" t="s">
        <v>61</v>
      </c>
      <c r="I446" s="234" t="s">
        <v>64</v>
      </c>
      <c r="J446" s="234" t="s">
        <v>0</v>
      </c>
      <c r="K446" s="234" t="s">
        <v>65</v>
      </c>
      <c r="L446" s="234" t="s">
        <v>0</v>
      </c>
      <c r="M446" s="234" t="s">
        <v>312</v>
      </c>
      <c r="N446" s="46" t="s">
        <v>67</v>
      </c>
      <c r="O446" s="46" t="s">
        <v>0</v>
      </c>
      <c r="P446" s="46" t="s">
        <v>378</v>
      </c>
      <c r="Q446" s="46"/>
      <c r="R446" s="46"/>
      <c r="S446" s="46"/>
      <c r="T446" s="46"/>
      <c r="U446" s="98"/>
      <c r="V446" s="69"/>
      <c r="W446" s="70"/>
      <c r="X446" s="184"/>
      <c r="Y446" s="301"/>
      <c r="Z446" s="301"/>
      <c r="AA446" s="302"/>
      <c r="AB446" s="302"/>
      <c r="AC446" s="302"/>
      <c r="AD446" s="302"/>
      <c r="AE446" s="302"/>
      <c r="AF446" s="302"/>
      <c r="AG446" s="302"/>
      <c r="AH446" s="302"/>
      <c r="AI446" s="302"/>
      <c r="AJ446" s="302"/>
      <c r="AK446" s="302"/>
      <c r="AL446" s="302"/>
      <c r="AM446" s="302"/>
      <c r="AN446" s="302"/>
      <c r="AO446" s="302"/>
      <c r="AP446" s="302"/>
      <c r="AQ446" s="302"/>
      <c r="AR446" s="302"/>
      <c r="AS446" s="302"/>
      <c r="BI446" s="55"/>
      <c r="BJ446" s="55"/>
      <c r="BK446" s="55"/>
      <c r="BL446" s="55"/>
      <c r="BM446" s="55"/>
      <c r="BN446" s="55"/>
      <c r="BO446" s="55"/>
      <c r="BP446" s="55"/>
      <c r="BQ446" s="55"/>
      <c r="BR446" s="55"/>
      <c r="BS446" s="55"/>
      <c r="BT446" s="55"/>
      <c r="BU446" s="55"/>
      <c r="BV446" s="55"/>
      <c r="BW446" s="55"/>
    </row>
    <row r="447" spans="3:75" ht="21" customHeight="1">
      <c r="C447" s="35"/>
      <c r="D447" s="431"/>
      <c r="E447" s="433"/>
      <c r="F447" s="189" t="s">
        <v>2521</v>
      </c>
      <c r="G447" s="259"/>
      <c r="H447" s="234" t="s">
        <v>61</v>
      </c>
      <c r="I447" s="234" t="s">
        <v>64</v>
      </c>
      <c r="J447" s="234" t="s">
        <v>0</v>
      </c>
      <c r="K447" s="234" t="s">
        <v>65</v>
      </c>
      <c r="L447" s="234" t="s">
        <v>0</v>
      </c>
      <c r="M447" s="234" t="s">
        <v>313</v>
      </c>
      <c r="N447" s="46" t="s">
        <v>67</v>
      </c>
      <c r="O447" s="46" t="s">
        <v>0</v>
      </c>
      <c r="P447" s="46" t="s">
        <v>378</v>
      </c>
      <c r="Q447" s="46"/>
      <c r="R447" s="46"/>
      <c r="S447" s="46"/>
      <c r="T447" s="46"/>
      <c r="U447" s="98"/>
      <c r="V447" s="69"/>
      <c r="W447" s="70"/>
      <c r="X447" s="184"/>
      <c r="Y447" s="301"/>
      <c r="Z447" s="301"/>
      <c r="AA447" s="302"/>
      <c r="AB447" s="302"/>
      <c r="AC447" s="302"/>
      <c r="AD447" s="302"/>
      <c r="AE447" s="302"/>
      <c r="AF447" s="302"/>
      <c r="AG447" s="302"/>
      <c r="AH447" s="302"/>
      <c r="AI447" s="302"/>
      <c r="AJ447" s="302"/>
      <c r="AK447" s="302"/>
      <c r="AL447" s="302"/>
      <c r="AM447" s="302"/>
      <c r="AN447" s="302"/>
      <c r="AO447" s="302"/>
      <c r="AP447" s="302"/>
      <c r="AQ447" s="302"/>
      <c r="AR447" s="302"/>
      <c r="AS447" s="302"/>
      <c r="BI447" s="55"/>
      <c r="BJ447" s="55"/>
      <c r="BK447" s="55"/>
      <c r="BL447" s="55"/>
      <c r="BM447" s="55"/>
      <c r="BN447" s="55"/>
      <c r="BO447" s="55"/>
      <c r="BP447" s="55"/>
      <c r="BQ447" s="55"/>
      <c r="BR447" s="55"/>
      <c r="BS447" s="55"/>
      <c r="BT447" s="55"/>
      <c r="BU447" s="55"/>
      <c r="BV447" s="55"/>
      <c r="BW447" s="55"/>
    </row>
    <row r="448" spans="3:75" ht="21" customHeight="1">
      <c r="C448" s="35"/>
      <c r="D448" s="431"/>
      <c r="E448" s="433"/>
      <c r="F448" s="189" t="s">
        <v>2522</v>
      </c>
      <c r="G448" s="259"/>
      <c r="H448" s="234" t="s">
        <v>61</v>
      </c>
      <c r="I448" s="234" t="s">
        <v>64</v>
      </c>
      <c r="J448" s="234" t="s">
        <v>0</v>
      </c>
      <c r="K448" s="234" t="s">
        <v>65</v>
      </c>
      <c r="L448" s="234" t="s">
        <v>0</v>
      </c>
      <c r="M448" s="234" t="s">
        <v>314</v>
      </c>
      <c r="N448" s="46" t="s">
        <v>67</v>
      </c>
      <c r="O448" s="46" t="s">
        <v>0</v>
      </c>
      <c r="P448" s="46" t="s">
        <v>378</v>
      </c>
      <c r="Q448" s="46"/>
      <c r="R448" s="46"/>
      <c r="S448" s="46"/>
      <c r="T448" s="46"/>
      <c r="U448" s="98"/>
      <c r="V448" s="69"/>
      <c r="W448" s="70"/>
      <c r="X448" s="184"/>
      <c r="Y448" s="301"/>
      <c r="Z448" s="301"/>
      <c r="AA448" s="302"/>
      <c r="AB448" s="302"/>
      <c r="AC448" s="302"/>
      <c r="AD448" s="302"/>
      <c r="AE448" s="302"/>
      <c r="AF448" s="302"/>
      <c r="AG448" s="302"/>
      <c r="AH448" s="302"/>
      <c r="AI448" s="302"/>
      <c r="AJ448" s="302"/>
      <c r="AK448" s="302"/>
      <c r="AL448" s="302"/>
      <c r="AM448" s="302"/>
      <c r="AN448" s="302"/>
      <c r="AO448" s="302"/>
      <c r="AP448" s="302"/>
      <c r="AQ448" s="302"/>
      <c r="AR448" s="302"/>
      <c r="AS448" s="302"/>
      <c r="BI448" s="55"/>
      <c r="BJ448" s="55"/>
      <c r="BK448" s="55"/>
      <c r="BL448" s="55"/>
      <c r="BM448" s="55"/>
      <c r="BN448" s="55"/>
      <c r="BO448" s="55"/>
      <c r="BP448" s="55"/>
      <c r="BQ448" s="55"/>
      <c r="BR448" s="55"/>
      <c r="BS448" s="55"/>
      <c r="BT448" s="55"/>
      <c r="BU448" s="55"/>
      <c r="BV448" s="55"/>
      <c r="BW448" s="55"/>
    </row>
    <row r="449" spans="3:75" ht="21" customHeight="1">
      <c r="C449" s="35"/>
      <c r="D449" s="431"/>
      <c r="E449" s="433"/>
      <c r="F449" s="189" t="s">
        <v>2523</v>
      </c>
      <c r="G449" s="259"/>
      <c r="H449" s="234" t="s">
        <v>61</v>
      </c>
      <c r="I449" s="234" t="s">
        <v>64</v>
      </c>
      <c r="J449" s="234" t="s">
        <v>0</v>
      </c>
      <c r="K449" s="234" t="s">
        <v>65</v>
      </c>
      <c r="L449" s="234" t="s">
        <v>0</v>
      </c>
      <c r="M449" s="234" t="s">
        <v>315</v>
      </c>
      <c r="N449" s="46" t="s">
        <v>67</v>
      </c>
      <c r="O449" s="46" t="s">
        <v>0</v>
      </c>
      <c r="P449" s="46" t="s">
        <v>378</v>
      </c>
      <c r="Q449" s="46"/>
      <c r="R449" s="46"/>
      <c r="S449" s="46"/>
      <c r="T449" s="46"/>
      <c r="U449" s="98"/>
      <c r="V449" s="69"/>
      <c r="W449" s="70"/>
      <c r="X449" s="184"/>
      <c r="Y449" s="301"/>
      <c r="Z449" s="301"/>
      <c r="AA449" s="302"/>
      <c r="AB449" s="302"/>
      <c r="AC449" s="302"/>
      <c r="AD449" s="302"/>
      <c r="AE449" s="302"/>
      <c r="AF449" s="302"/>
      <c r="AG449" s="302"/>
      <c r="AH449" s="302"/>
      <c r="AI449" s="302"/>
      <c r="AJ449" s="302"/>
      <c r="AK449" s="302"/>
      <c r="AL449" s="302"/>
      <c r="AM449" s="302"/>
      <c r="AN449" s="302"/>
      <c r="AO449" s="302"/>
      <c r="AP449" s="302"/>
      <c r="AQ449" s="302"/>
      <c r="AR449" s="302"/>
      <c r="AS449" s="302"/>
      <c r="BI449" s="55"/>
      <c r="BJ449" s="55"/>
      <c r="BK449" s="55"/>
      <c r="BL449" s="55"/>
      <c r="BM449" s="55"/>
      <c r="BN449" s="55"/>
      <c r="BO449" s="55"/>
      <c r="BP449" s="55"/>
      <c r="BQ449" s="55"/>
      <c r="BR449" s="55"/>
      <c r="BS449" s="55"/>
      <c r="BT449" s="55"/>
      <c r="BU449" s="55"/>
      <c r="BV449" s="55"/>
      <c r="BW449" s="55"/>
    </row>
    <row r="450" spans="3:75" ht="21" customHeight="1">
      <c r="C450" s="35"/>
      <c r="D450" s="431"/>
      <c r="E450" s="433"/>
      <c r="F450" s="189" t="s">
        <v>2524</v>
      </c>
      <c r="G450" s="259"/>
      <c r="H450" s="234" t="s">
        <v>61</v>
      </c>
      <c r="I450" s="234" t="s">
        <v>64</v>
      </c>
      <c r="J450" s="234" t="s">
        <v>0</v>
      </c>
      <c r="K450" s="234" t="s">
        <v>65</v>
      </c>
      <c r="L450" s="234" t="s">
        <v>0</v>
      </c>
      <c r="M450" s="234" t="s">
        <v>316</v>
      </c>
      <c r="N450" s="46" t="s">
        <v>67</v>
      </c>
      <c r="O450" s="46" t="s">
        <v>0</v>
      </c>
      <c r="P450" s="46" t="s">
        <v>378</v>
      </c>
      <c r="Q450" s="46"/>
      <c r="R450" s="46"/>
      <c r="S450" s="46"/>
      <c r="T450" s="46"/>
      <c r="U450" s="98"/>
      <c r="V450" s="69"/>
      <c r="W450" s="70"/>
      <c r="X450" s="184"/>
      <c r="Y450" s="301"/>
      <c r="Z450" s="301"/>
      <c r="AA450" s="302"/>
      <c r="AB450" s="302"/>
      <c r="AC450" s="302"/>
      <c r="AD450" s="302"/>
      <c r="AE450" s="302"/>
      <c r="AF450" s="302"/>
      <c r="AG450" s="302"/>
      <c r="AH450" s="302"/>
      <c r="AI450" s="302"/>
      <c r="AJ450" s="302"/>
      <c r="AK450" s="302"/>
      <c r="AL450" s="302"/>
      <c r="AM450" s="302"/>
      <c r="AN450" s="302"/>
      <c r="AO450" s="302"/>
      <c r="AP450" s="302"/>
      <c r="AQ450" s="302"/>
      <c r="AR450" s="302"/>
      <c r="AS450" s="302"/>
      <c r="BI450" s="55"/>
      <c r="BJ450" s="55"/>
      <c r="BK450" s="55"/>
      <c r="BL450" s="55"/>
      <c r="BM450" s="55"/>
      <c r="BN450" s="55"/>
      <c r="BO450" s="55"/>
      <c r="BP450" s="55"/>
      <c r="BQ450" s="55"/>
      <c r="BR450" s="55"/>
      <c r="BS450" s="55"/>
      <c r="BT450" s="55"/>
      <c r="BU450" s="55"/>
      <c r="BV450" s="55"/>
      <c r="BW450" s="55"/>
    </row>
    <row r="451" spans="3:75" ht="21" customHeight="1">
      <c r="C451" s="35"/>
      <c r="D451" s="431"/>
      <c r="E451" s="433"/>
      <c r="F451" s="189" t="s">
        <v>2525</v>
      </c>
      <c r="G451" s="259"/>
      <c r="H451" s="234" t="s">
        <v>61</v>
      </c>
      <c r="I451" s="234" t="s">
        <v>64</v>
      </c>
      <c r="J451" s="234" t="s">
        <v>0</v>
      </c>
      <c r="K451" s="234" t="s">
        <v>65</v>
      </c>
      <c r="L451" s="234" t="s">
        <v>0</v>
      </c>
      <c r="M451" s="234" t="s">
        <v>317</v>
      </c>
      <c r="N451" s="46" t="s">
        <v>67</v>
      </c>
      <c r="O451" s="46" t="s">
        <v>0</v>
      </c>
      <c r="P451" s="46" t="s">
        <v>378</v>
      </c>
      <c r="Q451" s="46"/>
      <c r="R451" s="46"/>
      <c r="S451" s="46"/>
      <c r="T451" s="46"/>
      <c r="U451" s="98"/>
      <c r="V451" s="69"/>
      <c r="W451" s="70"/>
      <c r="X451" s="184"/>
      <c r="Y451" s="301"/>
      <c r="Z451" s="301"/>
      <c r="AA451" s="302"/>
      <c r="AB451" s="302"/>
      <c r="AC451" s="302"/>
      <c r="AD451" s="302"/>
      <c r="AE451" s="302"/>
      <c r="AF451" s="302"/>
      <c r="AG451" s="302"/>
      <c r="AH451" s="302"/>
      <c r="AI451" s="302"/>
      <c r="AJ451" s="302"/>
      <c r="AK451" s="302"/>
      <c r="AL451" s="302"/>
      <c r="AM451" s="302"/>
      <c r="AN451" s="302"/>
      <c r="AO451" s="302"/>
      <c r="AP451" s="302"/>
      <c r="AQ451" s="302"/>
      <c r="AR451" s="302"/>
      <c r="AS451" s="302"/>
      <c r="BI451" s="55"/>
      <c r="BJ451" s="55"/>
      <c r="BK451" s="55"/>
      <c r="BL451" s="55"/>
      <c r="BM451" s="55"/>
      <c r="BN451" s="55"/>
      <c r="BO451" s="55"/>
      <c r="BP451" s="55"/>
      <c r="BQ451" s="55"/>
      <c r="BR451" s="55"/>
      <c r="BS451" s="55"/>
      <c r="BT451" s="55"/>
      <c r="BU451" s="55"/>
      <c r="BV451" s="55"/>
      <c r="BW451" s="55"/>
    </row>
    <row r="452" spans="3:75" ht="21" customHeight="1">
      <c r="C452" s="35"/>
      <c r="D452" s="431"/>
      <c r="E452" s="433"/>
      <c r="F452" s="189" t="s">
        <v>2526</v>
      </c>
      <c r="G452" s="259"/>
      <c r="H452" s="234" t="s">
        <v>61</v>
      </c>
      <c r="I452" s="234" t="s">
        <v>64</v>
      </c>
      <c r="J452" s="234" t="s">
        <v>0</v>
      </c>
      <c r="K452" s="234" t="s">
        <v>65</v>
      </c>
      <c r="L452" s="234" t="s">
        <v>0</v>
      </c>
      <c r="M452" s="234" t="s">
        <v>318</v>
      </c>
      <c r="N452" s="46" t="s">
        <v>67</v>
      </c>
      <c r="O452" s="46" t="s">
        <v>0</v>
      </c>
      <c r="P452" s="46" t="s">
        <v>378</v>
      </c>
      <c r="Q452" s="46"/>
      <c r="R452" s="46"/>
      <c r="S452" s="46"/>
      <c r="T452" s="46"/>
      <c r="U452" s="98"/>
      <c r="V452" s="69"/>
      <c r="W452" s="70"/>
      <c r="X452" s="184"/>
      <c r="Y452" s="301"/>
      <c r="Z452" s="301"/>
      <c r="AA452" s="302"/>
      <c r="AB452" s="302"/>
      <c r="AC452" s="302"/>
      <c r="AD452" s="302"/>
      <c r="AE452" s="302"/>
      <c r="AF452" s="302"/>
      <c r="AG452" s="302"/>
      <c r="AH452" s="302"/>
      <c r="AI452" s="302"/>
      <c r="AJ452" s="302"/>
      <c r="AK452" s="302"/>
      <c r="AL452" s="302"/>
      <c r="AM452" s="302"/>
      <c r="AN452" s="302"/>
      <c r="AO452" s="302"/>
      <c r="AP452" s="302"/>
      <c r="AQ452" s="302"/>
      <c r="AR452" s="302"/>
      <c r="AS452" s="302"/>
      <c r="BI452" s="55"/>
      <c r="BJ452" s="55"/>
      <c r="BK452" s="55"/>
      <c r="BL452" s="55"/>
      <c r="BM452" s="55"/>
      <c r="BN452" s="55"/>
      <c r="BO452" s="55"/>
      <c r="BP452" s="55"/>
      <c r="BQ452" s="55"/>
      <c r="BR452" s="55"/>
      <c r="BS452" s="55"/>
      <c r="BT452" s="55"/>
      <c r="BU452" s="55"/>
      <c r="BV452" s="55"/>
      <c r="BW452" s="55"/>
    </row>
    <row r="453" spans="3:75" ht="21" customHeight="1">
      <c r="C453" s="35"/>
      <c r="D453" s="431"/>
      <c r="E453" s="433"/>
      <c r="F453" s="189" t="s">
        <v>2527</v>
      </c>
      <c r="G453" s="259"/>
      <c r="H453" s="234" t="s">
        <v>61</v>
      </c>
      <c r="I453" s="234" t="s">
        <v>64</v>
      </c>
      <c r="J453" s="234" t="s">
        <v>0</v>
      </c>
      <c r="K453" s="234" t="s">
        <v>65</v>
      </c>
      <c r="L453" s="234" t="s">
        <v>0</v>
      </c>
      <c r="M453" s="234" t="s">
        <v>319</v>
      </c>
      <c r="N453" s="46" t="s">
        <v>67</v>
      </c>
      <c r="O453" s="46" t="s">
        <v>0</v>
      </c>
      <c r="P453" s="46" t="s">
        <v>378</v>
      </c>
      <c r="Q453" s="46"/>
      <c r="R453" s="46"/>
      <c r="S453" s="46"/>
      <c r="T453" s="46"/>
      <c r="U453" s="98"/>
      <c r="V453" s="69"/>
      <c r="W453" s="70"/>
      <c r="X453" s="184"/>
      <c r="Y453" s="301"/>
      <c r="Z453" s="301"/>
      <c r="AA453" s="302"/>
      <c r="AB453" s="302"/>
      <c r="AC453" s="302"/>
      <c r="AD453" s="302"/>
      <c r="AE453" s="302"/>
      <c r="AF453" s="302"/>
      <c r="AG453" s="302"/>
      <c r="AH453" s="302"/>
      <c r="AI453" s="302"/>
      <c r="AJ453" s="302"/>
      <c r="AK453" s="302"/>
      <c r="AL453" s="302"/>
      <c r="AM453" s="302"/>
      <c r="AN453" s="302"/>
      <c r="AO453" s="302"/>
      <c r="AP453" s="302"/>
      <c r="AQ453" s="302"/>
      <c r="AR453" s="302"/>
      <c r="AS453" s="302"/>
      <c r="BI453" s="55"/>
      <c r="BJ453" s="55"/>
      <c r="BK453" s="55"/>
      <c r="BL453" s="55"/>
      <c r="BM453" s="55"/>
      <c r="BN453" s="55"/>
      <c r="BO453" s="55"/>
      <c r="BP453" s="55"/>
      <c r="BQ453" s="55"/>
      <c r="BR453" s="55"/>
      <c r="BS453" s="55"/>
      <c r="BT453" s="55"/>
      <c r="BU453" s="55"/>
      <c r="BV453" s="55"/>
      <c r="BW453" s="55"/>
    </row>
    <row r="454" spans="3:75" ht="21" customHeight="1">
      <c r="C454" s="35"/>
      <c r="D454" s="431"/>
      <c r="E454" s="433"/>
      <c r="F454" s="189" t="s">
        <v>2528</v>
      </c>
      <c r="G454" s="259"/>
      <c r="H454" s="234" t="s">
        <v>61</v>
      </c>
      <c r="I454" s="234" t="s">
        <v>64</v>
      </c>
      <c r="J454" s="234" t="s">
        <v>0</v>
      </c>
      <c r="K454" s="234" t="s">
        <v>65</v>
      </c>
      <c r="L454" s="234" t="s">
        <v>0</v>
      </c>
      <c r="M454" s="234" t="s">
        <v>320</v>
      </c>
      <c r="N454" s="46" t="s">
        <v>67</v>
      </c>
      <c r="O454" s="46" t="s">
        <v>0</v>
      </c>
      <c r="P454" s="46" t="s">
        <v>378</v>
      </c>
      <c r="Q454" s="46"/>
      <c r="R454" s="46"/>
      <c r="S454" s="46"/>
      <c r="T454" s="46"/>
      <c r="U454" s="98"/>
      <c r="V454" s="69"/>
      <c r="W454" s="70"/>
      <c r="X454" s="184"/>
      <c r="Y454" s="301"/>
      <c r="Z454" s="301"/>
      <c r="AA454" s="302"/>
      <c r="AB454" s="302"/>
      <c r="AC454" s="302"/>
      <c r="AD454" s="302"/>
      <c r="AE454" s="302"/>
      <c r="AF454" s="302"/>
      <c r="AG454" s="302"/>
      <c r="AH454" s="302"/>
      <c r="AI454" s="302"/>
      <c r="AJ454" s="302"/>
      <c r="AK454" s="302"/>
      <c r="AL454" s="302"/>
      <c r="AM454" s="302"/>
      <c r="AN454" s="302"/>
      <c r="AO454" s="302"/>
      <c r="AP454" s="302"/>
      <c r="AQ454" s="302"/>
      <c r="AR454" s="302"/>
      <c r="AS454" s="302"/>
      <c r="BI454" s="55"/>
      <c r="BJ454" s="55"/>
      <c r="BK454" s="55"/>
      <c r="BL454" s="55"/>
      <c r="BM454" s="55"/>
      <c r="BN454" s="55"/>
      <c r="BO454" s="55"/>
      <c r="BP454" s="55"/>
      <c r="BQ454" s="55"/>
      <c r="BR454" s="55"/>
      <c r="BS454" s="55"/>
      <c r="BT454" s="55"/>
      <c r="BU454" s="55"/>
      <c r="BV454" s="55"/>
      <c r="BW454" s="55"/>
    </row>
    <row r="455" spans="3:75" ht="21" customHeight="1">
      <c r="C455" s="35"/>
      <c r="D455" s="431"/>
      <c r="E455" s="433"/>
      <c r="F455" s="189" t="s">
        <v>2529</v>
      </c>
      <c r="G455" s="259"/>
      <c r="H455" s="234" t="s">
        <v>61</v>
      </c>
      <c r="I455" s="234" t="s">
        <v>64</v>
      </c>
      <c r="J455" s="234" t="s">
        <v>0</v>
      </c>
      <c r="K455" s="234" t="s">
        <v>65</v>
      </c>
      <c r="L455" s="234" t="s">
        <v>0</v>
      </c>
      <c r="M455" s="234" t="s">
        <v>321</v>
      </c>
      <c r="N455" s="46" t="s">
        <v>67</v>
      </c>
      <c r="O455" s="46" t="s">
        <v>0</v>
      </c>
      <c r="P455" s="46" t="s">
        <v>378</v>
      </c>
      <c r="Q455" s="46"/>
      <c r="R455" s="46"/>
      <c r="S455" s="46"/>
      <c r="T455" s="46"/>
      <c r="U455" s="98"/>
      <c r="V455" s="69"/>
      <c r="W455" s="70"/>
      <c r="X455" s="184"/>
      <c r="Y455" s="301"/>
      <c r="Z455" s="301"/>
      <c r="AA455" s="302"/>
      <c r="AB455" s="302"/>
      <c r="AC455" s="302"/>
      <c r="AD455" s="302"/>
      <c r="AE455" s="302"/>
      <c r="AF455" s="302"/>
      <c r="AG455" s="302"/>
      <c r="AH455" s="302"/>
      <c r="AI455" s="302"/>
      <c r="AJ455" s="302"/>
      <c r="AK455" s="302"/>
      <c r="AL455" s="302"/>
      <c r="AM455" s="302"/>
      <c r="AN455" s="302"/>
      <c r="AO455" s="302"/>
      <c r="AP455" s="302"/>
      <c r="AQ455" s="302"/>
      <c r="AR455" s="302"/>
      <c r="AS455" s="302"/>
      <c r="BI455" s="55"/>
      <c r="BJ455" s="55"/>
      <c r="BK455" s="55"/>
      <c r="BL455" s="55"/>
      <c r="BM455" s="55"/>
      <c r="BN455" s="55"/>
      <c r="BO455" s="55"/>
      <c r="BP455" s="55"/>
      <c r="BQ455" s="55"/>
      <c r="BR455" s="55"/>
      <c r="BS455" s="55"/>
      <c r="BT455" s="55"/>
      <c r="BU455" s="55"/>
      <c r="BV455" s="55"/>
      <c r="BW455" s="55"/>
    </row>
    <row r="456" spans="3:75" ht="21" customHeight="1">
      <c r="C456" s="35"/>
      <c r="D456" s="431"/>
      <c r="E456" s="433"/>
      <c r="F456" s="189" t="s">
        <v>2530</v>
      </c>
      <c r="G456" s="259"/>
      <c r="H456" s="234" t="s">
        <v>61</v>
      </c>
      <c r="I456" s="234" t="s">
        <v>64</v>
      </c>
      <c r="J456" s="234" t="s">
        <v>0</v>
      </c>
      <c r="K456" s="234" t="s">
        <v>65</v>
      </c>
      <c r="L456" s="234" t="s">
        <v>0</v>
      </c>
      <c r="M456" s="234" t="s">
        <v>322</v>
      </c>
      <c r="N456" s="46" t="s">
        <v>67</v>
      </c>
      <c r="O456" s="46" t="s">
        <v>0</v>
      </c>
      <c r="P456" s="46" t="s">
        <v>378</v>
      </c>
      <c r="Q456" s="46"/>
      <c r="R456" s="46"/>
      <c r="S456" s="46"/>
      <c r="T456" s="46"/>
      <c r="U456" s="98"/>
      <c r="V456" s="69"/>
      <c r="W456" s="70"/>
      <c r="X456" s="184"/>
      <c r="Y456" s="301"/>
      <c r="Z456" s="301"/>
      <c r="AA456" s="302"/>
      <c r="AB456" s="302"/>
      <c r="AC456" s="302"/>
      <c r="AD456" s="302"/>
      <c r="AE456" s="302"/>
      <c r="AF456" s="302"/>
      <c r="AG456" s="302"/>
      <c r="AH456" s="302"/>
      <c r="AI456" s="302"/>
      <c r="AJ456" s="302"/>
      <c r="AK456" s="302"/>
      <c r="AL456" s="302"/>
      <c r="AM456" s="302"/>
      <c r="AN456" s="302"/>
      <c r="AO456" s="302"/>
      <c r="AP456" s="302"/>
      <c r="AQ456" s="302"/>
      <c r="AR456" s="302"/>
      <c r="AS456" s="302"/>
      <c r="BI456" s="55"/>
      <c r="BJ456" s="55"/>
      <c r="BK456" s="55"/>
      <c r="BL456" s="55"/>
      <c r="BM456" s="55"/>
      <c r="BN456" s="55"/>
      <c r="BO456" s="55"/>
      <c r="BP456" s="55"/>
      <c r="BQ456" s="55"/>
      <c r="BR456" s="55"/>
      <c r="BS456" s="55"/>
      <c r="BT456" s="55"/>
      <c r="BU456" s="55"/>
      <c r="BV456" s="55"/>
      <c r="BW456" s="55"/>
    </row>
    <row r="457" spans="3:75" ht="21" customHeight="1">
      <c r="C457" s="35"/>
      <c r="D457" s="431"/>
      <c r="E457" s="433"/>
      <c r="F457" s="189" t="s">
        <v>2531</v>
      </c>
      <c r="G457" s="259"/>
      <c r="H457" s="234" t="s">
        <v>61</v>
      </c>
      <c r="I457" s="234" t="s">
        <v>64</v>
      </c>
      <c r="J457" s="234" t="s">
        <v>0</v>
      </c>
      <c r="K457" s="234" t="s">
        <v>65</v>
      </c>
      <c r="L457" s="234" t="s">
        <v>0</v>
      </c>
      <c r="M457" s="234" t="s">
        <v>323</v>
      </c>
      <c r="N457" s="46" t="s">
        <v>67</v>
      </c>
      <c r="O457" s="46" t="s">
        <v>0</v>
      </c>
      <c r="P457" s="46" t="s">
        <v>378</v>
      </c>
      <c r="Q457" s="46"/>
      <c r="R457" s="46"/>
      <c r="S457" s="46"/>
      <c r="T457" s="46"/>
      <c r="U457" s="98"/>
      <c r="V457" s="69"/>
      <c r="W457" s="70"/>
      <c r="X457" s="184"/>
      <c r="Y457" s="301"/>
      <c r="Z457" s="301"/>
      <c r="AA457" s="302"/>
      <c r="AB457" s="302"/>
      <c r="AC457" s="302"/>
      <c r="AD457" s="302"/>
      <c r="AE457" s="302"/>
      <c r="AF457" s="302"/>
      <c r="AG457" s="302"/>
      <c r="AH457" s="302"/>
      <c r="AI457" s="302"/>
      <c r="AJ457" s="302"/>
      <c r="AK457" s="302"/>
      <c r="AL457" s="302"/>
      <c r="AM457" s="302"/>
      <c r="AN457" s="302"/>
      <c r="AO457" s="302"/>
      <c r="AP457" s="302"/>
      <c r="AQ457" s="302"/>
      <c r="AR457" s="302"/>
      <c r="AS457" s="302"/>
      <c r="BI457" s="55"/>
      <c r="BJ457" s="55"/>
      <c r="BK457" s="55"/>
      <c r="BL457" s="55"/>
      <c r="BM457" s="55"/>
      <c r="BN457" s="55"/>
      <c r="BO457" s="55"/>
      <c r="BP457" s="55"/>
      <c r="BQ457" s="55"/>
      <c r="BR457" s="55"/>
      <c r="BS457" s="55"/>
      <c r="BT457" s="55"/>
      <c r="BU457" s="55"/>
      <c r="BV457" s="55"/>
      <c r="BW457" s="55"/>
    </row>
    <row r="458" spans="3:75" ht="21" customHeight="1">
      <c r="C458" s="35"/>
      <c r="D458" s="431"/>
      <c r="E458" s="433"/>
      <c r="F458" s="189" t="s">
        <v>2532</v>
      </c>
      <c r="G458" s="259"/>
      <c r="H458" s="234" t="s">
        <v>61</v>
      </c>
      <c r="I458" s="234" t="s">
        <v>64</v>
      </c>
      <c r="J458" s="234" t="s">
        <v>0</v>
      </c>
      <c r="K458" s="234" t="s">
        <v>65</v>
      </c>
      <c r="L458" s="234" t="s">
        <v>0</v>
      </c>
      <c r="M458" s="234" t="s">
        <v>324</v>
      </c>
      <c r="N458" s="46" t="s">
        <v>67</v>
      </c>
      <c r="O458" s="46" t="s">
        <v>0</v>
      </c>
      <c r="P458" s="46" t="s">
        <v>378</v>
      </c>
      <c r="Q458" s="46"/>
      <c r="R458" s="46"/>
      <c r="S458" s="46"/>
      <c r="T458" s="46"/>
      <c r="U458" s="98"/>
      <c r="V458" s="69"/>
      <c r="W458" s="70"/>
      <c r="X458" s="184"/>
      <c r="Y458" s="301"/>
      <c r="Z458" s="301"/>
      <c r="AA458" s="302"/>
      <c r="AB458" s="302"/>
      <c r="AC458" s="302"/>
      <c r="AD458" s="302"/>
      <c r="AE458" s="302"/>
      <c r="AF458" s="302"/>
      <c r="AG458" s="302"/>
      <c r="AH458" s="302"/>
      <c r="AI458" s="302"/>
      <c r="AJ458" s="302"/>
      <c r="AK458" s="302"/>
      <c r="AL458" s="302"/>
      <c r="AM458" s="302"/>
      <c r="AN458" s="302"/>
      <c r="AO458" s="302"/>
      <c r="AP458" s="302"/>
      <c r="AQ458" s="302"/>
      <c r="AR458" s="302"/>
      <c r="AS458" s="302"/>
      <c r="BI458" s="55"/>
      <c r="BJ458" s="55"/>
      <c r="BK458" s="55"/>
      <c r="BL458" s="55"/>
      <c r="BM458" s="55"/>
      <c r="BN458" s="55"/>
      <c r="BO458" s="55"/>
      <c r="BP458" s="55"/>
      <c r="BQ458" s="55"/>
      <c r="BR458" s="55"/>
      <c r="BS458" s="55"/>
      <c r="BT458" s="55"/>
      <c r="BU458" s="55"/>
      <c r="BV458" s="55"/>
      <c r="BW458" s="55"/>
    </row>
    <row r="459" spans="3:75" ht="21" customHeight="1">
      <c r="C459" s="35"/>
      <c r="D459" s="431"/>
      <c r="E459" s="433"/>
      <c r="F459" s="189" t="s">
        <v>2533</v>
      </c>
      <c r="G459" s="259"/>
      <c r="H459" s="234" t="s">
        <v>61</v>
      </c>
      <c r="I459" s="234" t="s">
        <v>64</v>
      </c>
      <c r="J459" s="234" t="s">
        <v>0</v>
      </c>
      <c r="K459" s="234" t="s">
        <v>65</v>
      </c>
      <c r="L459" s="234" t="s">
        <v>0</v>
      </c>
      <c r="M459" s="234" t="s">
        <v>325</v>
      </c>
      <c r="N459" s="46" t="s">
        <v>67</v>
      </c>
      <c r="O459" s="46" t="s">
        <v>0</v>
      </c>
      <c r="P459" s="46" t="s">
        <v>378</v>
      </c>
      <c r="Q459" s="46"/>
      <c r="R459" s="46"/>
      <c r="S459" s="46"/>
      <c r="T459" s="46"/>
      <c r="U459" s="98"/>
      <c r="V459" s="69"/>
      <c r="W459" s="70"/>
      <c r="X459" s="184"/>
      <c r="Y459" s="301"/>
      <c r="Z459" s="301"/>
      <c r="AA459" s="302"/>
      <c r="AB459" s="302"/>
      <c r="AC459" s="302"/>
      <c r="AD459" s="302"/>
      <c r="AE459" s="302"/>
      <c r="AF459" s="302"/>
      <c r="AG459" s="302"/>
      <c r="AH459" s="302"/>
      <c r="AI459" s="302"/>
      <c r="AJ459" s="302"/>
      <c r="AK459" s="302"/>
      <c r="AL459" s="302"/>
      <c r="AM459" s="302"/>
      <c r="AN459" s="302"/>
      <c r="AO459" s="302"/>
      <c r="AP459" s="302"/>
      <c r="AQ459" s="302"/>
      <c r="AR459" s="302"/>
      <c r="AS459" s="302"/>
      <c r="BI459" s="55"/>
      <c r="BJ459" s="55"/>
      <c r="BK459" s="55"/>
      <c r="BL459" s="55"/>
      <c r="BM459" s="55"/>
      <c r="BN459" s="55"/>
      <c r="BO459" s="55"/>
      <c r="BP459" s="55"/>
      <c r="BQ459" s="55"/>
      <c r="BR459" s="55"/>
      <c r="BS459" s="55"/>
      <c r="BT459" s="55"/>
      <c r="BU459" s="55"/>
      <c r="BV459" s="55"/>
      <c r="BW459" s="55"/>
    </row>
    <row r="460" spans="3:75" ht="21" customHeight="1">
      <c r="C460" s="35"/>
      <c r="D460" s="431"/>
      <c r="E460" s="433"/>
      <c r="F460" s="189" t="s">
        <v>2534</v>
      </c>
      <c r="G460" s="259"/>
      <c r="H460" s="234" t="s">
        <v>61</v>
      </c>
      <c r="I460" s="234" t="s">
        <v>64</v>
      </c>
      <c r="J460" s="234" t="s">
        <v>0</v>
      </c>
      <c r="K460" s="234" t="s">
        <v>65</v>
      </c>
      <c r="L460" s="234" t="s">
        <v>0</v>
      </c>
      <c r="M460" s="234" t="s">
        <v>326</v>
      </c>
      <c r="N460" s="46" t="s">
        <v>67</v>
      </c>
      <c r="O460" s="46" t="s">
        <v>0</v>
      </c>
      <c r="P460" s="46" t="s">
        <v>378</v>
      </c>
      <c r="Q460" s="46"/>
      <c r="R460" s="46"/>
      <c r="S460" s="46"/>
      <c r="T460" s="46"/>
      <c r="U460" s="98"/>
      <c r="V460" s="69"/>
      <c r="W460" s="70"/>
      <c r="X460" s="184"/>
      <c r="Y460" s="301"/>
      <c r="Z460" s="301"/>
      <c r="AA460" s="302"/>
      <c r="AB460" s="302"/>
      <c r="AC460" s="302"/>
      <c r="AD460" s="302"/>
      <c r="AE460" s="302"/>
      <c r="AF460" s="302"/>
      <c r="AG460" s="302"/>
      <c r="AH460" s="302"/>
      <c r="AI460" s="302"/>
      <c r="AJ460" s="302"/>
      <c r="AK460" s="302"/>
      <c r="AL460" s="302"/>
      <c r="AM460" s="302"/>
      <c r="AN460" s="302"/>
      <c r="AO460" s="302"/>
      <c r="AP460" s="302"/>
      <c r="AQ460" s="302"/>
      <c r="AR460" s="302"/>
      <c r="AS460" s="302"/>
      <c r="BI460" s="55"/>
      <c r="BJ460" s="55"/>
      <c r="BK460" s="55"/>
      <c r="BL460" s="55"/>
      <c r="BM460" s="55"/>
      <c r="BN460" s="55"/>
      <c r="BO460" s="55"/>
      <c r="BP460" s="55"/>
      <c r="BQ460" s="55"/>
      <c r="BR460" s="55"/>
      <c r="BS460" s="55"/>
      <c r="BT460" s="55"/>
      <c r="BU460" s="55"/>
      <c r="BV460" s="55"/>
      <c r="BW460" s="55"/>
    </row>
    <row r="461" spans="3:75" ht="21" customHeight="1">
      <c r="C461" s="35"/>
      <c r="D461" s="431"/>
      <c r="E461" s="433"/>
      <c r="F461" s="189" t="s">
        <v>2317</v>
      </c>
      <c r="G461" s="259"/>
      <c r="H461" s="234" t="s">
        <v>61</v>
      </c>
      <c r="I461" s="234" t="s">
        <v>64</v>
      </c>
      <c r="J461" s="234" t="s">
        <v>0</v>
      </c>
      <c r="K461" s="234" t="s">
        <v>65</v>
      </c>
      <c r="L461" s="234" t="s">
        <v>0</v>
      </c>
      <c r="M461" s="234" t="s">
        <v>327</v>
      </c>
      <c r="N461" s="46" t="s">
        <v>67</v>
      </c>
      <c r="O461" s="46" t="s">
        <v>0</v>
      </c>
      <c r="P461" s="46" t="s">
        <v>378</v>
      </c>
      <c r="Q461" s="46"/>
      <c r="R461" s="46"/>
      <c r="S461" s="46"/>
      <c r="T461" s="46"/>
      <c r="U461" s="98"/>
      <c r="V461" s="69"/>
      <c r="W461" s="70"/>
      <c r="X461" s="184"/>
      <c r="Y461" s="301"/>
      <c r="Z461" s="303"/>
      <c r="AA461" s="271"/>
      <c r="AB461" s="271"/>
      <c r="AC461" s="271"/>
      <c r="AD461" s="271"/>
      <c r="AE461" s="271"/>
      <c r="AF461" s="271"/>
      <c r="AG461" s="271"/>
      <c r="AH461" s="271"/>
      <c r="AI461" s="271"/>
      <c r="AJ461" s="271"/>
      <c r="AK461" s="271"/>
      <c r="AL461" s="271"/>
      <c r="AM461" s="271"/>
      <c r="AN461" s="271"/>
      <c r="AO461" s="271"/>
      <c r="AP461" s="271"/>
      <c r="AQ461" s="271"/>
      <c r="AR461" s="271"/>
      <c r="AS461" s="271"/>
      <c r="BI461" s="55"/>
      <c r="BJ461" s="55"/>
      <c r="BK461" s="55"/>
      <c r="BL461" s="55"/>
      <c r="BM461" s="55"/>
      <c r="BN461" s="55"/>
      <c r="BO461" s="55"/>
      <c r="BP461" s="55"/>
      <c r="BQ461" s="55"/>
      <c r="BR461" s="55"/>
      <c r="BS461" s="55"/>
      <c r="BT461" s="55"/>
      <c r="BU461" s="55"/>
      <c r="BV461" s="55"/>
      <c r="BW461" s="55"/>
    </row>
    <row r="462" spans="3:75" ht="21" customHeight="1">
      <c r="C462" s="35"/>
      <c r="D462" s="431"/>
      <c r="E462" s="433"/>
      <c r="F462" s="190" t="s">
        <v>2318</v>
      </c>
      <c r="G462" s="259"/>
      <c r="H462" s="234" t="s">
        <v>61</v>
      </c>
      <c r="I462" s="234" t="s">
        <v>64</v>
      </c>
      <c r="J462" s="234" t="s">
        <v>0</v>
      </c>
      <c r="K462" s="234" t="s">
        <v>65</v>
      </c>
      <c r="L462" s="234" t="s">
        <v>0</v>
      </c>
      <c r="M462" s="234" t="s">
        <v>344</v>
      </c>
      <c r="N462" s="46" t="s">
        <v>67</v>
      </c>
      <c r="O462" s="46" t="s">
        <v>0</v>
      </c>
      <c r="P462" s="46" t="s">
        <v>378</v>
      </c>
      <c r="Q462" s="46"/>
      <c r="R462" s="46"/>
      <c r="S462" s="46"/>
      <c r="T462" s="46"/>
      <c r="U462" s="101"/>
      <c r="V462" s="21" t="str">
        <f>IF(OR(SUMPRODUCT(--(V444:V461=""),--(W444:W461=""))&gt;0,COUNTIF(W444:W461,"M")&gt;0,COUNTIF(W444:W461,"X")=18),"",SUM(V444:V461))</f>
        <v/>
      </c>
      <c r="W462" s="22" t="str">
        <f>IF(AND(COUNTIF(W444:W461,"X")=18,SUM(V444:V461)=0,ISNUMBER(V462)),"",IF(COUNTIF(W444:W461,"M")&gt;0,"M",IF(AND(COUNTIF(W444:W461,W444)=18,OR(W444="X",W444="W",W444="Z")),UPPER(W444),"")))</f>
        <v/>
      </c>
      <c r="X462" s="180"/>
      <c r="Y462" s="301"/>
      <c r="Z462" s="301"/>
      <c r="AA462" s="302"/>
      <c r="AB462" s="302"/>
      <c r="AC462" s="302"/>
      <c r="AD462" s="302"/>
      <c r="AE462" s="302"/>
      <c r="AF462" s="302"/>
      <c r="AG462" s="302"/>
      <c r="AH462" s="302"/>
      <c r="AI462" s="302"/>
      <c r="AJ462" s="302"/>
      <c r="AK462" s="302"/>
      <c r="AL462" s="302"/>
      <c r="AM462" s="302"/>
      <c r="AN462" s="302"/>
      <c r="AO462" s="302"/>
      <c r="AP462" s="302"/>
      <c r="AQ462" s="302"/>
      <c r="AR462" s="302"/>
      <c r="AS462" s="302"/>
      <c r="BI462" s="55"/>
      <c r="BJ462" s="55"/>
      <c r="BK462" s="55"/>
      <c r="BL462" s="55"/>
      <c r="BM462" s="55"/>
      <c r="BN462" s="55"/>
      <c r="BO462" s="55"/>
      <c r="BP462" s="55"/>
      <c r="BQ462" s="55"/>
      <c r="BR462" s="55"/>
      <c r="BS462" s="55"/>
      <c r="BT462" s="55"/>
      <c r="BU462" s="55"/>
      <c r="BV462" s="55"/>
      <c r="BW462" s="55"/>
    </row>
    <row r="463" spans="3:75" ht="21" customHeight="1">
      <c r="C463" s="35"/>
      <c r="D463" s="438" t="s">
        <v>2283</v>
      </c>
      <c r="E463" s="442" t="s">
        <v>2319</v>
      </c>
      <c r="F463" s="443"/>
      <c r="G463" s="259"/>
      <c r="H463" s="234" t="s">
        <v>61</v>
      </c>
      <c r="I463" s="234" t="s">
        <v>64</v>
      </c>
      <c r="J463" s="234" t="s">
        <v>0</v>
      </c>
      <c r="K463" s="234" t="s">
        <v>65</v>
      </c>
      <c r="L463" s="234" t="s">
        <v>0</v>
      </c>
      <c r="M463" s="234" t="s">
        <v>328</v>
      </c>
      <c r="N463" s="46" t="s">
        <v>328</v>
      </c>
      <c r="O463" s="46" t="s">
        <v>0</v>
      </c>
      <c r="P463" s="46" t="s">
        <v>378</v>
      </c>
      <c r="Q463" s="46"/>
      <c r="R463" s="46"/>
      <c r="S463" s="46"/>
      <c r="T463" s="46"/>
      <c r="U463" s="98"/>
      <c r="V463" s="69"/>
      <c r="W463" s="70"/>
      <c r="X463" s="184"/>
      <c r="Y463" s="301"/>
      <c r="Z463" s="301"/>
      <c r="AA463" s="302"/>
      <c r="AB463" s="302"/>
      <c r="AC463" s="302"/>
      <c r="AD463" s="302"/>
      <c r="AE463" s="302"/>
      <c r="AF463" s="302"/>
      <c r="AG463" s="302"/>
      <c r="AH463" s="302"/>
      <c r="AI463" s="302"/>
      <c r="AJ463" s="302"/>
      <c r="AK463" s="302"/>
      <c r="AL463" s="302"/>
      <c r="AM463" s="302"/>
      <c r="AN463" s="302"/>
      <c r="AO463" s="302"/>
      <c r="AP463" s="302"/>
      <c r="AQ463" s="302"/>
      <c r="AR463" s="302"/>
      <c r="AS463" s="302"/>
      <c r="BI463" s="55"/>
      <c r="BJ463" s="55"/>
      <c r="BK463" s="55"/>
      <c r="BL463" s="55"/>
      <c r="BM463" s="55"/>
      <c r="BN463" s="55"/>
      <c r="BO463" s="55"/>
      <c r="BP463" s="55"/>
      <c r="BQ463" s="55"/>
      <c r="BR463" s="55"/>
      <c r="BS463" s="55"/>
      <c r="BT463" s="55"/>
      <c r="BU463" s="55"/>
      <c r="BV463" s="55"/>
      <c r="BW463" s="55"/>
    </row>
    <row r="464" spans="3:75" ht="21" customHeight="1">
      <c r="C464" s="35"/>
      <c r="D464" s="438"/>
      <c r="E464" s="444" t="s">
        <v>2286</v>
      </c>
      <c r="F464" s="445"/>
      <c r="G464" s="259"/>
      <c r="H464" s="234" t="s">
        <v>61</v>
      </c>
      <c r="I464" s="234" t="s">
        <v>64</v>
      </c>
      <c r="J464" s="234" t="s">
        <v>0</v>
      </c>
      <c r="K464" s="234" t="s">
        <v>65</v>
      </c>
      <c r="L464" s="234" t="s">
        <v>0</v>
      </c>
      <c r="M464" s="234" t="s">
        <v>333</v>
      </c>
      <c r="N464" s="46" t="s">
        <v>333</v>
      </c>
      <c r="O464" s="46" t="s">
        <v>0</v>
      </c>
      <c r="P464" s="46" t="s">
        <v>378</v>
      </c>
      <c r="Q464" s="46"/>
      <c r="R464" s="46"/>
      <c r="S464" s="46"/>
      <c r="T464" s="46"/>
      <c r="U464" s="105"/>
      <c r="V464" s="21" t="str">
        <f>IF(OR(AND(V295="",W295=""),AND(V300="",W300=""),,AND(V344="",W344=""),AND(V396="",W396=""),AND(V443="",W443=""),AND(V462="",W462=""),AND(V463="",W463=""),AND(W295="X",W300="X",W344="X",W396="X",W443="X",W462="X",W463="X"),OR(W295="M",W300="M",W344="M",W396="M",W443="M",W462="M",W463="M")),"",SUM(V295,V300,V344,V396,V443,V462,V463))</f>
        <v/>
      </c>
      <c r="W464" s="22" t="str">
        <f>IF(AND(AND(W295="X",W300="X",W344="X",W396="X",W443="X",W462="X",W463="X"),SUM(V295,V300,V344,V396,V443,V462,V463)=0,ISNUMBER(V464)),"",IF(OR(W295="M",W300="M",W344="M",W396="M",W443="M",W462="M",W463="M"),"M",IF(AND(W295=W300, W295=W344, W295=W396, W295=W443, W295=W462, W295=W463,OR(W295="X", W295="W", W295="Z")),UPPER(W295),"")))</f>
        <v/>
      </c>
      <c r="X464" s="180"/>
      <c r="Y464" s="276"/>
      <c r="Z464" s="277"/>
      <c r="AA464" s="287"/>
      <c r="AB464" s="287"/>
      <c r="AC464" s="287"/>
      <c r="AD464" s="287"/>
      <c r="AE464" s="287"/>
      <c r="AF464" s="287"/>
      <c r="AG464" s="287"/>
      <c r="AH464" s="287"/>
      <c r="AI464" s="287"/>
      <c r="AJ464" s="287"/>
      <c r="AK464" s="287"/>
      <c r="AL464" s="287"/>
      <c r="AM464" s="287"/>
      <c r="AN464" s="287"/>
      <c r="AO464" s="287"/>
      <c r="AP464" s="287"/>
      <c r="AQ464" s="287"/>
      <c r="AR464" s="287"/>
      <c r="AS464" s="287"/>
      <c r="BI464" s="55"/>
      <c r="BJ464" s="55"/>
      <c r="BK464" s="55"/>
      <c r="BL464" s="55"/>
      <c r="BM464" s="55"/>
      <c r="BN464" s="55"/>
      <c r="BO464" s="55"/>
      <c r="BP464" s="55"/>
      <c r="BQ464" s="55"/>
      <c r="BR464" s="55"/>
      <c r="BS464" s="55"/>
      <c r="BT464" s="55"/>
      <c r="BU464" s="55"/>
      <c r="BV464" s="55"/>
      <c r="BW464" s="55"/>
    </row>
    <row r="465" spans="3:75" ht="3" customHeight="1">
      <c r="C465" s="35"/>
      <c r="D465" s="36"/>
      <c r="E465" s="35"/>
      <c r="F465" s="35"/>
      <c r="G465" s="305"/>
      <c r="H465" s="305"/>
      <c r="I465" s="305"/>
      <c r="J465" s="305"/>
      <c r="K465" s="305"/>
      <c r="L465" s="305"/>
      <c r="M465" s="305"/>
      <c r="N465" s="61"/>
      <c r="O465" s="61"/>
      <c r="P465" s="61"/>
      <c r="Q465" s="61"/>
      <c r="R465" s="61"/>
      <c r="S465" s="61"/>
      <c r="T465" s="61"/>
      <c r="U465" s="62"/>
      <c r="V465" s="35"/>
      <c r="W465" s="35"/>
      <c r="X465" s="35"/>
      <c r="Y465" s="35"/>
      <c r="Z465" s="35"/>
      <c r="BI465" s="55"/>
      <c r="BJ465" s="55"/>
      <c r="BK465" s="55"/>
      <c r="BL465" s="55"/>
      <c r="BM465" s="55"/>
      <c r="BN465" s="55"/>
      <c r="BO465" s="55"/>
      <c r="BP465" s="55"/>
      <c r="BQ465" s="55"/>
      <c r="BR465" s="55"/>
      <c r="BS465" s="55"/>
      <c r="BT465" s="55"/>
      <c r="BU465" s="55"/>
      <c r="BV465" s="55"/>
      <c r="BW465" s="55"/>
    </row>
    <row r="466" spans="3:75" ht="21" customHeight="1">
      <c r="C466" s="35"/>
      <c r="D466" s="427" t="s">
        <v>2284</v>
      </c>
      <c r="E466" s="432" t="s">
        <v>2300</v>
      </c>
      <c r="F466" s="189" t="s">
        <v>2325</v>
      </c>
      <c r="G466" s="259"/>
      <c r="H466" s="234" t="s">
        <v>0</v>
      </c>
      <c r="I466" s="234" t="s">
        <v>64</v>
      </c>
      <c r="J466" s="234" t="s">
        <v>0</v>
      </c>
      <c r="K466" s="234" t="s">
        <v>65</v>
      </c>
      <c r="L466" s="234" t="s">
        <v>0</v>
      </c>
      <c r="M466" s="234" t="s">
        <v>111</v>
      </c>
      <c r="N466" s="46" t="s">
        <v>67</v>
      </c>
      <c r="O466" s="46" t="s">
        <v>0</v>
      </c>
      <c r="P466" s="46" t="s">
        <v>378</v>
      </c>
      <c r="Q466" s="46"/>
      <c r="R466" s="46"/>
      <c r="S466" s="46"/>
      <c r="T466" s="46"/>
      <c r="U466" s="98"/>
      <c r="V466" s="21" t="str">
        <f t="shared" ref="V466:V484" si="0">IF(OR(AND(V14="",W14=""),AND(V240="",W240=""),AND(W14="X",W240="X"),OR(W14="M",W240="M")),"",SUM(V14,V240))</f>
        <v/>
      </c>
      <c r="W466" s="22" t="str">
        <f t="shared" ref="W466:W483" si="1">IF(AND(AND(W14="X",W240="X"),SUM(V14,V240)=0,ISNUMBER(V466)),"",IF(OR(W14="M",W240="M"),"M",IF(AND(W14=W240,OR(W14="X",W14="W",W14="Z")),UPPER(W14),"")))</f>
        <v/>
      </c>
      <c r="X466" s="180"/>
      <c r="Y466" s="301"/>
      <c r="Z466" s="304"/>
      <c r="BI466" s="55"/>
      <c r="BJ466" s="55"/>
      <c r="BK466" s="55"/>
      <c r="BL466" s="55"/>
      <c r="BM466" s="55"/>
      <c r="BN466" s="55"/>
      <c r="BO466" s="55"/>
      <c r="BP466" s="55"/>
      <c r="BQ466" s="55"/>
      <c r="BR466" s="55"/>
      <c r="BS466" s="55"/>
      <c r="BT466" s="55"/>
      <c r="BU466" s="55"/>
      <c r="BV466" s="55"/>
      <c r="BW466" s="55"/>
    </row>
    <row r="467" spans="3:75" ht="21" customHeight="1">
      <c r="C467" s="35"/>
      <c r="D467" s="427"/>
      <c r="E467" s="432"/>
      <c r="F467" s="189" t="s">
        <v>2326</v>
      </c>
      <c r="G467" s="259"/>
      <c r="H467" s="234" t="s">
        <v>0</v>
      </c>
      <c r="I467" s="234" t="s">
        <v>64</v>
      </c>
      <c r="J467" s="234" t="s">
        <v>0</v>
      </c>
      <c r="K467" s="234" t="s">
        <v>65</v>
      </c>
      <c r="L467" s="234" t="s">
        <v>0</v>
      </c>
      <c r="M467" s="234" t="s">
        <v>112</v>
      </c>
      <c r="N467" s="46" t="s">
        <v>67</v>
      </c>
      <c r="O467" s="46" t="s">
        <v>0</v>
      </c>
      <c r="P467" s="46" t="s">
        <v>378</v>
      </c>
      <c r="Q467" s="46"/>
      <c r="R467" s="46"/>
      <c r="S467" s="46"/>
      <c r="T467" s="46"/>
      <c r="U467" s="98"/>
      <c r="V467" s="21" t="str">
        <f t="shared" si="0"/>
        <v/>
      </c>
      <c r="W467" s="22" t="str">
        <f t="shared" si="1"/>
        <v/>
      </c>
      <c r="X467" s="180"/>
      <c r="Y467" s="301"/>
      <c r="Z467" s="304"/>
      <c r="BI467" s="55"/>
      <c r="BJ467" s="55"/>
      <c r="BK467" s="55"/>
      <c r="BL467" s="55"/>
      <c r="BM467" s="55"/>
      <c r="BN467" s="55"/>
      <c r="BO467" s="55"/>
      <c r="BP467" s="55"/>
      <c r="BQ467" s="55"/>
      <c r="BR467" s="55"/>
      <c r="BS467" s="55"/>
      <c r="BT467" s="55"/>
      <c r="BU467" s="55"/>
      <c r="BV467" s="55"/>
      <c r="BW467" s="55"/>
    </row>
    <row r="468" spans="3:75" ht="21" customHeight="1">
      <c r="C468" s="35"/>
      <c r="D468" s="427"/>
      <c r="E468" s="432"/>
      <c r="F468" s="189" t="s">
        <v>2327</v>
      </c>
      <c r="G468" s="259"/>
      <c r="H468" s="234" t="s">
        <v>0</v>
      </c>
      <c r="I468" s="234" t="s">
        <v>64</v>
      </c>
      <c r="J468" s="234" t="s">
        <v>0</v>
      </c>
      <c r="K468" s="234" t="s">
        <v>65</v>
      </c>
      <c r="L468" s="234" t="s">
        <v>0</v>
      </c>
      <c r="M468" s="234" t="s">
        <v>113</v>
      </c>
      <c r="N468" s="46" t="s">
        <v>67</v>
      </c>
      <c r="O468" s="46" t="s">
        <v>0</v>
      </c>
      <c r="P468" s="46" t="s">
        <v>378</v>
      </c>
      <c r="Q468" s="46"/>
      <c r="R468" s="46"/>
      <c r="S468" s="46"/>
      <c r="T468" s="46"/>
      <c r="U468" s="98"/>
      <c r="V468" s="21" t="str">
        <f t="shared" si="0"/>
        <v/>
      </c>
      <c r="W468" s="22" t="str">
        <f t="shared" si="1"/>
        <v/>
      </c>
      <c r="X468" s="180"/>
      <c r="Y468" s="301"/>
      <c r="Z468" s="304"/>
      <c r="BI468" s="55"/>
      <c r="BJ468" s="55"/>
      <c r="BK468" s="55"/>
      <c r="BL468" s="55"/>
      <c r="BM468" s="55"/>
      <c r="BN468" s="55"/>
      <c r="BO468" s="55"/>
      <c r="BP468" s="55"/>
      <c r="BQ468" s="55"/>
      <c r="BR468" s="55"/>
      <c r="BS468" s="55"/>
      <c r="BT468" s="55"/>
      <c r="BU468" s="55"/>
      <c r="BV468" s="55"/>
      <c r="BW468" s="55"/>
    </row>
    <row r="469" spans="3:75" ht="21" customHeight="1">
      <c r="C469" s="35"/>
      <c r="D469" s="427"/>
      <c r="E469" s="432"/>
      <c r="F469" s="189" t="s">
        <v>2328</v>
      </c>
      <c r="G469" s="259"/>
      <c r="H469" s="234" t="s">
        <v>0</v>
      </c>
      <c r="I469" s="234" t="s">
        <v>64</v>
      </c>
      <c r="J469" s="234" t="s">
        <v>0</v>
      </c>
      <c r="K469" s="234" t="s">
        <v>65</v>
      </c>
      <c r="L469" s="234" t="s">
        <v>0</v>
      </c>
      <c r="M469" s="234" t="s">
        <v>114</v>
      </c>
      <c r="N469" s="46" t="s">
        <v>67</v>
      </c>
      <c r="O469" s="46" t="s">
        <v>0</v>
      </c>
      <c r="P469" s="46" t="s">
        <v>378</v>
      </c>
      <c r="Q469" s="46"/>
      <c r="R469" s="46"/>
      <c r="S469" s="46"/>
      <c r="T469" s="46"/>
      <c r="U469" s="98"/>
      <c r="V469" s="21" t="str">
        <f t="shared" si="0"/>
        <v/>
      </c>
      <c r="W469" s="22" t="str">
        <f t="shared" si="1"/>
        <v/>
      </c>
      <c r="X469" s="180"/>
      <c r="Y469" s="301"/>
      <c r="Z469" s="304"/>
      <c r="BI469" s="55"/>
      <c r="BJ469" s="55"/>
      <c r="BK469" s="55"/>
      <c r="BL469" s="55"/>
      <c r="BM469" s="55"/>
      <c r="BN469" s="55"/>
      <c r="BO469" s="55"/>
      <c r="BP469" s="55"/>
      <c r="BQ469" s="55"/>
      <c r="BR469" s="55"/>
      <c r="BS469" s="55"/>
      <c r="BT469" s="55"/>
      <c r="BU469" s="55"/>
      <c r="BV469" s="55"/>
      <c r="BW469" s="55"/>
    </row>
    <row r="470" spans="3:75" ht="21" customHeight="1">
      <c r="C470" s="35"/>
      <c r="D470" s="427"/>
      <c r="E470" s="432"/>
      <c r="F470" s="189" t="s">
        <v>2329</v>
      </c>
      <c r="G470" s="259"/>
      <c r="H470" s="234" t="s">
        <v>0</v>
      </c>
      <c r="I470" s="234" t="s">
        <v>64</v>
      </c>
      <c r="J470" s="234" t="s">
        <v>0</v>
      </c>
      <c r="K470" s="234" t="s">
        <v>65</v>
      </c>
      <c r="L470" s="234" t="s">
        <v>0</v>
      </c>
      <c r="M470" s="234" t="s">
        <v>115</v>
      </c>
      <c r="N470" s="46" t="s">
        <v>67</v>
      </c>
      <c r="O470" s="46" t="s">
        <v>0</v>
      </c>
      <c r="P470" s="46" t="s">
        <v>378</v>
      </c>
      <c r="Q470" s="46"/>
      <c r="R470" s="46"/>
      <c r="S470" s="46"/>
      <c r="T470" s="46"/>
      <c r="U470" s="98"/>
      <c r="V470" s="21" t="str">
        <f t="shared" si="0"/>
        <v/>
      </c>
      <c r="W470" s="22" t="str">
        <f t="shared" si="1"/>
        <v/>
      </c>
      <c r="X470" s="180"/>
      <c r="Y470" s="301"/>
      <c r="Z470" s="304"/>
      <c r="BI470" s="55"/>
      <c r="BJ470" s="55"/>
      <c r="BK470" s="55"/>
      <c r="BL470" s="55"/>
      <c r="BM470" s="55"/>
      <c r="BN470" s="55"/>
      <c r="BO470" s="55"/>
      <c r="BP470" s="55"/>
      <c r="BQ470" s="55"/>
      <c r="BR470" s="55"/>
      <c r="BS470" s="55"/>
      <c r="BT470" s="55"/>
      <c r="BU470" s="55"/>
      <c r="BV470" s="55"/>
      <c r="BW470" s="55"/>
    </row>
    <row r="471" spans="3:75" ht="21" customHeight="1">
      <c r="C471" s="35"/>
      <c r="D471" s="427"/>
      <c r="E471" s="432"/>
      <c r="F471" s="189" t="s">
        <v>2330</v>
      </c>
      <c r="G471" s="259"/>
      <c r="H471" s="234" t="s">
        <v>0</v>
      </c>
      <c r="I471" s="234" t="s">
        <v>64</v>
      </c>
      <c r="J471" s="234" t="s">
        <v>0</v>
      </c>
      <c r="K471" s="234" t="s">
        <v>65</v>
      </c>
      <c r="L471" s="234" t="s">
        <v>0</v>
      </c>
      <c r="M471" s="234" t="s">
        <v>116</v>
      </c>
      <c r="N471" s="46" t="s">
        <v>67</v>
      </c>
      <c r="O471" s="46" t="s">
        <v>0</v>
      </c>
      <c r="P471" s="46" t="s">
        <v>378</v>
      </c>
      <c r="Q471" s="46"/>
      <c r="R471" s="46"/>
      <c r="S471" s="46"/>
      <c r="T471" s="46"/>
      <c r="U471" s="98"/>
      <c r="V471" s="21" t="str">
        <f t="shared" si="0"/>
        <v/>
      </c>
      <c r="W471" s="22" t="str">
        <f t="shared" si="1"/>
        <v/>
      </c>
      <c r="X471" s="180"/>
      <c r="Y471" s="301"/>
      <c r="Z471" s="304"/>
      <c r="BI471" s="55"/>
      <c r="BJ471" s="55"/>
      <c r="BK471" s="55"/>
      <c r="BL471" s="55"/>
      <c r="BM471" s="55"/>
      <c r="BN471" s="55"/>
      <c r="BO471" s="55"/>
      <c r="BP471" s="55"/>
      <c r="BQ471" s="55"/>
      <c r="BR471" s="55"/>
      <c r="BS471" s="55"/>
      <c r="BT471" s="55"/>
      <c r="BU471" s="55"/>
      <c r="BV471" s="55"/>
      <c r="BW471" s="55"/>
    </row>
    <row r="472" spans="3:75" ht="21" customHeight="1">
      <c r="C472" s="35"/>
      <c r="D472" s="427"/>
      <c r="E472" s="432"/>
      <c r="F472" s="189" t="s">
        <v>2331</v>
      </c>
      <c r="G472" s="259"/>
      <c r="H472" s="234" t="s">
        <v>0</v>
      </c>
      <c r="I472" s="234" t="s">
        <v>64</v>
      </c>
      <c r="J472" s="234" t="s">
        <v>0</v>
      </c>
      <c r="K472" s="234" t="s">
        <v>65</v>
      </c>
      <c r="L472" s="234" t="s">
        <v>0</v>
      </c>
      <c r="M472" s="234" t="s">
        <v>118</v>
      </c>
      <c r="N472" s="46" t="s">
        <v>67</v>
      </c>
      <c r="O472" s="46" t="s">
        <v>0</v>
      </c>
      <c r="P472" s="46" t="s">
        <v>378</v>
      </c>
      <c r="Q472" s="46"/>
      <c r="R472" s="46"/>
      <c r="S472" s="46"/>
      <c r="T472" s="46"/>
      <c r="U472" s="98"/>
      <c r="V472" s="21" t="str">
        <f t="shared" si="0"/>
        <v/>
      </c>
      <c r="W472" s="22" t="str">
        <f t="shared" si="1"/>
        <v/>
      </c>
      <c r="X472" s="180"/>
      <c r="Y472" s="301"/>
      <c r="Z472" s="304"/>
      <c r="BI472" s="55"/>
      <c r="BJ472" s="55"/>
      <c r="BK472" s="55"/>
      <c r="BL472" s="55"/>
      <c r="BM472" s="55"/>
      <c r="BN472" s="55"/>
      <c r="BO472" s="55"/>
      <c r="BP472" s="55"/>
      <c r="BQ472" s="55"/>
      <c r="BR472" s="55"/>
      <c r="BS472" s="55"/>
      <c r="BT472" s="55"/>
      <c r="BU472" s="55"/>
      <c r="BV472" s="55"/>
      <c r="BW472" s="55"/>
    </row>
    <row r="473" spans="3:75" ht="21" customHeight="1">
      <c r="C473" s="35"/>
      <c r="D473" s="427"/>
      <c r="E473" s="432"/>
      <c r="F473" s="189" t="s">
        <v>2332</v>
      </c>
      <c r="G473" s="259"/>
      <c r="H473" s="234" t="s">
        <v>0</v>
      </c>
      <c r="I473" s="234" t="s">
        <v>64</v>
      </c>
      <c r="J473" s="234" t="s">
        <v>0</v>
      </c>
      <c r="K473" s="234" t="s">
        <v>65</v>
      </c>
      <c r="L473" s="234" t="s">
        <v>0</v>
      </c>
      <c r="M473" s="234" t="s">
        <v>117</v>
      </c>
      <c r="N473" s="46" t="s">
        <v>67</v>
      </c>
      <c r="O473" s="46" t="s">
        <v>0</v>
      </c>
      <c r="P473" s="46" t="s">
        <v>378</v>
      </c>
      <c r="Q473" s="46"/>
      <c r="R473" s="46"/>
      <c r="S473" s="46"/>
      <c r="T473" s="46"/>
      <c r="U473" s="98"/>
      <c r="V473" s="21" t="str">
        <f t="shared" si="0"/>
        <v/>
      </c>
      <c r="W473" s="22" t="str">
        <f t="shared" si="1"/>
        <v/>
      </c>
      <c r="X473" s="180"/>
      <c r="Y473" s="301"/>
      <c r="Z473" s="304"/>
      <c r="BI473" s="55"/>
      <c r="BJ473" s="55"/>
      <c r="BK473" s="55"/>
      <c r="BL473" s="55"/>
      <c r="BM473" s="55"/>
      <c r="BN473" s="55"/>
      <c r="BO473" s="55"/>
      <c r="BP473" s="55"/>
      <c r="BQ473" s="55"/>
      <c r="BR473" s="55"/>
      <c r="BS473" s="55"/>
      <c r="BT473" s="55"/>
      <c r="BU473" s="55"/>
      <c r="BV473" s="55"/>
      <c r="BW473" s="55"/>
    </row>
    <row r="474" spans="3:75" ht="21" customHeight="1">
      <c r="C474" s="35"/>
      <c r="D474" s="427"/>
      <c r="E474" s="432"/>
      <c r="F474" s="189" t="s">
        <v>2333</v>
      </c>
      <c r="G474" s="259"/>
      <c r="H474" s="234" t="s">
        <v>0</v>
      </c>
      <c r="I474" s="234" t="s">
        <v>64</v>
      </c>
      <c r="J474" s="234" t="s">
        <v>0</v>
      </c>
      <c r="K474" s="234" t="s">
        <v>65</v>
      </c>
      <c r="L474" s="234" t="s">
        <v>0</v>
      </c>
      <c r="M474" s="234" t="s">
        <v>119</v>
      </c>
      <c r="N474" s="46" t="s">
        <v>67</v>
      </c>
      <c r="O474" s="46" t="s">
        <v>0</v>
      </c>
      <c r="P474" s="46" t="s">
        <v>378</v>
      </c>
      <c r="Q474" s="46"/>
      <c r="R474" s="46"/>
      <c r="S474" s="46"/>
      <c r="T474" s="46"/>
      <c r="U474" s="98"/>
      <c r="V474" s="21" t="str">
        <f t="shared" si="0"/>
        <v/>
      </c>
      <c r="W474" s="22" t="str">
        <f t="shared" si="1"/>
        <v/>
      </c>
      <c r="X474" s="180"/>
      <c r="Y474" s="301"/>
      <c r="Z474" s="304"/>
      <c r="BI474" s="55"/>
      <c r="BJ474" s="55"/>
      <c r="BK474" s="55"/>
      <c r="BL474" s="55"/>
      <c r="BM474" s="55"/>
      <c r="BN474" s="55"/>
      <c r="BO474" s="55"/>
      <c r="BP474" s="55"/>
      <c r="BQ474" s="55"/>
      <c r="BR474" s="55"/>
      <c r="BS474" s="55"/>
      <c r="BT474" s="55"/>
      <c r="BU474" s="55"/>
      <c r="BV474" s="55"/>
      <c r="BW474" s="55"/>
    </row>
    <row r="475" spans="3:75" ht="21" customHeight="1">
      <c r="C475" s="35"/>
      <c r="D475" s="427"/>
      <c r="E475" s="432"/>
      <c r="F475" s="189" t="s">
        <v>2334</v>
      </c>
      <c r="G475" s="259"/>
      <c r="H475" s="234" t="s">
        <v>0</v>
      </c>
      <c r="I475" s="234" t="s">
        <v>64</v>
      </c>
      <c r="J475" s="234" t="s">
        <v>0</v>
      </c>
      <c r="K475" s="234" t="s">
        <v>65</v>
      </c>
      <c r="L475" s="234" t="s">
        <v>0</v>
      </c>
      <c r="M475" s="234" t="s">
        <v>120</v>
      </c>
      <c r="N475" s="46" t="s">
        <v>67</v>
      </c>
      <c r="O475" s="46" t="s">
        <v>0</v>
      </c>
      <c r="P475" s="46" t="s">
        <v>378</v>
      </c>
      <c r="Q475" s="46"/>
      <c r="R475" s="46"/>
      <c r="S475" s="46"/>
      <c r="T475" s="46"/>
      <c r="U475" s="98"/>
      <c r="V475" s="21" t="str">
        <f t="shared" si="0"/>
        <v/>
      </c>
      <c r="W475" s="22" t="str">
        <f t="shared" si="1"/>
        <v/>
      </c>
      <c r="X475" s="180"/>
      <c r="Y475" s="301"/>
      <c r="Z475" s="304"/>
      <c r="BI475" s="55"/>
      <c r="BJ475" s="55"/>
      <c r="BK475" s="55"/>
      <c r="BL475" s="55"/>
      <c r="BM475" s="55"/>
      <c r="BN475" s="55"/>
      <c r="BO475" s="55"/>
      <c r="BP475" s="55"/>
      <c r="BQ475" s="55"/>
      <c r="BR475" s="55"/>
      <c r="BS475" s="55"/>
      <c r="BT475" s="55"/>
      <c r="BU475" s="55"/>
      <c r="BV475" s="55"/>
      <c r="BW475" s="55"/>
    </row>
    <row r="476" spans="3:75" ht="21" customHeight="1">
      <c r="C476" s="35"/>
      <c r="D476" s="427"/>
      <c r="E476" s="432"/>
      <c r="F476" s="189" t="s">
        <v>2335</v>
      </c>
      <c r="G476" s="259"/>
      <c r="H476" s="234" t="s">
        <v>0</v>
      </c>
      <c r="I476" s="234" t="s">
        <v>64</v>
      </c>
      <c r="J476" s="234" t="s">
        <v>0</v>
      </c>
      <c r="K476" s="234" t="s">
        <v>65</v>
      </c>
      <c r="L476" s="234" t="s">
        <v>0</v>
      </c>
      <c r="M476" s="234" t="s">
        <v>121</v>
      </c>
      <c r="N476" s="46" t="s">
        <v>67</v>
      </c>
      <c r="O476" s="46" t="s">
        <v>0</v>
      </c>
      <c r="P476" s="46" t="s">
        <v>378</v>
      </c>
      <c r="Q476" s="46"/>
      <c r="R476" s="46"/>
      <c r="S476" s="46"/>
      <c r="T476" s="46"/>
      <c r="U476" s="98"/>
      <c r="V476" s="21" t="str">
        <f t="shared" si="0"/>
        <v/>
      </c>
      <c r="W476" s="22" t="str">
        <f t="shared" si="1"/>
        <v/>
      </c>
      <c r="X476" s="180"/>
      <c r="Y476" s="301"/>
      <c r="Z476" s="304"/>
      <c r="BI476" s="55"/>
      <c r="BJ476" s="55"/>
      <c r="BK476" s="55"/>
      <c r="BL476" s="55"/>
      <c r="BM476" s="55"/>
      <c r="BN476" s="55"/>
      <c r="BO476" s="55"/>
      <c r="BP476" s="55"/>
      <c r="BQ476" s="55"/>
      <c r="BR476" s="55"/>
      <c r="BS476" s="55"/>
      <c r="BT476" s="55"/>
      <c r="BU476" s="55"/>
      <c r="BV476" s="55"/>
      <c r="BW476" s="55"/>
    </row>
    <row r="477" spans="3:75" ht="21" customHeight="1">
      <c r="C477" s="35"/>
      <c r="D477" s="427"/>
      <c r="E477" s="432"/>
      <c r="F477" s="189" t="s">
        <v>2336</v>
      </c>
      <c r="G477" s="259"/>
      <c r="H477" s="234" t="s">
        <v>0</v>
      </c>
      <c r="I477" s="234" t="s">
        <v>64</v>
      </c>
      <c r="J477" s="234" t="s">
        <v>0</v>
      </c>
      <c r="K477" s="234" t="s">
        <v>65</v>
      </c>
      <c r="L477" s="234" t="s">
        <v>0</v>
      </c>
      <c r="M477" s="234" t="s">
        <v>122</v>
      </c>
      <c r="N477" s="46" t="s">
        <v>67</v>
      </c>
      <c r="O477" s="46" t="s">
        <v>0</v>
      </c>
      <c r="P477" s="46" t="s">
        <v>378</v>
      </c>
      <c r="Q477" s="46"/>
      <c r="R477" s="46"/>
      <c r="S477" s="46"/>
      <c r="T477" s="46"/>
      <c r="U477" s="98"/>
      <c r="V477" s="21" t="str">
        <f t="shared" si="0"/>
        <v/>
      </c>
      <c r="W477" s="22" t="str">
        <f t="shared" si="1"/>
        <v/>
      </c>
      <c r="X477" s="180"/>
      <c r="Y477" s="301"/>
      <c r="Z477" s="304"/>
      <c r="BI477" s="55"/>
      <c r="BJ477" s="55"/>
      <c r="BK477" s="55"/>
      <c r="BL477" s="55"/>
      <c r="BM477" s="55"/>
      <c r="BN477" s="55"/>
      <c r="BO477" s="55"/>
      <c r="BP477" s="55"/>
      <c r="BQ477" s="55"/>
      <c r="BR477" s="55"/>
      <c r="BS477" s="55"/>
      <c r="BT477" s="55"/>
      <c r="BU477" s="55"/>
      <c r="BV477" s="55"/>
      <c r="BW477" s="55"/>
    </row>
    <row r="478" spans="3:75" ht="21" customHeight="1">
      <c r="C478" s="35"/>
      <c r="D478" s="427"/>
      <c r="E478" s="432"/>
      <c r="F478" s="189" t="s">
        <v>2337</v>
      </c>
      <c r="G478" s="259"/>
      <c r="H478" s="234" t="s">
        <v>0</v>
      </c>
      <c r="I478" s="234" t="s">
        <v>64</v>
      </c>
      <c r="J478" s="234" t="s">
        <v>0</v>
      </c>
      <c r="K478" s="234" t="s">
        <v>65</v>
      </c>
      <c r="L478" s="234" t="s">
        <v>0</v>
      </c>
      <c r="M478" s="234" t="s">
        <v>123</v>
      </c>
      <c r="N478" s="46" t="s">
        <v>67</v>
      </c>
      <c r="O478" s="46" t="s">
        <v>0</v>
      </c>
      <c r="P478" s="46" t="s">
        <v>378</v>
      </c>
      <c r="Q478" s="46"/>
      <c r="R478" s="46"/>
      <c r="S478" s="46"/>
      <c r="T478" s="46"/>
      <c r="U478" s="98"/>
      <c r="V478" s="21" t="str">
        <f t="shared" si="0"/>
        <v/>
      </c>
      <c r="W478" s="22" t="str">
        <f t="shared" si="1"/>
        <v/>
      </c>
      <c r="X478" s="180"/>
      <c r="Y478" s="301"/>
      <c r="Z478" s="304"/>
      <c r="BI478" s="55"/>
      <c r="BJ478" s="55"/>
      <c r="BK478" s="55"/>
      <c r="BL478" s="55"/>
      <c r="BM478" s="55"/>
      <c r="BN478" s="55"/>
      <c r="BO478" s="55"/>
      <c r="BP478" s="55"/>
      <c r="BQ478" s="55"/>
      <c r="BR478" s="55"/>
      <c r="BS478" s="55"/>
      <c r="BT478" s="55"/>
      <c r="BU478" s="55"/>
      <c r="BV478" s="55"/>
      <c r="BW478" s="55"/>
    </row>
    <row r="479" spans="3:75" ht="21" customHeight="1">
      <c r="C479" s="35"/>
      <c r="D479" s="427"/>
      <c r="E479" s="432"/>
      <c r="F479" s="189" t="s">
        <v>2338</v>
      </c>
      <c r="G479" s="259"/>
      <c r="H479" s="234" t="s">
        <v>0</v>
      </c>
      <c r="I479" s="234" t="s">
        <v>64</v>
      </c>
      <c r="J479" s="234" t="s">
        <v>0</v>
      </c>
      <c r="K479" s="234" t="s">
        <v>65</v>
      </c>
      <c r="L479" s="234" t="s">
        <v>0</v>
      </c>
      <c r="M479" s="234" t="s">
        <v>339</v>
      </c>
      <c r="N479" s="46" t="s">
        <v>67</v>
      </c>
      <c r="O479" s="46" t="s">
        <v>0</v>
      </c>
      <c r="P479" s="46" t="s">
        <v>378</v>
      </c>
      <c r="Q479" s="46"/>
      <c r="R479" s="46"/>
      <c r="S479" s="46"/>
      <c r="T479" s="46"/>
      <c r="U479" s="98"/>
      <c r="V479" s="21" t="str">
        <f t="shared" si="0"/>
        <v/>
      </c>
      <c r="W479" s="22" t="str">
        <f t="shared" si="1"/>
        <v/>
      </c>
      <c r="X479" s="180"/>
      <c r="Y479" s="301"/>
      <c r="Z479" s="304"/>
      <c r="BI479" s="55"/>
      <c r="BJ479" s="55"/>
      <c r="BK479" s="55"/>
      <c r="BL479" s="55"/>
      <c r="BM479" s="55"/>
      <c r="BN479" s="55"/>
      <c r="BO479" s="55"/>
      <c r="BP479" s="55"/>
      <c r="BQ479" s="55"/>
      <c r="BR479" s="55"/>
      <c r="BS479" s="55"/>
      <c r="BT479" s="55"/>
      <c r="BU479" s="55"/>
      <c r="BV479" s="55"/>
      <c r="BW479" s="55"/>
    </row>
    <row r="480" spans="3:75" ht="21" customHeight="1">
      <c r="C480" s="35"/>
      <c r="D480" s="427"/>
      <c r="E480" s="432"/>
      <c r="F480" s="189" t="s">
        <v>2339</v>
      </c>
      <c r="G480" s="259"/>
      <c r="H480" s="234" t="s">
        <v>0</v>
      </c>
      <c r="I480" s="234" t="s">
        <v>64</v>
      </c>
      <c r="J480" s="234" t="s">
        <v>0</v>
      </c>
      <c r="K480" s="234" t="s">
        <v>65</v>
      </c>
      <c r="L480" s="234" t="s">
        <v>0</v>
      </c>
      <c r="M480" s="234" t="s">
        <v>124</v>
      </c>
      <c r="N480" s="46" t="s">
        <v>67</v>
      </c>
      <c r="O480" s="46" t="s">
        <v>0</v>
      </c>
      <c r="P480" s="46" t="s">
        <v>378</v>
      </c>
      <c r="Q480" s="46"/>
      <c r="R480" s="46"/>
      <c r="S480" s="46"/>
      <c r="T480" s="46"/>
      <c r="U480" s="98"/>
      <c r="V480" s="21" t="str">
        <f t="shared" si="0"/>
        <v/>
      </c>
      <c r="W480" s="22" t="str">
        <f t="shared" si="1"/>
        <v/>
      </c>
      <c r="X480" s="180"/>
      <c r="Y480" s="301"/>
      <c r="Z480" s="304"/>
      <c r="BI480" s="55"/>
      <c r="BJ480" s="55"/>
      <c r="BK480" s="55"/>
      <c r="BL480" s="55"/>
      <c r="BM480" s="55"/>
      <c r="BN480" s="55"/>
      <c r="BO480" s="55"/>
      <c r="BP480" s="55"/>
      <c r="BQ480" s="55"/>
      <c r="BR480" s="55"/>
      <c r="BS480" s="55"/>
      <c r="BT480" s="55"/>
      <c r="BU480" s="55"/>
      <c r="BV480" s="55"/>
      <c r="BW480" s="55"/>
    </row>
    <row r="481" spans="3:75" ht="21" customHeight="1">
      <c r="C481" s="35"/>
      <c r="D481" s="427"/>
      <c r="E481" s="432"/>
      <c r="F481" s="189" t="s">
        <v>2340</v>
      </c>
      <c r="G481" s="259"/>
      <c r="H481" s="234" t="s">
        <v>0</v>
      </c>
      <c r="I481" s="234" t="s">
        <v>64</v>
      </c>
      <c r="J481" s="234" t="s">
        <v>0</v>
      </c>
      <c r="K481" s="234" t="s">
        <v>65</v>
      </c>
      <c r="L481" s="234" t="s">
        <v>0</v>
      </c>
      <c r="M481" s="234" t="s">
        <v>125</v>
      </c>
      <c r="N481" s="46" t="s">
        <v>67</v>
      </c>
      <c r="O481" s="46" t="s">
        <v>0</v>
      </c>
      <c r="P481" s="46" t="s">
        <v>378</v>
      </c>
      <c r="Q481" s="46"/>
      <c r="R481" s="46"/>
      <c r="S481" s="46"/>
      <c r="T481" s="46"/>
      <c r="U481" s="98"/>
      <c r="V481" s="21" t="str">
        <f t="shared" si="0"/>
        <v/>
      </c>
      <c r="W481" s="22" t="str">
        <f t="shared" si="1"/>
        <v/>
      </c>
      <c r="X481" s="180"/>
      <c r="Y481" s="301"/>
      <c r="Z481" s="304"/>
      <c r="BI481" s="55"/>
      <c r="BJ481" s="55"/>
      <c r="BK481" s="55"/>
      <c r="BL481" s="55"/>
      <c r="BM481" s="55"/>
      <c r="BN481" s="55"/>
      <c r="BO481" s="55"/>
      <c r="BP481" s="55"/>
      <c r="BQ481" s="55"/>
      <c r="BR481" s="55"/>
      <c r="BS481" s="55"/>
      <c r="BT481" s="55"/>
      <c r="BU481" s="55"/>
      <c r="BV481" s="55"/>
      <c r="BW481" s="55"/>
    </row>
    <row r="482" spans="3:75" ht="21" customHeight="1">
      <c r="C482" s="35"/>
      <c r="D482" s="427"/>
      <c r="E482" s="432"/>
      <c r="F482" s="189" t="s">
        <v>2341</v>
      </c>
      <c r="G482" s="259"/>
      <c r="H482" s="234" t="s">
        <v>0</v>
      </c>
      <c r="I482" s="234" t="s">
        <v>64</v>
      </c>
      <c r="J482" s="234" t="s">
        <v>0</v>
      </c>
      <c r="K482" s="234" t="s">
        <v>65</v>
      </c>
      <c r="L482" s="234" t="s">
        <v>0</v>
      </c>
      <c r="M482" s="234" t="s">
        <v>126</v>
      </c>
      <c r="N482" s="46" t="s">
        <v>67</v>
      </c>
      <c r="O482" s="46" t="s">
        <v>0</v>
      </c>
      <c r="P482" s="46" t="s">
        <v>378</v>
      </c>
      <c r="Q482" s="46"/>
      <c r="R482" s="46"/>
      <c r="S482" s="46"/>
      <c r="T482" s="46"/>
      <c r="U482" s="98"/>
      <c r="V482" s="21" t="str">
        <f t="shared" si="0"/>
        <v/>
      </c>
      <c r="W482" s="22" t="str">
        <f t="shared" si="1"/>
        <v/>
      </c>
      <c r="X482" s="180"/>
      <c r="Y482" s="301"/>
      <c r="Z482" s="304"/>
      <c r="BI482" s="55"/>
      <c r="BJ482" s="55"/>
      <c r="BK482" s="55"/>
      <c r="BL482" s="55"/>
      <c r="BM482" s="55"/>
      <c r="BN482" s="55"/>
      <c r="BO482" s="55"/>
      <c r="BP482" s="55"/>
      <c r="BQ482" s="55"/>
      <c r="BR482" s="55"/>
      <c r="BS482" s="55"/>
      <c r="BT482" s="55"/>
      <c r="BU482" s="55"/>
      <c r="BV482" s="55"/>
      <c r="BW482" s="55"/>
    </row>
    <row r="483" spans="3:75" ht="21" customHeight="1">
      <c r="C483" s="35"/>
      <c r="D483" s="427"/>
      <c r="E483" s="432"/>
      <c r="F483" s="189" t="s">
        <v>2342</v>
      </c>
      <c r="G483" s="259"/>
      <c r="H483" s="234" t="s">
        <v>0</v>
      </c>
      <c r="I483" s="234" t="s">
        <v>64</v>
      </c>
      <c r="J483" s="234" t="s">
        <v>0</v>
      </c>
      <c r="K483" s="234" t="s">
        <v>65</v>
      </c>
      <c r="L483" s="234" t="s">
        <v>0</v>
      </c>
      <c r="M483" s="234" t="s">
        <v>127</v>
      </c>
      <c r="N483" s="46" t="s">
        <v>67</v>
      </c>
      <c r="O483" s="46" t="s">
        <v>0</v>
      </c>
      <c r="P483" s="46" t="s">
        <v>378</v>
      </c>
      <c r="Q483" s="46"/>
      <c r="R483" s="46"/>
      <c r="S483" s="46"/>
      <c r="T483" s="46"/>
      <c r="U483" s="98"/>
      <c r="V483" s="21" t="str">
        <f t="shared" si="0"/>
        <v/>
      </c>
      <c r="W483" s="22" t="str">
        <f t="shared" si="1"/>
        <v/>
      </c>
      <c r="X483" s="180"/>
      <c r="Y483" s="301"/>
      <c r="Z483" s="304"/>
      <c r="BI483" s="55"/>
      <c r="BJ483" s="55"/>
      <c r="BK483" s="55"/>
      <c r="BL483" s="55"/>
      <c r="BM483" s="55"/>
      <c r="BN483" s="55"/>
      <c r="BO483" s="55"/>
      <c r="BP483" s="55"/>
      <c r="BQ483" s="55"/>
      <c r="BR483" s="55"/>
      <c r="BS483" s="55"/>
      <c r="BT483" s="55"/>
      <c r="BU483" s="55"/>
      <c r="BV483" s="55"/>
      <c r="BW483" s="55"/>
    </row>
    <row r="484" spans="3:75" ht="21" customHeight="1">
      <c r="C484" s="35"/>
      <c r="D484" s="427"/>
      <c r="E484" s="432"/>
      <c r="F484" s="189" t="s">
        <v>2610</v>
      </c>
      <c r="G484" s="259"/>
      <c r="H484" s="234" t="s">
        <v>0</v>
      </c>
      <c r="I484" s="234" t="s">
        <v>64</v>
      </c>
      <c r="J484" s="234" t="s">
        <v>0</v>
      </c>
      <c r="K484" s="234" t="s">
        <v>65</v>
      </c>
      <c r="L484" s="234" t="s">
        <v>0</v>
      </c>
      <c r="M484" s="234" t="s">
        <v>157</v>
      </c>
      <c r="N484" s="46" t="s">
        <v>67</v>
      </c>
      <c r="O484" s="46" t="s">
        <v>0</v>
      </c>
      <c r="P484" s="46" t="s">
        <v>378</v>
      </c>
      <c r="Q484" s="46"/>
      <c r="R484" s="46"/>
      <c r="S484" s="46"/>
      <c r="T484" s="46"/>
      <c r="U484" s="98"/>
      <c r="V484" s="21" t="str">
        <f t="shared" si="0"/>
        <v/>
      </c>
      <c r="W484" s="22"/>
      <c r="X484" s="180"/>
      <c r="Y484" s="301"/>
      <c r="Z484" s="304"/>
      <c r="BI484" s="55"/>
      <c r="BJ484" s="55"/>
      <c r="BK484" s="55"/>
      <c r="BL484" s="55"/>
      <c r="BM484" s="55"/>
      <c r="BN484" s="55"/>
      <c r="BO484" s="55"/>
      <c r="BP484" s="55"/>
      <c r="BQ484" s="55"/>
      <c r="BR484" s="55"/>
      <c r="BS484" s="55"/>
      <c r="BT484" s="55"/>
      <c r="BU484" s="55"/>
      <c r="BV484" s="55"/>
      <c r="BW484" s="55"/>
    </row>
    <row r="485" spans="3:75" ht="21" customHeight="1">
      <c r="C485" s="35"/>
      <c r="D485" s="427"/>
      <c r="E485" s="432"/>
      <c r="F485" s="189" t="s">
        <v>2343</v>
      </c>
      <c r="G485" s="259"/>
      <c r="H485" s="234" t="s">
        <v>0</v>
      </c>
      <c r="I485" s="234" t="s">
        <v>64</v>
      </c>
      <c r="J485" s="234" t="s">
        <v>0</v>
      </c>
      <c r="K485" s="234" t="s">
        <v>65</v>
      </c>
      <c r="L485" s="234" t="s">
        <v>0</v>
      </c>
      <c r="M485" s="234" t="s">
        <v>128</v>
      </c>
      <c r="N485" s="46" t="s">
        <v>67</v>
      </c>
      <c r="O485" s="46" t="s">
        <v>0</v>
      </c>
      <c r="P485" s="46" t="s">
        <v>378</v>
      </c>
      <c r="Q485" s="46"/>
      <c r="R485" s="46"/>
      <c r="S485" s="46"/>
      <c r="T485" s="46"/>
      <c r="U485" s="98"/>
      <c r="V485" s="21" t="str">
        <f t="shared" ref="V485:V548" si="2">IF(OR(AND(V33="",W33=""),AND(V259="",W259=""),AND(W33="X",W259="X"),OR(W33="M",W259="M")),"",SUM(V33,V259))</f>
        <v/>
      </c>
      <c r="W485" s="22" t="str">
        <f t="shared" ref="W485:W548" si="3">IF(AND(AND(W33="X",W259="X"),SUM(V33,V259)=0,ISNUMBER(V485)),"",IF(OR(W33="M",W259="M"),"M",IF(AND(W33=W259,OR(W33="X",W33="W",W33="Z")),UPPER(W33),"")))</f>
        <v/>
      </c>
      <c r="X485" s="180"/>
      <c r="Y485" s="301"/>
      <c r="Z485" s="304"/>
      <c r="BI485" s="55"/>
      <c r="BJ485" s="55"/>
      <c r="BK485" s="55"/>
      <c r="BL485" s="55"/>
      <c r="BM485" s="55"/>
      <c r="BN485" s="55"/>
      <c r="BO485" s="55"/>
      <c r="BP485" s="55"/>
      <c r="BQ485" s="55"/>
      <c r="BR485" s="55"/>
      <c r="BS485" s="55"/>
      <c r="BT485" s="55"/>
      <c r="BU485" s="55"/>
      <c r="BV485" s="55"/>
      <c r="BW485" s="55"/>
    </row>
    <row r="486" spans="3:75" ht="21" customHeight="1">
      <c r="C486" s="35"/>
      <c r="D486" s="427"/>
      <c r="E486" s="432"/>
      <c r="F486" s="189" t="s">
        <v>2344</v>
      </c>
      <c r="G486" s="259"/>
      <c r="H486" s="234" t="s">
        <v>0</v>
      </c>
      <c r="I486" s="234" t="s">
        <v>64</v>
      </c>
      <c r="J486" s="234" t="s">
        <v>0</v>
      </c>
      <c r="K486" s="234" t="s">
        <v>65</v>
      </c>
      <c r="L486" s="234" t="s">
        <v>0</v>
      </c>
      <c r="M486" s="234" t="s">
        <v>129</v>
      </c>
      <c r="N486" s="46" t="s">
        <v>67</v>
      </c>
      <c r="O486" s="46" t="s">
        <v>0</v>
      </c>
      <c r="P486" s="46" t="s">
        <v>378</v>
      </c>
      <c r="Q486" s="46"/>
      <c r="R486" s="46"/>
      <c r="S486" s="46"/>
      <c r="T486" s="46"/>
      <c r="U486" s="98"/>
      <c r="V486" s="21" t="str">
        <f t="shared" si="2"/>
        <v/>
      </c>
      <c r="W486" s="22" t="str">
        <f t="shared" si="3"/>
        <v/>
      </c>
      <c r="X486" s="180"/>
      <c r="Y486" s="301"/>
      <c r="Z486" s="304"/>
      <c r="BI486" s="55"/>
      <c r="BJ486" s="55"/>
      <c r="BK486" s="55"/>
      <c r="BL486" s="55"/>
      <c r="BM486" s="55"/>
      <c r="BN486" s="55"/>
      <c r="BO486" s="55"/>
      <c r="BP486" s="55"/>
      <c r="BQ486" s="55"/>
      <c r="BR486" s="55"/>
      <c r="BS486" s="55"/>
      <c r="BT486" s="55"/>
      <c r="BU486" s="55"/>
      <c r="BV486" s="55"/>
      <c r="BW486" s="55"/>
    </row>
    <row r="487" spans="3:75" ht="21" customHeight="1">
      <c r="C487" s="35"/>
      <c r="D487" s="427"/>
      <c r="E487" s="432"/>
      <c r="F487" s="189" t="s">
        <v>2345</v>
      </c>
      <c r="G487" s="259"/>
      <c r="H487" s="234" t="s">
        <v>0</v>
      </c>
      <c r="I487" s="234" t="s">
        <v>64</v>
      </c>
      <c r="J487" s="234" t="s">
        <v>0</v>
      </c>
      <c r="K487" s="234" t="s">
        <v>65</v>
      </c>
      <c r="L487" s="234" t="s">
        <v>0</v>
      </c>
      <c r="M487" s="234" t="s">
        <v>130</v>
      </c>
      <c r="N487" s="46" t="s">
        <v>67</v>
      </c>
      <c r="O487" s="46" t="s">
        <v>0</v>
      </c>
      <c r="P487" s="46" t="s">
        <v>378</v>
      </c>
      <c r="Q487" s="46"/>
      <c r="R487" s="46"/>
      <c r="S487" s="46"/>
      <c r="T487" s="46"/>
      <c r="U487" s="98"/>
      <c r="V487" s="21" t="str">
        <f t="shared" si="2"/>
        <v/>
      </c>
      <c r="W487" s="22" t="str">
        <f t="shared" si="3"/>
        <v/>
      </c>
      <c r="X487" s="180"/>
      <c r="Y487" s="301"/>
      <c r="Z487" s="304"/>
      <c r="BI487" s="55"/>
      <c r="BJ487" s="55"/>
      <c r="BK487" s="55"/>
      <c r="BL487" s="55"/>
      <c r="BM487" s="55"/>
      <c r="BN487" s="55"/>
      <c r="BO487" s="55"/>
      <c r="BP487" s="55"/>
      <c r="BQ487" s="55"/>
      <c r="BR487" s="55"/>
      <c r="BS487" s="55"/>
      <c r="BT487" s="55"/>
      <c r="BU487" s="55"/>
      <c r="BV487" s="55"/>
      <c r="BW487" s="55"/>
    </row>
    <row r="488" spans="3:75" ht="21" customHeight="1">
      <c r="C488" s="35"/>
      <c r="D488" s="427"/>
      <c r="E488" s="432"/>
      <c r="F488" s="189" t="s">
        <v>2346</v>
      </c>
      <c r="G488" s="259"/>
      <c r="H488" s="234" t="s">
        <v>0</v>
      </c>
      <c r="I488" s="234" t="s">
        <v>64</v>
      </c>
      <c r="J488" s="234" t="s">
        <v>0</v>
      </c>
      <c r="K488" s="234" t="s">
        <v>65</v>
      </c>
      <c r="L488" s="234" t="s">
        <v>0</v>
      </c>
      <c r="M488" s="234" t="s">
        <v>131</v>
      </c>
      <c r="N488" s="46" t="s">
        <v>67</v>
      </c>
      <c r="O488" s="46" t="s">
        <v>0</v>
      </c>
      <c r="P488" s="46" t="s">
        <v>378</v>
      </c>
      <c r="Q488" s="46"/>
      <c r="R488" s="46"/>
      <c r="S488" s="46"/>
      <c r="T488" s="46"/>
      <c r="U488" s="98"/>
      <c r="V488" s="21" t="str">
        <f t="shared" si="2"/>
        <v/>
      </c>
      <c r="W488" s="22" t="str">
        <f t="shared" si="3"/>
        <v/>
      </c>
      <c r="X488" s="180"/>
      <c r="Y488" s="301"/>
      <c r="Z488" s="304"/>
      <c r="BI488" s="55"/>
      <c r="BJ488" s="55"/>
      <c r="BK488" s="55"/>
      <c r="BL488" s="55"/>
      <c r="BM488" s="55"/>
      <c r="BN488" s="55"/>
      <c r="BO488" s="55"/>
      <c r="BP488" s="55"/>
      <c r="BQ488" s="55"/>
      <c r="BR488" s="55"/>
      <c r="BS488" s="55"/>
      <c r="BT488" s="55"/>
      <c r="BU488" s="55"/>
      <c r="BV488" s="55"/>
      <c r="BW488" s="55"/>
    </row>
    <row r="489" spans="3:75" ht="21" customHeight="1">
      <c r="C489" s="35"/>
      <c r="D489" s="427"/>
      <c r="E489" s="432"/>
      <c r="F489" s="189" t="s">
        <v>2347</v>
      </c>
      <c r="G489" s="259"/>
      <c r="H489" s="234" t="s">
        <v>0</v>
      </c>
      <c r="I489" s="234" t="s">
        <v>64</v>
      </c>
      <c r="J489" s="234" t="s">
        <v>0</v>
      </c>
      <c r="K489" s="234" t="s">
        <v>65</v>
      </c>
      <c r="L489" s="234" t="s">
        <v>0</v>
      </c>
      <c r="M489" s="234" t="s">
        <v>132</v>
      </c>
      <c r="N489" s="46" t="s">
        <v>67</v>
      </c>
      <c r="O489" s="46" t="s">
        <v>0</v>
      </c>
      <c r="P489" s="46" t="s">
        <v>378</v>
      </c>
      <c r="Q489" s="46"/>
      <c r="R489" s="46"/>
      <c r="S489" s="46"/>
      <c r="T489" s="46"/>
      <c r="U489" s="98"/>
      <c r="V489" s="21" t="str">
        <f t="shared" si="2"/>
        <v/>
      </c>
      <c r="W489" s="22" t="str">
        <f t="shared" si="3"/>
        <v/>
      </c>
      <c r="X489" s="180"/>
      <c r="Y489" s="301"/>
      <c r="Z489" s="304"/>
      <c r="BI489" s="55"/>
      <c r="BJ489" s="55"/>
      <c r="BK489" s="55"/>
      <c r="BL489" s="55"/>
      <c r="BM489" s="55"/>
      <c r="BN489" s="55"/>
      <c r="BO489" s="55"/>
      <c r="BP489" s="55"/>
      <c r="BQ489" s="55"/>
      <c r="BR489" s="55"/>
      <c r="BS489" s="55"/>
      <c r="BT489" s="55"/>
      <c r="BU489" s="55"/>
      <c r="BV489" s="55"/>
      <c r="BW489" s="55"/>
    </row>
    <row r="490" spans="3:75" ht="21" customHeight="1">
      <c r="C490" s="35"/>
      <c r="D490" s="427"/>
      <c r="E490" s="432"/>
      <c r="F490" s="189" t="s">
        <v>2348</v>
      </c>
      <c r="G490" s="259"/>
      <c r="H490" s="234" t="s">
        <v>0</v>
      </c>
      <c r="I490" s="234" t="s">
        <v>64</v>
      </c>
      <c r="J490" s="234" t="s">
        <v>0</v>
      </c>
      <c r="K490" s="234" t="s">
        <v>65</v>
      </c>
      <c r="L490" s="234" t="s">
        <v>0</v>
      </c>
      <c r="M490" s="234" t="s">
        <v>133</v>
      </c>
      <c r="N490" s="46" t="s">
        <v>67</v>
      </c>
      <c r="O490" s="46" t="s">
        <v>0</v>
      </c>
      <c r="P490" s="46" t="s">
        <v>378</v>
      </c>
      <c r="Q490" s="46"/>
      <c r="R490" s="46"/>
      <c r="S490" s="46"/>
      <c r="T490" s="46"/>
      <c r="U490" s="98"/>
      <c r="V490" s="21" t="str">
        <f t="shared" si="2"/>
        <v/>
      </c>
      <c r="W490" s="22" t="str">
        <f t="shared" si="3"/>
        <v/>
      </c>
      <c r="X490" s="180"/>
      <c r="Y490" s="301"/>
      <c r="Z490" s="304"/>
      <c r="BI490" s="55"/>
      <c r="BJ490" s="55"/>
      <c r="BK490" s="55"/>
      <c r="BL490" s="55"/>
      <c r="BM490" s="55"/>
      <c r="BN490" s="55"/>
      <c r="BO490" s="55"/>
      <c r="BP490" s="55"/>
      <c r="BQ490" s="55"/>
      <c r="BR490" s="55"/>
      <c r="BS490" s="55"/>
      <c r="BT490" s="55"/>
      <c r="BU490" s="55"/>
      <c r="BV490" s="55"/>
      <c r="BW490" s="55"/>
    </row>
    <row r="491" spans="3:75" ht="21" customHeight="1">
      <c r="C491" s="35"/>
      <c r="D491" s="427"/>
      <c r="E491" s="432"/>
      <c r="F491" s="189" t="s">
        <v>2349</v>
      </c>
      <c r="G491" s="259"/>
      <c r="H491" s="234" t="s">
        <v>0</v>
      </c>
      <c r="I491" s="234" t="s">
        <v>64</v>
      </c>
      <c r="J491" s="234" t="s">
        <v>0</v>
      </c>
      <c r="K491" s="234" t="s">
        <v>65</v>
      </c>
      <c r="L491" s="234" t="s">
        <v>0</v>
      </c>
      <c r="M491" s="234" t="s">
        <v>134</v>
      </c>
      <c r="N491" s="46" t="s">
        <v>67</v>
      </c>
      <c r="O491" s="46" t="s">
        <v>0</v>
      </c>
      <c r="P491" s="46" t="s">
        <v>378</v>
      </c>
      <c r="Q491" s="46"/>
      <c r="R491" s="46"/>
      <c r="S491" s="46"/>
      <c r="T491" s="46"/>
      <c r="U491" s="98"/>
      <c r="V491" s="21" t="str">
        <f t="shared" si="2"/>
        <v/>
      </c>
      <c r="W491" s="22" t="str">
        <f t="shared" si="3"/>
        <v/>
      </c>
      <c r="X491" s="180"/>
      <c r="Y491" s="301"/>
      <c r="Z491" s="304"/>
      <c r="BI491" s="55"/>
      <c r="BJ491" s="55"/>
      <c r="BK491" s="55"/>
      <c r="BL491" s="55"/>
      <c r="BM491" s="55"/>
      <c r="BN491" s="55"/>
      <c r="BO491" s="55"/>
      <c r="BP491" s="55"/>
      <c r="BQ491" s="55"/>
      <c r="BR491" s="55"/>
      <c r="BS491" s="55"/>
      <c r="BT491" s="55"/>
      <c r="BU491" s="55"/>
      <c r="BV491" s="55"/>
      <c r="BW491" s="55"/>
    </row>
    <row r="492" spans="3:75" ht="21" customHeight="1">
      <c r="C492" s="35"/>
      <c r="D492" s="427"/>
      <c r="E492" s="432"/>
      <c r="F492" s="189" t="s">
        <v>2350</v>
      </c>
      <c r="G492" s="259"/>
      <c r="H492" s="234" t="s">
        <v>0</v>
      </c>
      <c r="I492" s="234" t="s">
        <v>64</v>
      </c>
      <c r="J492" s="234" t="s">
        <v>0</v>
      </c>
      <c r="K492" s="234" t="s">
        <v>65</v>
      </c>
      <c r="L492" s="234" t="s">
        <v>0</v>
      </c>
      <c r="M492" s="234" t="s">
        <v>135</v>
      </c>
      <c r="N492" s="46" t="s">
        <v>67</v>
      </c>
      <c r="O492" s="46" t="s">
        <v>0</v>
      </c>
      <c r="P492" s="46" t="s">
        <v>378</v>
      </c>
      <c r="Q492" s="46"/>
      <c r="R492" s="46"/>
      <c r="S492" s="46"/>
      <c r="T492" s="46"/>
      <c r="U492" s="98"/>
      <c r="V492" s="21" t="str">
        <f t="shared" si="2"/>
        <v/>
      </c>
      <c r="W492" s="22" t="str">
        <f t="shared" si="3"/>
        <v/>
      </c>
      <c r="X492" s="180"/>
      <c r="Y492" s="301"/>
      <c r="Z492" s="304"/>
      <c r="BI492" s="55"/>
      <c r="BJ492" s="55"/>
      <c r="BK492" s="55"/>
      <c r="BL492" s="55"/>
      <c r="BM492" s="55"/>
      <c r="BN492" s="55"/>
      <c r="BO492" s="55"/>
      <c r="BP492" s="55"/>
      <c r="BQ492" s="55"/>
      <c r="BR492" s="55"/>
      <c r="BS492" s="55"/>
      <c r="BT492" s="55"/>
      <c r="BU492" s="55"/>
      <c r="BV492" s="55"/>
      <c r="BW492" s="55"/>
    </row>
    <row r="493" spans="3:75" ht="21" customHeight="1">
      <c r="C493" s="35"/>
      <c r="D493" s="427"/>
      <c r="E493" s="432"/>
      <c r="F493" s="189" t="s">
        <v>2351</v>
      </c>
      <c r="G493" s="259"/>
      <c r="H493" s="234" t="s">
        <v>0</v>
      </c>
      <c r="I493" s="234" t="s">
        <v>64</v>
      </c>
      <c r="J493" s="234" t="s">
        <v>0</v>
      </c>
      <c r="K493" s="234" t="s">
        <v>65</v>
      </c>
      <c r="L493" s="234" t="s">
        <v>0</v>
      </c>
      <c r="M493" s="234" t="s">
        <v>136</v>
      </c>
      <c r="N493" s="46" t="s">
        <v>67</v>
      </c>
      <c r="O493" s="46" t="s">
        <v>0</v>
      </c>
      <c r="P493" s="46" t="s">
        <v>378</v>
      </c>
      <c r="Q493" s="46"/>
      <c r="R493" s="46"/>
      <c r="S493" s="46"/>
      <c r="T493" s="46"/>
      <c r="U493" s="98"/>
      <c r="V493" s="21" t="str">
        <f t="shared" si="2"/>
        <v/>
      </c>
      <c r="W493" s="22" t="str">
        <f t="shared" si="3"/>
        <v/>
      </c>
      <c r="X493" s="180"/>
      <c r="Y493" s="301"/>
      <c r="Z493" s="304"/>
      <c r="BI493" s="55"/>
      <c r="BJ493" s="55"/>
      <c r="BK493" s="55"/>
      <c r="BL493" s="55"/>
      <c r="BM493" s="55"/>
      <c r="BN493" s="55"/>
      <c r="BO493" s="55"/>
      <c r="BP493" s="55"/>
      <c r="BQ493" s="55"/>
      <c r="BR493" s="55"/>
      <c r="BS493" s="55"/>
      <c r="BT493" s="55"/>
      <c r="BU493" s="55"/>
      <c r="BV493" s="55"/>
      <c r="BW493" s="55"/>
    </row>
    <row r="494" spans="3:75" ht="21" customHeight="1">
      <c r="C494" s="35"/>
      <c r="D494" s="427"/>
      <c r="E494" s="432"/>
      <c r="F494" s="189" t="s">
        <v>2352</v>
      </c>
      <c r="G494" s="259"/>
      <c r="H494" s="234" t="s">
        <v>0</v>
      </c>
      <c r="I494" s="234" t="s">
        <v>64</v>
      </c>
      <c r="J494" s="234" t="s">
        <v>0</v>
      </c>
      <c r="K494" s="234" t="s">
        <v>65</v>
      </c>
      <c r="L494" s="234" t="s">
        <v>0</v>
      </c>
      <c r="M494" s="234" t="s">
        <v>137</v>
      </c>
      <c r="N494" s="46" t="s">
        <v>67</v>
      </c>
      <c r="O494" s="46" t="s">
        <v>0</v>
      </c>
      <c r="P494" s="46" t="s">
        <v>378</v>
      </c>
      <c r="Q494" s="46"/>
      <c r="R494" s="46"/>
      <c r="S494" s="46"/>
      <c r="T494" s="46"/>
      <c r="U494" s="98"/>
      <c r="V494" s="21" t="str">
        <f t="shared" si="2"/>
        <v/>
      </c>
      <c r="W494" s="22" t="str">
        <f t="shared" si="3"/>
        <v/>
      </c>
      <c r="X494" s="180"/>
      <c r="Y494" s="301"/>
      <c r="Z494" s="304"/>
      <c r="BI494" s="55"/>
      <c r="BJ494" s="55"/>
      <c r="BK494" s="55"/>
      <c r="BL494" s="55"/>
      <c r="BM494" s="55"/>
      <c r="BN494" s="55"/>
      <c r="BO494" s="55"/>
      <c r="BP494" s="55"/>
      <c r="BQ494" s="55"/>
      <c r="BR494" s="55"/>
      <c r="BS494" s="55"/>
      <c r="BT494" s="55"/>
      <c r="BU494" s="55"/>
      <c r="BV494" s="55"/>
      <c r="BW494" s="55"/>
    </row>
    <row r="495" spans="3:75" ht="21" customHeight="1">
      <c r="C495" s="35"/>
      <c r="D495" s="427"/>
      <c r="E495" s="432"/>
      <c r="F495" s="189" t="s">
        <v>2353</v>
      </c>
      <c r="G495" s="259"/>
      <c r="H495" s="234" t="s">
        <v>0</v>
      </c>
      <c r="I495" s="234" t="s">
        <v>64</v>
      </c>
      <c r="J495" s="234" t="s">
        <v>0</v>
      </c>
      <c r="K495" s="234" t="s">
        <v>65</v>
      </c>
      <c r="L495" s="234" t="s">
        <v>0</v>
      </c>
      <c r="M495" s="234" t="s">
        <v>138</v>
      </c>
      <c r="N495" s="46" t="s">
        <v>67</v>
      </c>
      <c r="O495" s="46" t="s">
        <v>0</v>
      </c>
      <c r="P495" s="46" t="s">
        <v>378</v>
      </c>
      <c r="Q495" s="46"/>
      <c r="R495" s="46"/>
      <c r="S495" s="46"/>
      <c r="T495" s="46"/>
      <c r="U495" s="98"/>
      <c r="V495" s="21" t="str">
        <f t="shared" si="2"/>
        <v/>
      </c>
      <c r="W495" s="22" t="str">
        <f t="shared" si="3"/>
        <v/>
      </c>
      <c r="X495" s="180"/>
      <c r="Y495" s="301"/>
      <c r="Z495" s="304"/>
      <c r="BI495" s="55"/>
      <c r="BJ495" s="55"/>
      <c r="BK495" s="55"/>
      <c r="BL495" s="55"/>
      <c r="BM495" s="55"/>
      <c r="BN495" s="55"/>
      <c r="BO495" s="55"/>
      <c r="BP495" s="55"/>
      <c r="BQ495" s="55"/>
      <c r="BR495" s="55"/>
      <c r="BS495" s="55"/>
      <c r="BT495" s="55"/>
      <c r="BU495" s="55"/>
      <c r="BV495" s="55"/>
      <c r="BW495" s="55"/>
    </row>
    <row r="496" spans="3:75" ht="21" customHeight="1">
      <c r="C496" s="35"/>
      <c r="D496" s="427"/>
      <c r="E496" s="432"/>
      <c r="F496" s="189" t="s">
        <v>2354</v>
      </c>
      <c r="G496" s="259"/>
      <c r="H496" s="234" t="s">
        <v>0</v>
      </c>
      <c r="I496" s="234" t="s">
        <v>64</v>
      </c>
      <c r="J496" s="234" t="s">
        <v>0</v>
      </c>
      <c r="K496" s="234" t="s">
        <v>65</v>
      </c>
      <c r="L496" s="234" t="s">
        <v>0</v>
      </c>
      <c r="M496" s="234" t="s">
        <v>139</v>
      </c>
      <c r="N496" s="46" t="s">
        <v>67</v>
      </c>
      <c r="O496" s="46" t="s">
        <v>0</v>
      </c>
      <c r="P496" s="46" t="s">
        <v>378</v>
      </c>
      <c r="Q496" s="46"/>
      <c r="R496" s="46"/>
      <c r="S496" s="46"/>
      <c r="T496" s="46"/>
      <c r="U496" s="98"/>
      <c r="V496" s="21" t="str">
        <f t="shared" si="2"/>
        <v/>
      </c>
      <c r="W496" s="22" t="str">
        <f t="shared" si="3"/>
        <v/>
      </c>
      <c r="X496" s="180"/>
      <c r="Y496" s="301"/>
      <c r="Z496" s="304"/>
      <c r="BI496" s="55"/>
      <c r="BJ496" s="55"/>
      <c r="BK496" s="55"/>
      <c r="BL496" s="55"/>
      <c r="BM496" s="55"/>
      <c r="BN496" s="55"/>
      <c r="BO496" s="55"/>
      <c r="BP496" s="55"/>
      <c r="BQ496" s="55"/>
      <c r="BR496" s="55"/>
      <c r="BS496" s="55"/>
      <c r="BT496" s="55"/>
      <c r="BU496" s="55"/>
      <c r="BV496" s="55"/>
      <c r="BW496" s="55"/>
    </row>
    <row r="497" spans="3:75" ht="21" customHeight="1">
      <c r="C497" s="35"/>
      <c r="D497" s="427"/>
      <c r="E497" s="432"/>
      <c r="F497" s="189" t="s">
        <v>2355</v>
      </c>
      <c r="G497" s="259"/>
      <c r="H497" s="234" t="s">
        <v>0</v>
      </c>
      <c r="I497" s="234" t="s">
        <v>64</v>
      </c>
      <c r="J497" s="234" t="s">
        <v>0</v>
      </c>
      <c r="K497" s="234" t="s">
        <v>65</v>
      </c>
      <c r="L497" s="234" t="s">
        <v>0</v>
      </c>
      <c r="M497" s="234" t="s">
        <v>140</v>
      </c>
      <c r="N497" s="46" t="s">
        <v>67</v>
      </c>
      <c r="O497" s="46" t="s">
        <v>0</v>
      </c>
      <c r="P497" s="46" t="s">
        <v>378</v>
      </c>
      <c r="Q497" s="46"/>
      <c r="R497" s="46"/>
      <c r="S497" s="46"/>
      <c r="T497" s="46"/>
      <c r="U497" s="98"/>
      <c r="V497" s="21" t="str">
        <f t="shared" si="2"/>
        <v/>
      </c>
      <c r="W497" s="22" t="str">
        <f t="shared" si="3"/>
        <v/>
      </c>
      <c r="X497" s="180"/>
      <c r="Y497" s="301"/>
      <c r="Z497" s="304"/>
      <c r="BI497" s="55"/>
      <c r="BJ497" s="55"/>
      <c r="BK497" s="55"/>
      <c r="BL497" s="55"/>
      <c r="BM497" s="55"/>
      <c r="BN497" s="55"/>
      <c r="BO497" s="55"/>
      <c r="BP497" s="55"/>
      <c r="BQ497" s="55"/>
      <c r="BR497" s="55"/>
      <c r="BS497" s="55"/>
      <c r="BT497" s="55"/>
      <c r="BU497" s="55"/>
      <c r="BV497" s="55"/>
      <c r="BW497" s="55"/>
    </row>
    <row r="498" spans="3:75" ht="21" customHeight="1">
      <c r="C498" s="35"/>
      <c r="D498" s="427"/>
      <c r="E498" s="432"/>
      <c r="F498" s="189" t="s">
        <v>2356</v>
      </c>
      <c r="G498" s="259"/>
      <c r="H498" s="234" t="s">
        <v>0</v>
      </c>
      <c r="I498" s="234" t="s">
        <v>64</v>
      </c>
      <c r="J498" s="234" t="s">
        <v>0</v>
      </c>
      <c r="K498" s="234" t="s">
        <v>65</v>
      </c>
      <c r="L498" s="234" t="s">
        <v>0</v>
      </c>
      <c r="M498" s="234" t="s">
        <v>141</v>
      </c>
      <c r="N498" s="46" t="s">
        <v>67</v>
      </c>
      <c r="O498" s="46" t="s">
        <v>0</v>
      </c>
      <c r="P498" s="46" t="s">
        <v>378</v>
      </c>
      <c r="Q498" s="46"/>
      <c r="R498" s="46"/>
      <c r="S498" s="46"/>
      <c r="T498" s="46"/>
      <c r="U498" s="98"/>
      <c r="V498" s="21" t="str">
        <f t="shared" si="2"/>
        <v/>
      </c>
      <c r="W498" s="22" t="str">
        <f t="shared" si="3"/>
        <v/>
      </c>
      <c r="X498" s="180"/>
      <c r="Y498" s="301"/>
      <c r="Z498" s="304"/>
      <c r="BI498" s="55"/>
      <c r="BJ498" s="55"/>
      <c r="BK498" s="55"/>
      <c r="BL498" s="55"/>
      <c r="BM498" s="55"/>
      <c r="BN498" s="55"/>
      <c r="BO498" s="55"/>
      <c r="BP498" s="55"/>
      <c r="BQ498" s="55"/>
      <c r="BR498" s="55"/>
      <c r="BS498" s="55"/>
      <c r="BT498" s="55"/>
      <c r="BU498" s="55"/>
      <c r="BV498" s="55"/>
      <c r="BW498" s="55"/>
    </row>
    <row r="499" spans="3:75" ht="21" customHeight="1">
      <c r="C499" s="35"/>
      <c r="D499" s="427"/>
      <c r="E499" s="432"/>
      <c r="F499" s="189" t="s">
        <v>2357</v>
      </c>
      <c r="G499" s="259"/>
      <c r="H499" s="234" t="s">
        <v>0</v>
      </c>
      <c r="I499" s="234" t="s">
        <v>64</v>
      </c>
      <c r="J499" s="234" t="s">
        <v>0</v>
      </c>
      <c r="K499" s="234" t="s">
        <v>65</v>
      </c>
      <c r="L499" s="234" t="s">
        <v>0</v>
      </c>
      <c r="M499" s="234" t="s">
        <v>142</v>
      </c>
      <c r="N499" s="46" t="s">
        <v>67</v>
      </c>
      <c r="O499" s="46" t="s">
        <v>0</v>
      </c>
      <c r="P499" s="46" t="s">
        <v>378</v>
      </c>
      <c r="Q499" s="46"/>
      <c r="R499" s="46"/>
      <c r="S499" s="46"/>
      <c r="T499" s="46"/>
      <c r="U499" s="98"/>
      <c r="V499" s="21" t="str">
        <f t="shared" si="2"/>
        <v/>
      </c>
      <c r="W499" s="22" t="str">
        <f t="shared" si="3"/>
        <v/>
      </c>
      <c r="X499" s="180"/>
      <c r="Y499" s="301"/>
      <c r="Z499" s="301"/>
      <c r="AD499" s="302"/>
      <c r="AE499" s="302"/>
      <c r="AF499" s="302"/>
      <c r="AG499" s="302"/>
      <c r="AH499" s="302"/>
      <c r="AI499" s="302"/>
      <c r="AJ499" s="302"/>
      <c r="AK499" s="302"/>
      <c r="AL499" s="302"/>
      <c r="AM499" s="302"/>
      <c r="AN499" s="302"/>
      <c r="AO499" s="302"/>
      <c r="AP499" s="302"/>
      <c r="AQ499" s="302"/>
      <c r="AR499" s="302"/>
      <c r="AS499" s="302"/>
      <c r="BI499" s="55"/>
      <c r="BJ499" s="55"/>
      <c r="BK499" s="55"/>
      <c r="BL499" s="55"/>
      <c r="BM499" s="55"/>
      <c r="BN499" s="55"/>
      <c r="BO499" s="55"/>
      <c r="BP499" s="55"/>
      <c r="BQ499" s="55"/>
      <c r="BR499" s="55"/>
      <c r="BS499" s="55"/>
      <c r="BT499" s="55"/>
      <c r="BU499" s="55"/>
      <c r="BV499" s="55"/>
      <c r="BW499" s="55"/>
    </row>
    <row r="500" spans="3:75" ht="21" customHeight="1">
      <c r="C500" s="35"/>
      <c r="D500" s="427"/>
      <c r="E500" s="432"/>
      <c r="F500" s="189" t="s">
        <v>2358</v>
      </c>
      <c r="G500" s="259"/>
      <c r="H500" s="234" t="s">
        <v>0</v>
      </c>
      <c r="I500" s="234" t="s">
        <v>64</v>
      </c>
      <c r="J500" s="234" t="s">
        <v>0</v>
      </c>
      <c r="K500" s="234" t="s">
        <v>65</v>
      </c>
      <c r="L500" s="234" t="s">
        <v>0</v>
      </c>
      <c r="M500" s="234" t="s">
        <v>143</v>
      </c>
      <c r="N500" s="46" t="s">
        <v>67</v>
      </c>
      <c r="O500" s="46" t="s">
        <v>0</v>
      </c>
      <c r="P500" s="46" t="s">
        <v>378</v>
      </c>
      <c r="Q500" s="46"/>
      <c r="R500" s="46"/>
      <c r="S500" s="46"/>
      <c r="T500" s="46"/>
      <c r="U500" s="98"/>
      <c r="V500" s="21" t="str">
        <f t="shared" si="2"/>
        <v/>
      </c>
      <c r="W500" s="22" t="str">
        <f t="shared" si="3"/>
        <v/>
      </c>
      <c r="X500" s="180"/>
      <c r="Y500" s="301"/>
      <c r="Z500" s="301"/>
      <c r="AD500" s="302"/>
      <c r="AE500" s="302"/>
      <c r="AF500" s="302"/>
      <c r="AG500" s="302"/>
      <c r="AH500" s="302"/>
      <c r="AI500" s="302"/>
      <c r="AJ500" s="302"/>
      <c r="AK500" s="302"/>
      <c r="AL500" s="302"/>
      <c r="AM500" s="302"/>
      <c r="AN500" s="302"/>
      <c r="AO500" s="302"/>
      <c r="AP500" s="302"/>
      <c r="AQ500" s="302"/>
      <c r="AR500" s="302"/>
      <c r="AS500" s="302"/>
      <c r="BI500" s="55"/>
      <c r="BJ500" s="55"/>
      <c r="BK500" s="55"/>
      <c r="BL500" s="55"/>
      <c r="BM500" s="55"/>
      <c r="BN500" s="55"/>
      <c r="BO500" s="55"/>
      <c r="BP500" s="55"/>
      <c r="BQ500" s="55"/>
      <c r="BR500" s="55"/>
      <c r="BS500" s="55"/>
      <c r="BT500" s="55"/>
      <c r="BU500" s="55"/>
      <c r="BV500" s="55"/>
      <c r="BW500" s="55"/>
    </row>
    <row r="501" spans="3:75" ht="21" customHeight="1">
      <c r="C501" s="35"/>
      <c r="D501" s="427"/>
      <c r="E501" s="432"/>
      <c r="F501" s="189" t="s">
        <v>2359</v>
      </c>
      <c r="G501" s="259"/>
      <c r="H501" s="234" t="s">
        <v>0</v>
      </c>
      <c r="I501" s="234" t="s">
        <v>64</v>
      </c>
      <c r="J501" s="234" t="s">
        <v>0</v>
      </c>
      <c r="K501" s="234" t="s">
        <v>65</v>
      </c>
      <c r="L501" s="234" t="s">
        <v>0</v>
      </c>
      <c r="M501" s="234" t="s">
        <v>144</v>
      </c>
      <c r="N501" s="46" t="s">
        <v>67</v>
      </c>
      <c r="O501" s="46" t="s">
        <v>0</v>
      </c>
      <c r="P501" s="46" t="s">
        <v>378</v>
      </c>
      <c r="Q501" s="46"/>
      <c r="R501" s="46"/>
      <c r="S501" s="46"/>
      <c r="T501" s="46"/>
      <c r="U501" s="98"/>
      <c r="V501" s="21" t="str">
        <f t="shared" si="2"/>
        <v/>
      </c>
      <c r="W501" s="22" t="str">
        <f t="shared" si="3"/>
        <v/>
      </c>
      <c r="X501" s="180"/>
      <c r="Y501" s="301"/>
      <c r="Z501" s="301"/>
      <c r="AD501" s="302"/>
      <c r="AE501" s="302"/>
      <c r="AF501" s="302"/>
      <c r="AG501" s="302"/>
      <c r="AH501" s="302"/>
      <c r="AI501" s="302"/>
      <c r="AJ501" s="302"/>
      <c r="AK501" s="302"/>
      <c r="AL501" s="302"/>
      <c r="AM501" s="302"/>
      <c r="AN501" s="302"/>
      <c r="AO501" s="302"/>
      <c r="AP501" s="302"/>
      <c r="AQ501" s="302"/>
      <c r="AR501" s="302"/>
      <c r="AS501" s="302"/>
      <c r="BI501" s="55"/>
      <c r="BJ501" s="55"/>
      <c r="BK501" s="55"/>
      <c r="BL501" s="55"/>
      <c r="BM501" s="55"/>
      <c r="BN501" s="55"/>
      <c r="BO501" s="55"/>
      <c r="BP501" s="55"/>
      <c r="BQ501" s="55"/>
      <c r="BR501" s="55"/>
      <c r="BS501" s="55"/>
      <c r="BT501" s="55"/>
      <c r="BU501" s="55"/>
      <c r="BV501" s="55"/>
      <c r="BW501" s="55"/>
    </row>
    <row r="502" spans="3:75" ht="21" customHeight="1">
      <c r="C502" s="35"/>
      <c r="D502" s="427"/>
      <c r="E502" s="432"/>
      <c r="F502" s="189" t="s">
        <v>2360</v>
      </c>
      <c r="G502" s="259"/>
      <c r="H502" s="234" t="s">
        <v>0</v>
      </c>
      <c r="I502" s="234" t="s">
        <v>64</v>
      </c>
      <c r="J502" s="234" t="s">
        <v>0</v>
      </c>
      <c r="K502" s="234" t="s">
        <v>65</v>
      </c>
      <c r="L502" s="234" t="s">
        <v>0</v>
      </c>
      <c r="M502" s="234" t="s">
        <v>145</v>
      </c>
      <c r="N502" s="46" t="s">
        <v>67</v>
      </c>
      <c r="O502" s="46" t="s">
        <v>0</v>
      </c>
      <c r="P502" s="46" t="s">
        <v>378</v>
      </c>
      <c r="Q502" s="46"/>
      <c r="R502" s="46"/>
      <c r="S502" s="46"/>
      <c r="T502" s="46"/>
      <c r="U502" s="98"/>
      <c r="V502" s="21" t="str">
        <f t="shared" si="2"/>
        <v/>
      </c>
      <c r="W502" s="22" t="str">
        <f t="shared" si="3"/>
        <v/>
      </c>
      <c r="X502" s="180"/>
      <c r="Y502" s="301"/>
      <c r="Z502" s="301"/>
      <c r="AD502" s="302"/>
      <c r="AE502" s="302"/>
      <c r="AF502" s="302"/>
      <c r="AG502" s="302"/>
      <c r="AH502" s="302"/>
      <c r="AI502" s="302"/>
      <c r="AJ502" s="302"/>
      <c r="AK502" s="302"/>
      <c r="AL502" s="302"/>
      <c r="AM502" s="302"/>
      <c r="AN502" s="302"/>
      <c r="AO502" s="302"/>
      <c r="AP502" s="302"/>
      <c r="AQ502" s="302"/>
      <c r="AR502" s="302"/>
      <c r="AS502" s="302"/>
      <c r="BI502" s="55"/>
      <c r="BJ502" s="55"/>
      <c r="BK502" s="55"/>
      <c r="BL502" s="55"/>
      <c r="BM502" s="55"/>
      <c r="BN502" s="55"/>
      <c r="BO502" s="55"/>
      <c r="BP502" s="55"/>
      <c r="BQ502" s="55"/>
      <c r="BR502" s="55"/>
      <c r="BS502" s="55"/>
      <c r="BT502" s="55"/>
      <c r="BU502" s="55"/>
      <c r="BV502" s="55"/>
      <c r="BW502" s="55"/>
    </row>
    <row r="503" spans="3:75" ht="21" customHeight="1">
      <c r="C503" s="35"/>
      <c r="D503" s="427"/>
      <c r="E503" s="432"/>
      <c r="F503" s="189" t="s">
        <v>2361</v>
      </c>
      <c r="G503" s="259"/>
      <c r="H503" s="234" t="s">
        <v>0</v>
      </c>
      <c r="I503" s="234" t="s">
        <v>64</v>
      </c>
      <c r="J503" s="234" t="s">
        <v>0</v>
      </c>
      <c r="K503" s="234" t="s">
        <v>65</v>
      </c>
      <c r="L503" s="234" t="s">
        <v>0</v>
      </c>
      <c r="M503" s="234" t="s">
        <v>146</v>
      </c>
      <c r="N503" s="46" t="s">
        <v>67</v>
      </c>
      <c r="O503" s="46" t="s">
        <v>0</v>
      </c>
      <c r="P503" s="46" t="s">
        <v>378</v>
      </c>
      <c r="Q503" s="46"/>
      <c r="R503" s="46"/>
      <c r="S503" s="46"/>
      <c r="T503" s="46"/>
      <c r="U503" s="98"/>
      <c r="V503" s="21" t="str">
        <f t="shared" si="2"/>
        <v/>
      </c>
      <c r="W503" s="22" t="str">
        <f t="shared" si="3"/>
        <v/>
      </c>
      <c r="X503" s="180"/>
      <c r="Y503" s="301"/>
      <c r="Z503" s="301"/>
      <c r="AD503" s="302"/>
      <c r="AE503" s="302"/>
      <c r="AF503" s="302"/>
      <c r="AG503" s="302"/>
      <c r="AH503" s="302"/>
      <c r="AI503" s="302"/>
      <c r="AJ503" s="302"/>
      <c r="AK503" s="302"/>
      <c r="AL503" s="302"/>
      <c r="AM503" s="302"/>
      <c r="AN503" s="302"/>
      <c r="AO503" s="302"/>
      <c r="AP503" s="302"/>
      <c r="AQ503" s="302"/>
      <c r="AR503" s="302"/>
      <c r="AS503" s="302"/>
      <c r="BI503" s="55"/>
      <c r="BJ503" s="55"/>
      <c r="BK503" s="55"/>
      <c r="BL503" s="55"/>
      <c r="BM503" s="55"/>
      <c r="BN503" s="55"/>
      <c r="BO503" s="55"/>
      <c r="BP503" s="55"/>
      <c r="BQ503" s="55"/>
      <c r="BR503" s="55"/>
      <c r="BS503" s="55"/>
      <c r="BT503" s="55"/>
      <c r="BU503" s="55"/>
      <c r="BV503" s="55"/>
      <c r="BW503" s="55"/>
    </row>
    <row r="504" spans="3:75" ht="21" customHeight="1">
      <c r="C504" s="35"/>
      <c r="D504" s="427"/>
      <c r="E504" s="432"/>
      <c r="F504" s="189" t="s">
        <v>2362</v>
      </c>
      <c r="G504" s="259"/>
      <c r="H504" s="234" t="s">
        <v>0</v>
      </c>
      <c r="I504" s="234" t="s">
        <v>64</v>
      </c>
      <c r="J504" s="234" t="s">
        <v>0</v>
      </c>
      <c r="K504" s="234" t="s">
        <v>65</v>
      </c>
      <c r="L504" s="234" t="s">
        <v>0</v>
      </c>
      <c r="M504" s="234" t="s">
        <v>147</v>
      </c>
      <c r="N504" s="46" t="s">
        <v>67</v>
      </c>
      <c r="O504" s="46" t="s">
        <v>0</v>
      </c>
      <c r="P504" s="46" t="s">
        <v>378</v>
      </c>
      <c r="Q504" s="46"/>
      <c r="R504" s="46"/>
      <c r="S504" s="46"/>
      <c r="T504" s="46"/>
      <c r="U504" s="98"/>
      <c r="V504" s="21" t="str">
        <f t="shared" si="2"/>
        <v/>
      </c>
      <c r="W504" s="22" t="str">
        <f t="shared" si="3"/>
        <v/>
      </c>
      <c r="X504" s="180"/>
      <c r="Y504" s="301"/>
      <c r="Z504" s="301"/>
      <c r="AD504" s="302"/>
      <c r="AE504" s="302"/>
      <c r="AF504" s="302"/>
      <c r="AG504" s="302"/>
      <c r="AH504" s="302"/>
      <c r="AI504" s="302"/>
      <c r="AJ504" s="302"/>
      <c r="AK504" s="302"/>
      <c r="AL504" s="302"/>
      <c r="AM504" s="302"/>
      <c r="AN504" s="302"/>
      <c r="AO504" s="302"/>
      <c r="AP504" s="302"/>
      <c r="AQ504" s="302"/>
      <c r="AR504" s="302"/>
      <c r="AS504" s="302"/>
      <c r="BI504" s="55"/>
      <c r="BJ504" s="55"/>
      <c r="BK504" s="55"/>
      <c r="BL504" s="55"/>
      <c r="BM504" s="55"/>
      <c r="BN504" s="55"/>
      <c r="BO504" s="55"/>
      <c r="BP504" s="55"/>
      <c r="BQ504" s="55"/>
      <c r="BR504" s="55"/>
      <c r="BS504" s="55"/>
      <c r="BT504" s="55"/>
      <c r="BU504" s="55"/>
      <c r="BV504" s="55"/>
      <c r="BW504" s="55"/>
    </row>
    <row r="505" spans="3:75" ht="21" customHeight="1">
      <c r="C505" s="35"/>
      <c r="D505" s="427"/>
      <c r="E505" s="432"/>
      <c r="F505" s="189" t="s">
        <v>2363</v>
      </c>
      <c r="G505" s="259"/>
      <c r="H505" s="234" t="s">
        <v>0</v>
      </c>
      <c r="I505" s="234" t="s">
        <v>64</v>
      </c>
      <c r="J505" s="234" t="s">
        <v>0</v>
      </c>
      <c r="K505" s="234" t="s">
        <v>65</v>
      </c>
      <c r="L505" s="234" t="s">
        <v>0</v>
      </c>
      <c r="M505" s="234" t="s">
        <v>148</v>
      </c>
      <c r="N505" s="46" t="s">
        <v>67</v>
      </c>
      <c r="O505" s="46" t="s">
        <v>0</v>
      </c>
      <c r="P505" s="46" t="s">
        <v>378</v>
      </c>
      <c r="Q505" s="46"/>
      <c r="R505" s="46"/>
      <c r="S505" s="46"/>
      <c r="T505" s="46"/>
      <c r="U505" s="98"/>
      <c r="V505" s="21" t="str">
        <f t="shared" si="2"/>
        <v/>
      </c>
      <c r="W505" s="22" t="str">
        <f t="shared" si="3"/>
        <v/>
      </c>
      <c r="X505" s="180"/>
      <c r="Y505" s="301"/>
      <c r="Z505" s="301"/>
      <c r="AD505" s="302"/>
      <c r="AE505" s="302"/>
      <c r="AF505" s="302"/>
      <c r="AG505" s="302"/>
      <c r="AH505" s="302"/>
      <c r="AI505" s="302"/>
      <c r="AJ505" s="302"/>
      <c r="AK505" s="302"/>
      <c r="AL505" s="302"/>
      <c r="AM505" s="302"/>
      <c r="AN505" s="302"/>
      <c r="AO505" s="302"/>
      <c r="AP505" s="302"/>
      <c r="AQ505" s="302"/>
      <c r="AR505" s="302"/>
      <c r="AS505" s="302"/>
      <c r="BI505" s="55"/>
      <c r="BJ505" s="55"/>
      <c r="BK505" s="55"/>
      <c r="BL505" s="55"/>
      <c r="BM505" s="55"/>
      <c r="BN505" s="55"/>
      <c r="BO505" s="55"/>
      <c r="BP505" s="55"/>
      <c r="BQ505" s="55"/>
      <c r="BR505" s="55"/>
      <c r="BS505" s="55"/>
      <c r="BT505" s="55"/>
      <c r="BU505" s="55"/>
      <c r="BV505" s="55"/>
      <c r="BW505" s="55"/>
    </row>
    <row r="506" spans="3:75" ht="21" customHeight="1">
      <c r="C506" s="35"/>
      <c r="D506" s="427"/>
      <c r="E506" s="432"/>
      <c r="F506" s="189" t="s">
        <v>2364</v>
      </c>
      <c r="G506" s="259"/>
      <c r="H506" s="234" t="s">
        <v>0</v>
      </c>
      <c r="I506" s="234" t="s">
        <v>64</v>
      </c>
      <c r="J506" s="234" t="s">
        <v>0</v>
      </c>
      <c r="K506" s="234" t="s">
        <v>65</v>
      </c>
      <c r="L506" s="234" t="s">
        <v>0</v>
      </c>
      <c r="M506" s="234" t="s">
        <v>149</v>
      </c>
      <c r="N506" s="46" t="s">
        <v>67</v>
      </c>
      <c r="O506" s="46" t="s">
        <v>0</v>
      </c>
      <c r="P506" s="46" t="s">
        <v>378</v>
      </c>
      <c r="Q506" s="46"/>
      <c r="R506" s="46"/>
      <c r="S506" s="46"/>
      <c r="T506" s="46"/>
      <c r="U506" s="98"/>
      <c r="V506" s="21" t="str">
        <f t="shared" si="2"/>
        <v/>
      </c>
      <c r="W506" s="22" t="str">
        <f t="shared" si="3"/>
        <v/>
      </c>
      <c r="X506" s="180"/>
      <c r="Y506" s="301"/>
      <c r="Z506" s="301"/>
      <c r="AD506" s="302"/>
      <c r="AE506" s="302"/>
      <c r="AF506" s="302"/>
      <c r="AG506" s="302"/>
      <c r="AH506" s="302"/>
      <c r="AI506" s="302"/>
      <c r="AJ506" s="302"/>
      <c r="AK506" s="302"/>
      <c r="AL506" s="302"/>
      <c r="AM506" s="302"/>
      <c r="AN506" s="302"/>
      <c r="AO506" s="302"/>
      <c r="AP506" s="302"/>
      <c r="AQ506" s="302"/>
      <c r="AR506" s="302"/>
      <c r="AS506" s="302"/>
      <c r="BI506" s="55"/>
      <c r="BJ506" s="55"/>
      <c r="BK506" s="55"/>
      <c r="BL506" s="55"/>
      <c r="BM506" s="55"/>
      <c r="BN506" s="55"/>
      <c r="BO506" s="55"/>
      <c r="BP506" s="55"/>
      <c r="BQ506" s="55"/>
      <c r="BR506" s="55"/>
      <c r="BS506" s="55"/>
      <c r="BT506" s="55"/>
      <c r="BU506" s="55"/>
      <c r="BV506" s="55"/>
      <c r="BW506" s="55"/>
    </row>
    <row r="507" spans="3:75" ht="21" customHeight="1">
      <c r="C507" s="35"/>
      <c r="D507" s="427"/>
      <c r="E507" s="432"/>
      <c r="F507" s="189" t="s">
        <v>2365</v>
      </c>
      <c r="G507" s="259"/>
      <c r="H507" s="234" t="s">
        <v>0</v>
      </c>
      <c r="I507" s="234" t="s">
        <v>64</v>
      </c>
      <c r="J507" s="234" t="s">
        <v>0</v>
      </c>
      <c r="K507" s="234" t="s">
        <v>65</v>
      </c>
      <c r="L507" s="234" t="s">
        <v>0</v>
      </c>
      <c r="M507" s="234" t="s">
        <v>150</v>
      </c>
      <c r="N507" s="46" t="s">
        <v>67</v>
      </c>
      <c r="O507" s="46" t="s">
        <v>0</v>
      </c>
      <c r="P507" s="46" t="s">
        <v>378</v>
      </c>
      <c r="Q507" s="46"/>
      <c r="R507" s="46"/>
      <c r="S507" s="46"/>
      <c r="T507" s="46"/>
      <c r="U507" s="98"/>
      <c r="V507" s="21" t="str">
        <f t="shared" si="2"/>
        <v/>
      </c>
      <c r="W507" s="22" t="str">
        <f t="shared" si="3"/>
        <v/>
      </c>
      <c r="X507" s="180"/>
      <c r="Y507" s="301"/>
      <c r="Z507" s="301"/>
      <c r="AD507" s="302"/>
      <c r="AE507" s="302"/>
      <c r="AF507" s="302"/>
      <c r="AG507" s="302"/>
      <c r="AH507" s="302"/>
      <c r="AI507" s="302"/>
      <c r="AJ507" s="302"/>
      <c r="AK507" s="302"/>
      <c r="AL507" s="302"/>
      <c r="AM507" s="302"/>
      <c r="AN507" s="302"/>
      <c r="AO507" s="302"/>
      <c r="AP507" s="302"/>
      <c r="AQ507" s="302"/>
      <c r="AR507" s="302"/>
      <c r="AS507" s="302"/>
      <c r="BI507" s="55"/>
      <c r="BJ507" s="55"/>
      <c r="BK507" s="55"/>
      <c r="BL507" s="55"/>
      <c r="BM507" s="55"/>
      <c r="BN507" s="55"/>
      <c r="BO507" s="55"/>
      <c r="BP507" s="55"/>
      <c r="BQ507" s="55"/>
      <c r="BR507" s="55"/>
      <c r="BS507" s="55"/>
      <c r="BT507" s="55"/>
      <c r="BU507" s="55"/>
      <c r="BV507" s="55"/>
      <c r="BW507" s="55"/>
    </row>
    <row r="508" spans="3:75" ht="21" customHeight="1">
      <c r="C508" s="35"/>
      <c r="D508" s="427"/>
      <c r="E508" s="432"/>
      <c r="F508" s="189" t="s">
        <v>2366</v>
      </c>
      <c r="G508" s="259"/>
      <c r="H508" s="234" t="s">
        <v>0</v>
      </c>
      <c r="I508" s="234" t="s">
        <v>64</v>
      </c>
      <c r="J508" s="234" t="s">
        <v>0</v>
      </c>
      <c r="K508" s="234" t="s">
        <v>65</v>
      </c>
      <c r="L508" s="234" t="s">
        <v>0</v>
      </c>
      <c r="M508" s="234" t="s">
        <v>151</v>
      </c>
      <c r="N508" s="46" t="s">
        <v>67</v>
      </c>
      <c r="O508" s="46" t="s">
        <v>0</v>
      </c>
      <c r="P508" s="46" t="s">
        <v>378</v>
      </c>
      <c r="Q508" s="46"/>
      <c r="R508" s="46"/>
      <c r="S508" s="46"/>
      <c r="T508" s="46"/>
      <c r="U508" s="98"/>
      <c r="V508" s="21" t="str">
        <f t="shared" si="2"/>
        <v/>
      </c>
      <c r="W508" s="22" t="str">
        <f t="shared" si="3"/>
        <v/>
      </c>
      <c r="X508" s="180"/>
      <c r="Y508" s="301"/>
      <c r="Z508" s="301"/>
      <c r="AD508" s="302"/>
      <c r="AE508" s="302"/>
      <c r="AF508" s="302"/>
      <c r="AG508" s="302"/>
      <c r="AH508" s="302"/>
      <c r="AI508" s="302"/>
      <c r="AJ508" s="302"/>
      <c r="AK508" s="302"/>
      <c r="AL508" s="302"/>
      <c r="AM508" s="302"/>
      <c r="AN508" s="302"/>
      <c r="AO508" s="302"/>
      <c r="AP508" s="302"/>
      <c r="AQ508" s="302"/>
      <c r="AR508" s="302"/>
      <c r="AS508" s="302"/>
      <c r="BI508" s="55"/>
      <c r="BJ508" s="55"/>
      <c r="BK508" s="55"/>
      <c r="BL508" s="55"/>
      <c r="BM508" s="55"/>
      <c r="BN508" s="55"/>
      <c r="BO508" s="55"/>
      <c r="BP508" s="55"/>
      <c r="BQ508" s="55"/>
      <c r="BR508" s="55"/>
      <c r="BS508" s="55"/>
      <c r="BT508" s="55"/>
      <c r="BU508" s="55"/>
      <c r="BV508" s="55"/>
      <c r="BW508" s="55"/>
    </row>
    <row r="509" spans="3:75" ht="21" customHeight="1">
      <c r="C509" s="35"/>
      <c r="D509" s="427"/>
      <c r="E509" s="432"/>
      <c r="F509" s="189" t="s">
        <v>2367</v>
      </c>
      <c r="G509" s="259"/>
      <c r="H509" s="234" t="s">
        <v>0</v>
      </c>
      <c r="I509" s="234" t="s">
        <v>64</v>
      </c>
      <c r="J509" s="234" t="s">
        <v>0</v>
      </c>
      <c r="K509" s="234" t="s">
        <v>65</v>
      </c>
      <c r="L509" s="234" t="s">
        <v>0</v>
      </c>
      <c r="M509" s="234" t="s">
        <v>152</v>
      </c>
      <c r="N509" s="46" t="s">
        <v>67</v>
      </c>
      <c r="O509" s="46" t="s">
        <v>0</v>
      </c>
      <c r="P509" s="46" t="s">
        <v>378</v>
      </c>
      <c r="Q509" s="46"/>
      <c r="R509" s="46"/>
      <c r="S509" s="46"/>
      <c r="T509" s="46"/>
      <c r="U509" s="98"/>
      <c r="V509" s="21" t="str">
        <f t="shared" si="2"/>
        <v/>
      </c>
      <c r="W509" s="22" t="str">
        <f t="shared" si="3"/>
        <v/>
      </c>
      <c r="X509" s="180"/>
      <c r="Y509" s="301"/>
      <c r="Z509" s="301"/>
      <c r="AD509" s="302"/>
      <c r="AE509" s="302"/>
      <c r="AF509" s="302"/>
      <c r="AG509" s="302"/>
      <c r="AH509" s="302"/>
      <c r="AI509" s="302"/>
      <c r="AJ509" s="302"/>
      <c r="AK509" s="302"/>
      <c r="AL509" s="302"/>
      <c r="AM509" s="302"/>
      <c r="AN509" s="302"/>
      <c r="AO509" s="302"/>
      <c r="AP509" s="302"/>
      <c r="AQ509" s="302"/>
      <c r="AR509" s="302"/>
      <c r="AS509" s="302"/>
      <c r="BI509" s="55"/>
      <c r="BJ509" s="55"/>
      <c r="BK509" s="55"/>
      <c r="BL509" s="55"/>
      <c r="BM509" s="55"/>
      <c r="BN509" s="55"/>
      <c r="BO509" s="55"/>
      <c r="BP509" s="55"/>
      <c r="BQ509" s="55"/>
      <c r="BR509" s="55"/>
      <c r="BS509" s="55"/>
      <c r="BT509" s="55"/>
      <c r="BU509" s="55"/>
      <c r="BV509" s="55"/>
      <c r="BW509" s="55"/>
    </row>
    <row r="510" spans="3:75" ht="21" customHeight="1">
      <c r="C510" s="35"/>
      <c r="D510" s="427"/>
      <c r="E510" s="432"/>
      <c r="F510" s="189" t="s">
        <v>2368</v>
      </c>
      <c r="G510" s="259"/>
      <c r="H510" s="234" t="s">
        <v>0</v>
      </c>
      <c r="I510" s="234" t="s">
        <v>64</v>
      </c>
      <c r="J510" s="234" t="s">
        <v>0</v>
      </c>
      <c r="K510" s="234" t="s">
        <v>65</v>
      </c>
      <c r="L510" s="234" t="s">
        <v>0</v>
      </c>
      <c r="M510" s="234" t="s">
        <v>153</v>
      </c>
      <c r="N510" s="46" t="s">
        <v>67</v>
      </c>
      <c r="O510" s="46" t="s">
        <v>0</v>
      </c>
      <c r="P510" s="46" t="s">
        <v>378</v>
      </c>
      <c r="Q510" s="46"/>
      <c r="R510" s="46"/>
      <c r="S510" s="46"/>
      <c r="T510" s="46"/>
      <c r="U510" s="98"/>
      <c r="V510" s="21" t="str">
        <f t="shared" si="2"/>
        <v/>
      </c>
      <c r="W510" s="22" t="str">
        <f t="shared" si="3"/>
        <v/>
      </c>
      <c r="X510" s="180"/>
      <c r="Y510" s="301"/>
      <c r="Z510" s="301"/>
      <c r="AD510" s="302"/>
      <c r="AE510" s="302"/>
      <c r="AF510" s="302"/>
      <c r="AG510" s="302"/>
      <c r="AH510" s="302"/>
      <c r="AI510" s="302"/>
      <c r="AJ510" s="302"/>
      <c r="AK510" s="302"/>
      <c r="AL510" s="302"/>
      <c r="AM510" s="302"/>
      <c r="AN510" s="302"/>
      <c r="AO510" s="302"/>
      <c r="AP510" s="302"/>
      <c r="AQ510" s="302"/>
      <c r="AR510" s="302"/>
      <c r="AS510" s="302"/>
      <c r="BI510" s="55"/>
      <c r="BJ510" s="55"/>
      <c r="BK510" s="55"/>
      <c r="BL510" s="55"/>
      <c r="BM510" s="55"/>
      <c r="BN510" s="55"/>
      <c r="BO510" s="55"/>
      <c r="BP510" s="55"/>
      <c r="BQ510" s="55"/>
      <c r="BR510" s="55"/>
      <c r="BS510" s="55"/>
      <c r="BT510" s="55"/>
      <c r="BU510" s="55"/>
      <c r="BV510" s="55"/>
      <c r="BW510" s="55"/>
    </row>
    <row r="511" spans="3:75" ht="21" customHeight="1">
      <c r="C511" s="35"/>
      <c r="D511" s="427"/>
      <c r="E511" s="432"/>
      <c r="F511" s="189" t="s">
        <v>2369</v>
      </c>
      <c r="G511" s="259"/>
      <c r="H511" s="234" t="s">
        <v>0</v>
      </c>
      <c r="I511" s="234" t="s">
        <v>64</v>
      </c>
      <c r="J511" s="234" t="s">
        <v>0</v>
      </c>
      <c r="K511" s="234" t="s">
        <v>65</v>
      </c>
      <c r="L511" s="234" t="s">
        <v>0</v>
      </c>
      <c r="M511" s="234" t="s">
        <v>154</v>
      </c>
      <c r="N511" s="46" t="s">
        <v>67</v>
      </c>
      <c r="O511" s="46" t="s">
        <v>0</v>
      </c>
      <c r="P511" s="46" t="s">
        <v>378</v>
      </c>
      <c r="Q511" s="46"/>
      <c r="R511" s="46"/>
      <c r="S511" s="46"/>
      <c r="T511" s="46"/>
      <c r="U511" s="98"/>
      <c r="V511" s="21" t="str">
        <f t="shared" si="2"/>
        <v/>
      </c>
      <c r="W511" s="22" t="str">
        <f t="shared" si="3"/>
        <v/>
      </c>
      <c r="X511" s="180"/>
      <c r="Y511" s="301"/>
      <c r="Z511" s="301"/>
      <c r="AD511" s="302"/>
      <c r="AE511" s="302"/>
      <c r="AF511" s="302"/>
      <c r="AG511" s="302"/>
      <c r="AH511" s="302"/>
      <c r="AI511" s="302"/>
      <c r="AJ511" s="302"/>
      <c r="AK511" s="302"/>
      <c r="AL511" s="302"/>
      <c r="AM511" s="302"/>
      <c r="AN511" s="302"/>
      <c r="AO511" s="302"/>
      <c r="AP511" s="302"/>
      <c r="AQ511" s="302"/>
      <c r="AR511" s="302"/>
      <c r="AS511" s="302"/>
      <c r="BI511" s="55"/>
      <c r="BJ511" s="55"/>
      <c r="BK511" s="55"/>
      <c r="BL511" s="55"/>
      <c r="BM511" s="55"/>
      <c r="BN511" s="55"/>
      <c r="BO511" s="55"/>
      <c r="BP511" s="55"/>
      <c r="BQ511" s="55"/>
      <c r="BR511" s="55"/>
      <c r="BS511" s="55"/>
      <c r="BT511" s="55"/>
      <c r="BU511" s="55"/>
      <c r="BV511" s="55"/>
      <c r="BW511" s="55"/>
    </row>
    <row r="512" spans="3:75" ht="21" customHeight="1">
      <c r="C512" s="35"/>
      <c r="D512" s="427"/>
      <c r="E512" s="432"/>
      <c r="F512" s="189" t="s">
        <v>2370</v>
      </c>
      <c r="G512" s="259"/>
      <c r="H512" s="234" t="s">
        <v>0</v>
      </c>
      <c r="I512" s="234" t="s">
        <v>64</v>
      </c>
      <c r="J512" s="234" t="s">
        <v>0</v>
      </c>
      <c r="K512" s="234" t="s">
        <v>65</v>
      </c>
      <c r="L512" s="234" t="s">
        <v>0</v>
      </c>
      <c r="M512" s="234" t="s">
        <v>155</v>
      </c>
      <c r="N512" s="46" t="s">
        <v>67</v>
      </c>
      <c r="O512" s="46" t="s">
        <v>0</v>
      </c>
      <c r="P512" s="46" t="s">
        <v>378</v>
      </c>
      <c r="Q512" s="46"/>
      <c r="R512" s="46"/>
      <c r="S512" s="46"/>
      <c r="T512" s="46"/>
      <c r="U512" s="98"/>
      <c r="V512" s="21" t="str">
        <f t="shared" si="2"/>
        <v/>
      </c>
      <c r="W512" s="22" t="str">
        <f t="shared" si="3"/>
        <v/>
      </c>
      <c r="X512" s="180"/>
      <c r="Y512" s="301"/>
      <c r="Z512" s="303"/>
      <c r="AD512" s="271"/>
      <c r="AE512" s="271"/>
      <c r="AF512" s="271"/>
      <c r="AG512" s="271"/>
      <c r="AH512" s="271"/>
      <c r="AI512" s="271"/>
      <c r="AJ512" s="271"/>
      <c r="AK512" s="271"/>
      <c r="AL512" s="271"/>
      <c r="AM512" s="271"/>
      <c r="AN512" s="271"/>
      <c r="AO512" s="271"/>
      <c r="AP512" s="271"/>
      <c r="AQ512" s="271"/>
      <c r="AR512" s="271"/>
      <c r="AS512" s="271"/>
      <c r="BI512" s="55"/>
      <c r="BJ512" s="55"/>
      <c r="BK512" s="55"/>
      <c r="BL512" s="55"/>
      <c r="BM512" s="55"/>
      <c r="BN512" s="55"/>
      <c r="BO512" s="55"/>
      <c r="BP512" s="55"/>
      <c r="BQ512" s="55"/>
      <c r="BR512" s="55"/>
      <c r="BS512" s="55"/>
      <c r="BT512" s="55"/>
      <c r="BU512" s="55"/>
      <c r="BV512" s="55"/>
      <c r="BW512" s="55"/>
    </row>
    <row r="513" spans="3:75" ht="21" customHeight="1">
      <c r="C513" s="35"/>
      <c r="D513" s="427"/>
      <c r="E513" s="432"/>
      <c r="F513" s="189" t="s">
        <v>2371</v>
      </c>
      <c r="G513" s="259"/>
      <c r="H513" s="234" t="s">
        <v>0</v>
      </c>
      <c r="I513" s="234" t="s">
        <v>64</v>
      </c>
      <c r="J513" s="234" t="s">
        <v>0</v>
      </c>
      <c r="K513" s="234" t="s">
        <v>65</v>
      </c>
      <c r="L513" s="234" t="s">
        <v>0</v>
      </c>
      <c r="M513" s="234" t="s">
        <v>156</v>
      </c>
      <c r="N513" s="46" t="s">
        <v>67</v>
      </c>
      <c r="O513" s="46" t="s">
        <v>0</v>
      </c>
      <c r="P513" s="46" t="s">
        <v>378</v>
      </c>
      <c r="Q513" s="46"/>
      <c r="R513" s="46"/>
      <c r="S513" s="46"/>
      <c r="T513" s="46"/>
      <c r="U513" s="98"/>
      <c r="V513" s="21" t="str">
        <f t="shared" si="2"/>
        <v/>
      </c>
      <c r="W513" s="22" t="str">
        <f t="shared" si="3"/>
        <v/>
      </c>
      <c r="X513" s="180"/>
      <c r="Y513" s="301"/>
      <c r="Z513" s="301"/>
      <c r="AD513" s="302"/>
      <c r="AE513" s="302"/>
      <c r="AF513" s="302"/>
      <c r="AG513" s="302"/>
      <c r="AH513" s="302"/>
      <c r="AI513" s="302"/>
      <c r="AJ513" s="302"/>
      <c r="AK513" s="302"/>
      <c r="AL513" s="302"/>
      <c r="AM513" s="302"/>
      <c r="AN513" s="302"/>
      <c r="AO513" s="302"/>
      <c r="AP513" s="302"/>
      <c r="AQ513" s="302"/>
      <c r="AR513" s="302"/>
      <c r="AS513" s="302"/>
      <c r="BI513" s="55"/>
      <c r="BJ513" s="55"/>
      <c r="BK513" s="55"/>
      <c r="BL513" s="55"/>
      <c r="BM513" s="55"/>
      <c r="BN513" s="55"/>
      <c r="BO513" s="55"/>
      <c r="BP513" s="55"/>
      <c r="BQ513" s="55"/>
      <c r="BR513" s="55"/>
      <c r="BS513" s="55"/>
      <c r="BT513" s="55"/>
      <c r="BU513" s="55"/>
      <c r="BV513" s="55"/>
      <c r="BW513" s="55"/>
    </row>
    <row r="514" spans="3:75" ht="21" customHeight="1">
      <c r="C514" s="35"/>
      <c r="D514" s="427"/>
      <c r="E514" s="432"/>
      <c r="F514" s="189" t="s">
        <v>2373</v>
      </c>
      <c r="G514" s="259"/>
      <c r="H514" s="234" t="s">
        <v>0</v>
      </c>
      <c r="I514" s="234" t="s">
        <v>64</v>
      </c>
      <c r="J514" s="234" t="s">
        <v>0</v>
      </c>
      <c r="K514" s="234" t="s">
        <v>65</v>
      </c>
      <c r="L514" s="234" t="s">
        <v>0</v>
      </c>
      <c r="M514" s="234" t="s">
        <v>158</v>
      </c>
      <c r="N514" s="46" t="s">
        <v>67</v>
      </c>
      <c r="O514" s="46" t="s">
        <v>0</v>
      </c>
      <c r="P514" s="46" t="s">
        <v>378</v>
      </c>
      <c r="Q514" s="46"/>
      <c r="R514" s="46"/>
      <c r="S514" s="46"/>
      <c r="T514" s="46"/>
      <c r="U514" s="98"/>
      <c r="V514" s="21" t="str">
        <f t="shared" si="2"/>
        <v/>
      </c>
      <c r="W514" s="22" t="str">
        <f t="shared" si="3"/>
        <v/>
      </c>
      <c r="X514" s="180"/>
      <c r="Y514" s="301"/>
      <c r="Z514" s="301"/>
      <c r="AD514" s="302"/>
      <c r="AE514" s="302"/>
      <c r="AF514" s="302"/>
      <c r="AG514" s="302"/>
      <c r="AH514" s="302"/>
      <c r="AI514" s="302"/>
      <c r="AJ514" s="302"/>
      <c r="AK514" s="302"/>
      <c r="AL514" s="302"/>
      <c r="AM514" s="302"/>
      <c r="AN514" s="302"/>
      <c r="AO514" s="302"/>
      <c r="AP514" s="302"/>
      <c r="AQ514" s="302"/>
      <c r="AR514" s="302"/>
      <c r="AS514" s="302"/>
      <c r="BI514" s="55"/>
      <c r="BJ514" s="55"/>
      <c r="BK514" s="55"/>
      <c r="BL514" s="55"/>
      <c r="BM514" s="55"/>
      <c r="BN514" s="55"/>
      <c r="BO514" s="55"/>
      <c r="BP514" s="55"/>
      <c r="BQ514" s="55"/>
      <c r="BR514" s="55"/>
      <c r="BS514" s="55"/>
      <c r="BT514" s="55"/>
      <c r="BU514" s="55"/>
      <c r="BV514" s="55"/>
      <c r="BW514" s="55"/>
    </row>
    <row r="515" spans="3:75" ht="21" customHeight="1">
      <c r="C515" s="35"/>
      <c r="D515" s="427"/>
      <c r="E515" s="432"/>
      <c r="F515" s="189" t="s">
        <v>2374</v>
      </c>
      <c r="G515" s="259"/>
      <c r="H515" s="234" t="s">
        <v>0</v>
      </c>
      <c r="I515" s="234" t="s">
        <v>64</v>
      </c>
      <c r="J515" s="234" t="s">
        <v>0</v>
      </c>
      <c r="K515" s="234" t="s">
        <v>65</v>
      </c>
      <c r="L515" s="234" t="s">
        <v>0</v>
      </c>
      <c r="M515" s="234" t="s">
        <v>159</v>
      </c>
      <c r="N515" s="46" t="s">
        <v>67</v>
      </c>
      <c r="O515" s="46" t="s">
        <v>0</v>
      </c>
      <c r="P515" s="46" t="s">
        <v>378</v>
      </c>
      <c r="Q515" s="46"/>
      <c r="R515" s="46"/>
      <c r="S515" s="46"/>
      <c r="T515" s="46"/>
      <c r="U515" s="98"/>
      <c r="V515" s="21" t="str">
        <f t="shared" si="2"/>
        <v/>
      </c>
      <c r="W515" s="22" t="str">
        <f t="shared" si="3"/>
        <v/>
      </c>
      <c r="X515" s="180"/>
      <c r="Y515" s="301"/>
      <c r="Z515" s="301"/>
      <c r="AD515" s="302"/>
      <c r="AE515" s="302"/>
      <c r="AF515" s="302"/>
      <c r="AG515" s="302"/>
      <c r="AH515" s="302"/>
      <c r="AI515" s="302"/>
      <c r="AJ515" s="302"/>
      <c r="AK515" s="302"/>
      <c r="AL515" s="302"/>
      <c r="AM515" s="302"/>
      <c r="AN515" s="302"/>
      <c r="AO515" s="302"/>
      <c r="AP515" s="302"/>
      <c r="AQ515" s="302"/>
      <c r="AR515" s="302"/>
      <c r="AS515" s="302"/>
      <c r="BI515" s="55"/>
      <c r="BJ515" s="55"/>
      <c r="BK515" s="55"/>
      <c r="BL515" s="55"/>
      <c r="BM515" s="55"/>
      <c r="BN515" s="55"/>
      <c r="BO515" s="55"/>
      <c r="BP515" s="55"/>
      <c r="BQ515" s="55"/>
      <c r="BR515" s="55"/>
      <c r="BS515" s="55"/>
      <c r="BT515" s="55"/>
      <c r="BU515" s="55"/>
      <c r="BV515" s="55"/>
      <c r="BW515" s="55"/>
    </row>
    <row r="516" spans="3:75" ht="21" customHeight="1">
      <c r="C516" s="35"/>
      <c r="D516" s="427"/>
      <c r="E516" s="432"/>
      <c r="F516" s="189" t="s">
        <v>2375</v>
      </c>
      <c r="G516" s="259"/>
      <c r="H516" s="234" t="s">
        <v>0</v>
      </c>
      <c r="I516" s="234" t="s">
        <v>64</v>
      </c>
      <c r="J516" s="234" t="s">
        <v>0</v>
      </c>
      <c r="K516" s="234" t="s">
        <v>65</v>
      </c>
      <c r="L516" s="234" t="s">
        <v>0</v>
      </c>
      <c r="M516" s="234" t="s">
        <v>160</v>
      </c>
      <c r="N516" s="46" t="s">
        <v>67</v>
      </c>
      <c r="O516" s="46" t="s">
        <v>0</v>
      </c>
      <c r="P516" s="46" t="s">
        <v>378</v>
      </c>
      <c r="Q516" s="46"/>
      <c r="R516" s="46"/>
      <c r="S516" s="46"/>
      <c r="T516" s="46"/>
      <c r="U516" s="98"/>
      <c r="V516" s="21" t="str">
        <f t="shared" si="2"/>
        <v/>
      </c>
      <c r="W516" s="22" t="str">
        <f t="shared" si="3"/>
        <v/>
      </c>
      <c r="X516" s="180"/>
      <c r="Y516" s="301"/>
      <c r="Z516" s="301"/>
      <c r="AD516" s="302"/>
      <c r="AE516" s="302"/>
      <c r="AF516" s="302"/>
      <c r="AG516" s="302"/>
      <c r="AH516" s="302"/>
      <c r="AI516" s="302"/>
      <c r="AJ516" s="302"/>
      <c r="AK516" s="302"/>
      <c r="AL516" s="302"/>
      <c r="AM516" s="302"/>
      <c r="AN516" s="302"/>
      <c r="AO516" s="302"/>
      <c r="AP516" s="302"/>
      <c r="AQ516" s="302"/>
      <c r="AR516" s="302"/>
      <c r="AS516" s="302"/>
      <c r="BI516" s="55"/>
      <c r="BJ516" s="55"/>
      <c r="BK516" s="55"/>
      <c r="BL516" s="55"/>
      <c r="BM516" s="55"/>
      <c r="BN516" s="55"/>
      <c r="BO516" s="55"/>
      <c r="BP516" s="55"/>
      <c r="BQ516" s="55"/>
      <c r="BR516" s="55"/>
      <c r="BS516" s="55"/>
      <c r="BT516" s="55"/>
      <c r="BU516" s="55"/>
      <c r="BV516" s="55"/>
      <c r="BW516" s="55"/>
    </row>
    <row r="517" spans="3:75" ht="21" customHeight="1">
      <c r="C517" s="35"/>
      <c r="D517" s="427"/>
      <c r="E517" s="432"/>
      <c r="F517" s="189" t="s">
        <v>2376</v>
      </c>
      <c r="G517" s="259"/>
      <c r="H517" s="234" t="s">
        <v>0</v>
      </c>
      <c r="I517" s="234" t="s">
        <v>64</v>
      </c>
      <c r="J517" s="234" t="s">
        <v>0</v>
      </c>
      <c r="K517" s="234" t="s">
        <v>65</v>
      </c>
      <c r="L517" s="234" t="s">
        <v>0</v>
      </c>
      <c r="M517" s="234" t="s">
        <v>161</v>
      </c>
      <c r="N517" s="46" t="s">
        <v>67</v>
      </c>
      <c r="O517" s="46" t="s">
        <v>0</v>
      </c>
      <c r="P517" s="46" t="s">
        <v>378</v>
      </c>
      <c r="Q517" s="46"/>
      <c r="R517" s="46"/>
      <c r="S517" s="46"/>
      <c r="T517" s="46"/>
      <c r="U517" s="98"/>
      <c r="V517" s="21" t="str">
        <f t="shared" si="2"/>
        <v/>
      </c>
      <c r="W517" s="22" t="str">
        <f t="shared" si="3"/>
        <v/>
      </c>
      <c r="X517" s="180"/>
      <c r="Y517" s="301"/>
      <c r="Z517" s="301"/>
      <c r="AD517" s="302"/>
      <c r="AE517" s="302"/>
      <c r="AF517" s="302"/>
      <c r="AG517" s="302"/>
      <c r="AH517" s="302"/>
      <c r="AI517" s="302"/>
      <c r="AJ517" s="302"/>
      <c r="AK517" s="302"/>
      <c r="AL517" s="302"/>
      <c r="AM517" s="302"/>
      <c r="AN517" s="302"/>
      <c r="AO517" s="302"/>
      <c r="AP517" s="302"/>
      <c r="AQ517" s="302"/>
      <c r="AR517" s="302"/>
      <c r="AS517" s="302"/>
      <c r="BI517" s="55"/>
      <c r="BJ517" s="55"/>
      <c r="BK517" s="55"/>
      <c r="BL517" s="55"/>
      <c r="BM517" s="55"/>
      <c r="BN517" s="55"/>
      <c r="BO517" s="55"/>
      <c r="BP517" s="55"/>
      <c r="BQ517" s="55"/>
      <c r="BR517" s="55"/>
      <c r="BS517" s="55"/>
      <c r="BT517" s="55"/>
      <c r="BU517" s="55"/>
      <c r="BV517" s="55"/>
      <c r="BW517" s="55"/>
    </row>
    <row r="518" spans="3:75" ht="21" customHeight="1">
      <c r="C518" s="35"/>
      <c r="D518" s="427"/>
      <c r="E518" s="432"/>
      <c r="F518" s="189" t="s">
        <v>2377</v>
      </c>
      <c r="G518" s="259"/>
      <c r="H518" s="234" t="s">
        <v>0</v>
      </c>
      <c r="I518" s="234" t="s">
        <v>64</v>
      </c>
      <c r="J518" s="234" t="s">
        <v>0</v>
      </c>
      <c r="K518" s="234" t="s">
        <v>65</v>
      </c>
      <c r="L518" s="234" t="s">
        <v>0</v>
      </c>
      <c r="M518" s="234" t="s">
        <v>162</v>
      </c>
      <c r="N518" s="46" t="s">
        <v>67</v>
      </c>
      <c r="O518" s="46" t="s">
        <v>0</v>
      </c>
      <c r="P518" s="46" t="s">
        <v>378</v>
      </c>
      <c r="Q518" s="46"/>
      <c r="R518" s="46"/>
      <c r="S518" s="46"/>
      <c r="T518" s="46"/>
      <c r="U518" s="98"/>
      <c r="V518" s="21" t="str">
        <f t="shared" si="2"/>
        <v/>
      </c>
      <c r="W518" s="22" t="str">
        <f t="shared" si="3"/>
        <v/>
      </c>
      <c r="X518" s="180"/>
      <c r="Y518" s="301"/>
      <c r="Z518" s="301"/>
      <c r="AD518" s="302"/>
      <c r="AE518" s="302"/>
      <c r="AF518" s="302"/>
      <c r="AG518" s="302"/>
      <c r="AH518" s="302"/>
      <c r="AI518" s="302"/>
      <c r="AJ518" s="302"/>
      <c r="AK518" s="302"/>
      <c r="AL518" s="302"/>
      <c r="AM518" s="302"/>
      <c r="AN518" s="302"/>
      <c r="AO518" s="302"/>
      <c r="AP518" s="302"/>
      <c r="AQ518" s="302"/>
      <c r="AR518" s="302"/>
      <c r="AS518" s="302"/>
      <c r="BI518" s="55"/>
      <c r="BJ518" s="55"/>
      <c r="BK518" s="55"/>
      <c r="BL518" s="55"/>
      <c r="BM518" s="55"/>
      <c r="BN518" s="55"/>
      <c r="BO518" s="55"/>
      <c r="BP518" s="55"/>
      <c r="BQ518" s="55"/>
      <c r="BR518" s="55"/>
      <c r="BS518" s="55"/>
      <c r="BT518" s="55"/>
      <c r="BU518" s="55"/>
      <c r="BV518" s="55"/>
      <c r="BW518" s="55"/>
    </row>
    <row r="519" spans="3:75" ht="21" customHeight="1">
      <c r="C519" s="35"/>
      <c r="D519" s="427"/>
      <c r="E519" s="432"/>
      <c r="F519" s="189" t="s">
        <v>2378</v>
      </c>
      <c r="G519" s="259"/>
      <c r="H519" s="234" t="s">
        <v>0</v>
      </c>
      <c r="I519" s="234" t="s">
        <v>64</v>
      </c>
      <c r="J519" s="234" t="s">
        <v>0</v>
      </c>
      <c r="K519" s="234" t="s">
        <v>65</v>
      </c>
      <c r="L519" s="234" t="s">
        <v>0</v>
      </c>
      <c r="M519" s="234" t="s">
        <v>163</v>
      </c>
      <c r="N519" s="46" t="s">
        <v>67</v>
      </c>
      <c r="O519" s="46" t="s">
        <v>0</v>
      </c>
      <c r="P519" s="46" t="s">
        <v>378</v>
      </c>
      <c r="Q519" s="46"/>
      <c r="R519" s="46"/>
      <c r="S519" s="46"/>
      <c r="T519" s="46"/>
      <c r="U519" s="98"/>
      <c r="V519" s="21" t="str">
        <f t="shared" si="2"/>
        <v/>
      </c>
      <c r="W519" s="22" t="str">
        <f t="shared" si="3"/>
        <v/>
      </c>
      <c r="X519" s="180"/>
      <c r="Y519" s="301"/>
      <c r="Z519" s="301"/>
      <c r="AD519" s="302"/>
      <c r="AE519" s="302"/>
      <c r="AF519" s="302"/>
      <c r="AG519" s="302"/>
      <c r="AH519" s="302"/>
      <c r="AI519" s="302"/>
      <c r="AJ519" s="302"/>
      <c r="AK519" s="302"/>
      <c r="AL519" s="302"/>
      <c r="AM519" s="302"/>
      <c r="AN519" s="302"/>
      <c r="AO519" s="302"/>
      <c r="AP519" s="302"/>
      <c r="AQ519" s="302"/>
      <c r="AR519" s="302"/>
      <c r="AS519" s="302"/>
      <c r="BI519" s="55"/>
      <c r="BJ519" s="55"/>
      <c r="BK519" s="55"/>
      <c r="BL519" s="55"/>
      <c r="BM519" s="55"/>
      <c r="BN519" s="55"/>
      <c r="BO519" s="55"/>
      <c r="BP519" s="55"/>
      <c r="BQ519" s="55"/>
      <c r="BR519" s="55"/>
      <c r="BS519" s="55"/>
      <c r="BT519" s="55"/>
      <c r="BU519" s="55"/>
      <c r="BV519" s="55"/>
      <c r="BW519" s="55"/>
    </row>
    <row r="520" spans="3:75" ht="21" customHeight="1">
      <c r="C520" s="35"/>
      <c r="D520" s="427"/>
      <c r="E520" s="432"/>
      <c r="F520" s="189" t="s">
        <v>2301</v>
      </c>
      <c r="G520" s="259"/>
      <c r="H520" s="234" t="s">
        <v>0</v>
      </c>
      <c r="I520" s="234" t="s">
        <v>64</v>
      </c>
      <c r="J520" s="234" t="s">
        <v>0</v>
      </c>
      <c r="K520" s="234" t="s">
        <v>65</v>
      </c>
      <c r="L520" s="234" t="s">
        <v>0</v>
      </c>
      <c r="M520" s="234" t="s">
        <v>164</v>
      </c>
      <c r="N520" s="46" t="s">
        <v>67</v>
      </c>
      <c r="O520" s="46" t="s">
        <v>0</v>
      </c>
      <c r="P520" s="46" t="s">
        <v>378</v>
      </c>
      <c r="Q520" s="46"/>
      <c r="R520" s="46"/>
      <c r="S520" s="46"/>
      <c r="T520" s="46"/>
      <c r="U520" s="98"/>
      <c r="V520" s="21" t="str">
        <f t="shared" si="2"/>
        <v/>
      </c>
      <c r="W520" s="22" t="str">
        <f t="shared" si="3"/>
        <v/>
      </c>
      <c r="X520" s="180"/>
      <c r="Y520" s="301"/>
      <c r="Z520" s="301"/>
      <c r="AD520" s="302"/>
      <c r="AE520" s="302"/>
      <c r="AF520" s="302"/>
      <c r="AG520" s="302"/>
      <c r="AH520" s="302"/>
      <c r="AI520" s="302"/>
      <c r="AJ520" s="302"/>
      <c r="AK520" s="302"/>
      <c r="AL520" s="302"/>
      <c r="AM520" s="302"/>
      <c r="AN520" s="302"/>
      <c r="AO520" s="302"/>
      <c r="AP520" s="302"/>
      <c r="AQ520" s="302"/>
      <c r="AR520" s="302"/>
      <c r="AS520" s="302"/>
      <c r="BI520" s="55"/>
      <c r="BJ520" s="55"/>
      <c r="BK520" s="55"/>
      <c r="BL520" s="55"/>
      <c r="BM520" s="55"/>
      <c r="BN520" s="55"/>
      <c r="BO520" s="55"/>
      <c r="BP520" s="55"/>
      <c r="BQ520" s="55"/>
      <c r="BR520" s="55"/>
      <c r="BS520" s="55"/>
      <c r="BT520" s="55"/>
      <c r="BU520" s="55"/>
      <c r="BV520" s="55"/>
      <c r="BW520" s="55"/>
    </row>
    <row r="521" spans="3:75" ht="21" customHeight="1">
      <c r="C521" s="35"/>
      <c r="D521" s="427"/>
      <c r="E521" s="432"/>
      <c r="F521" s="190" t="s">
        <v>2302</v>
      </c>
      <c r="G521" s="259"/>
      <c r="H521" s="234" t="s">
        <v>0</v>
      </c>
      <c r="I521" s="234" t="s">
        <v>64</v>
      </c>
      <c r="J521" s="234" t="s">
        <v>0</v>
      </c>
      <c r="K521" s="234" t="s">
        <v>65</v>
      </c>
      <c r="L521" s="234" t="s">
        <v>0</v>
      </c>
      <c r="M521" s="234" t="s">
        <v>165</v>
      </c>
      <c r="N521" s="46" t="s">
        <v>67</v>
      </c>
      <c r="O521" s="46" t="s">
        <v>0</v>
      </c>
      <c r="P521" s="46" t="s">
        <v>378</v>
      </c>
      <c r="Q521" s="46"/>
      <c r="R521" s="46"/>
      <c r="S521" s="46"/>
      <c r="T521" s="46"/>
      <c r="U521" s="98"/>
      <c r="V521" s="21" t="str">
        <f t="shared" si="2"/>
        <v/>
      </c>
      <c r="W521" s="22" t="str">
        <f t="shared" si="3"/>
        <v/>
      </c>
      <c r="X521" s="180"/>
      <c r="Y521" s="276"/>
      <c r="Z521" s="277"/>
      <c r="AD521" s="287"/>
      <c r="AE521" s="287"/>
      <c r="AF521" s="287"/>
      <c r="AG521" s="287"/>
      <c r="AH521" s="287"/>
      <c r="AI521" s="287"/>
      <c r="AJ521" s="287"/>
      <c r="AK521" s="287"/>
      <c r="AL521" s="287"/>
      <c r="AM521" s="287"/>
      <c r="AN521" s="287"/>
      <c r="AO521" s="287"/>
      <c r="AP521" s="287"/>
      <c r="AQ521" s="287"/>
      <c r="AR521" s="287"/>
      <c r="AS521" s="287"/>
      <c r="BI521" s="55"/>
      <c r="BJ521" s="55"/>
      <c r="BK521" s="55"/>
      <c r="BL521" s="55"/>
      <c r="BM521" s="55"/>
      <c r="BN521" s="55"/>
      <c r="BO521" s="55"/>
      <c r="BP521" s="55"/>
      <c r="BQ521" s="55"/>
      <c r="BR521" s="55"/>
      <c r="BS521" s="55"/>
      <c r="BT521" s="55"/>
      <c r="BU521" s="55"/>
      <c r="BV521" s="55"/>
      <c r="BW521" s="55"/>
    </row>
    <row r="522" spans="3:75" ht="21" customHeight="1">
      <c r="C522" s="35"/>
      <c r="D522" s="427" t="s">
        <v>2284</v>
      </c>
      <c r="E522" s="432" t="s">
        <v>2303</v>
      </c>
      <c r="F522" s="189" t="s">
        <v>2379</v>
      </c>
      <c r="G522" s="259"/>
      <c r="H522" s="234" t="s">
        <v>0</v>
      </c>
      <c r="I522" s="234" t="s">
        <v>64</v>
      </c>
      <c r="J522" s="234" t="s">
        <v>0</v>
      </c>
      <c r="K522" s="234" t="s">
        <v>65</v>
      </c>
      <c r="L522" s="234" t="s">
        <v>0</v>
      </c>
      <c r="M522" s="234" t="s">
        <v>166</v>
      </c>
      <c r="N522" s="46" t="s">
        <v>67</v>
      </c>
      <c r="O522" s="46" t="s">
        <v>0</v>
      </c>
      <c r="P522" s="46" t="s">
        <v>378</v>
      </c>
      <c r="Q522" s="46"/>
      <c r="R522" s="46"/>
      <c r="S522" s="46"/>
      <c r="T522" s="46"/>
      <c r="U522" s="98"/>
      <c r="V522" s="21" t="str">
        <f t="shared" si="2"/>
        <v/>
      </c>
      <c r="W522" s="22" t="str">
        <f t="shared" si="3"/>
        <v/>
      </c>
      <c r="X522" s="180"/>
      <c r="Y522" s="301"/>
      <c r="Z522" s="301"/>
      <c r="AD522" s="302"/>
      <c r="AE522" s="302"/>
      <c r="AF522" s="302"/>
      <c r="AG522" s="302"/>
      <c r="AH522" s="302"/>
      <c r="AI522" s="302"/>
      <c r="AJ522" s="302"/>
      <c r="AK522" s="302"/>
      <c r="AL522" s="302"/>
      <c r="AM522" s="302"/>
      <c r="AN522" s="302"/>
      <c r="AO522" s="302"/>
      <c r="AP522" s="302"/>
      <c r="AQ522" s="302"/>
      <c r="AR522" s="302"/>
      <c r="AS522" s="302"/>
      <c r="BI522" s="55"/>
      <c r="BJ522" s="55"/>
      <c r="BK522" s="55"/>
      <c r="BL522" s="55"/>
      <c r="BM522" s="55"/>
      <c r="BN522" s="55"/>
      <c r="BO522" s="55"/>
      <c r="BP522" s="55"/>
      <c r="BQ522" s="55"/>
      <c r="BR522" s="55"/>
      <c r="BS522" s="55"/>
      <c r="BT522" s="55"/>
      <c r="BU522" s="55"/>
      <c r="BV522" s="55"/>
      <c r="BW522" s="55"/>
    </row>
    <row r="523" spans="3:75" ht="21" customHeight="1">
      <c r="C523" s="35"/>
      <c r="D523" s="427"/>
      <c r="E523" s="432"/>
      <c r="F523" s="189" t="s">
        <v>2380</v>
      </c>
      <c r="G523" s="259"/>
      <c r="H523" s="234" t="s">
        <v>0</v>
      </c>
      <c r="I523" s="234" t="s">
        <v>64</v>
      </c>
      <c r="J523" s="234" t="s">
        <v>0</v>
      </c>
      <c r="K523" s="234" t="s">
        <v>65</v>
      </c>
      <c r="L523" s="234" t="s">
        <v>0</v>
      </c>
      <c r="M523" s="234" t="s">
        <v>167</v>
      </c>
      <c r="N523" s="46" t="s">
        <v>67</v>
      </c>
      <c r="O523" s="46" t="s">
        <v>0</v>
      </c>
      <c r="P523" s="46" t="s">
        <v>378</v>
      </c>
      <c r="Q523" s="46"/>
      <c r="R523" s="46"/>
      <c r="S523" s="46"/>
      <c r="T523" s="46"/>
      <c r="U523" s="98"/>
      <c r="V523" s="21" t="str">
        <f t="shared" si="2"/>
        <v/>
      </c>
      <c r="W523" s="22" t="str">
        <f t="shared" si="3"/>
        <v/>
      </c>
      <c r="X523" s="180"/>
      <c r="Y523" s="301"/>
      <c r="Z523" s="301"/>
      <c r="AD523" s="302"/>
      <c r="AE523" s="302"/>
      <c r="AF523" s="302"/>
      <c r="AG523" s="302"/>
      <c r="AH523" s="302"/>
      <c r="AI523" s="302"/>
      <c r="AJ523" s="302"/>
      <c r="AK523" s="302"/>
      <c r="AL523" s="302"/>
      <c r="AM523" s="302"/>
      <c r="AN523" s="302"/>
      <c r="AO523" s="302"/>
      <c r="AP523" s="302"/>
      <c r="AQ523" s="302"/>
      <c r="AR523" s="302"/>
      <c r="AS523" s="302"/>
      <c r="BI523" s="55"/>
      <c r="BJ523" s="55"/>
      <c r="BK523" s="55"/>
      <c r="BL523" s="55"/>
      <c r="BM523" s="55"/>
      <c r="BN523" s="55"/>
      <c r="BO523" s="55"/>
      <c r="BP523" s="55"/>
      <c r="BQ523" s="55"/>
      <c r="BR523" s="55"/>
      <c r="BS523" s="55"/>
      <c r="BT523" s="55"/>
      <c r="BU523" s="55"/>
      <c r="BV523" s="55"/>
      <c r="BW523" s="55"/>
    </row>
    <row r="524" spans="3:75" ht="21" customHeight="1">
      <c r="C524" s="35"/>
      <c r="D524" s="427"/>
      <c r="E524" s="432"/>
      <c r="F524" s="189" t="s">
        <v>2381</v>
      </c>
      <c r="G524" s="259"/>
      <c r="H524" s="234" t="s">
        <v>0</v>
      </c>
      <c r="I524" s="234" t="s">
        <v>64</v>
      </c>
      <c r="J524" s="234" t="s">
        <v>0</v>
      </c>
      <c r="K524" s="234" t="s">
        <v>65</v>
      </c>
      <c r="L524" s="234" t="s">
        <v>0</v>
      </c>
      <c r="M524" s="234" t="s">
        <v>168</v>
      </c>
      <c r="N524" s="46" t="s">
        <v>67</v>
      </c>
      <c r="O524" s="46" t="s">
        <v>0</v>
      </c>
      <c r="P524" s="46" t="s">
        <v>378</v>
      </c>
      <c r="Q524" s="46"/>
      <c r="R524" s="46"/>
      <c r="S524" s="46"/>
      <c r="T524" s="46"/>
      <c r="U524" s="98"/>
      <c r="V524" s="21" t="str">
        <f t="shared" si="2"/>
        <v/>
      </c>
      <c r="W524" s="22" t="str">
        <f t="shared" si="3"/>
        <v/>
      </c>
      <c r="X524" s="180"/>
      <c r="Y524" s="301"/>
      <c r="Z524" s="301"/>
      <c r="AD524" s="302"/>
      <c r="AE524" s="302"/>
      <c r="AF524" s="302"/>
      <c r="AG524" s="302"/>
      <c r="AH524" s="302"/>
      <c r="AI524" s="302"/>
      <c r="AJ524" s="302"/>
      <c r="AK524" s="302"/>
      <c r="AL524" s="302"/>
      <c r="AM524" s="302"/>
      <c r="AN524" s="302"/>
      <c r="AO524" s="302"/>
      <c r="AP524" s="302"/>
      <c r="AQ524" s="302"/>
      <c r="AR524" s="302"/>
      <c r="AS524" s="302"/>
      <c r="BI524" s="55"/>
      <c r="BJ524" s="55"/>
      <c r="BK524" s="55"/>
      <c r="BL524" s="55"/>
      <c r="BM524" s="55"/>
      <c r="BN524" s="55"/>
      <c r="BO524" s="55"/>
      <c r="BP524" s="55"/>
      <c r="BQ524" s="55"/>
      <c r="BR524" s="55"/>
      <c r="BS524" s="55"/>
      <c r="BT524" s="55"/>
      <c r="BU524" s="55"/>
      <c r="BV524" s="55"/>
      <c r="BW524" s="55"/>
    </row>
    <row r="525" spans="3:75" ht="21" customHeight="1">
      <c r="C525" s="35"/>
      <c r="D525" s="427"/>
      <c r="E525" s="432"/>
      <c r="F525" s="189" t="s">
        <v>2304</v>
      </c>
      <c r="G525" s="259"/>
      <c r="H525" s="234" t="s">
        <v>0</v>
      </c>
      <c r="I525" s="234" t="s">
        <v>64</v>
      </c>
      <c r="J525" s="234" t="s">
        <v>0</v>
      </c>
      <c r="K525" s="234" t="s">
        <v>65</v>
      </c>
      <c r="L525" s="234" t="s">
        <v>0</v>
      </c>
      <c r="M525" s="234" t="s">
        <v>169</v>
      </c>
      <c r="N525" s="46" t="s">
        <v>67</v>
      </c>
      <c r="O525" s="46" t="s">
        <v>0</v>
      </c>
      <c r="P525" s="46" t="s">
        <v>378</v>
      </c>
      <c r="Q525" s="46"/>
      <c r="R525" s="46"/>
      <c r="S525" s="46"/>
      <c r="T525" s="46"/>
      <c r="U525" s="98"/>
      <c r="V525" s="21" t="str">
        <f t="shared" si="2"/>
        <v/>
      </c>
      <c r="W525" s="22" t="str">
        <f t="shared" si="3"/>
        <v/>
      </c>
      <c r="X525" s="180"/>
      <c r="Y525" s="301"/>
      <c r="Z525" s="301"/>
      <c r="AD525" s="302"/>
      <c r="AE525" s="302"/>
      <c r="AF525" s="302"/>
      <c r="AG525" s="302"/>
      <c r="AH525" s="302"/>
      <c r="AI525" s="302"/>
      <c r="AJ525" s="302"/>
      <c r="AK525" s="302"/>
      <c r="AL525" s="302"/>
      <c r="AM525" s="302"/>
      <c r="AN525" s="302"/>
      <c r="AO525" s="302"/>
      <c r="AP525" s="302"/>
      <c r="AQ525" s="302"/>
      <c r="AR525" s="302"/>
      <c r="AS525" s="302"/>
      <c r="BI525" s="55"/>
      <c r="BJ525" s="55"/>
      <c r="BK525" s="55"/>
      <c r="BL525" s="55"/>
      <c r="BM525" s="55"/>
      <c r="BN525" s="55"/>
      <c r="BO525" s="55"/>
      <c r="BP525" s="55"/>
      <c r="BQ525" s="55"/>
      <c r="BR525" s="55"/>
      <c r="BS525" s="55"/>
      <c r="BT525" s="55"/>
      <c r="BU525" s="55"/>
      <c r="BV525" s="55"/>
      <c r="BW525" s="55"/>
    </row>
    <row r="526" spans="3:75" ht="21" customHeight="1">
      <c r="C526" s="35"/>
      <c r="D526" s="427"/>
      <c r="E526" s="432"/>
      <c r="F526" s="190" t="s">
        <v>2305</v>
      </c>
      <c r="G526" s="259"/>
      <c r="H526" s="234" t="s">
        <v>0</v>
      </c>
      <c r="I526" s="234" t="s">
        <v>64</v>
      </c>
      <c r="J526" s="234" t="s">
        <v>0</v>
      </c>
      <c r="K526" s="234" t="s">
        <v>65</v>
      </c>
      <c r="L526" s="234" t="s">
        <v>0</v>
      </c>
      <c r="M526" s="234" t="s">
        <v>74</v>
      </c>
      <c r="N526" s="46" t="s">
        <v>67</v>
      </c>
      <c r="O526" s="46" t="s">
        <v>0</v>
      </c>
      <c r="P526" s="46" t="s">
        <v>378</v>
      </c>
      <c r="Q526" s="46"/>
      <c r="R526" s="46"/>
      <c r="S526" s="46"/>
      <c r="T526" s="46"/>
      <c r="U526" s="98"/>
      <c r="V526" s="21" t="str">
        <f t="shared" si="2"/>
        <v/>
      </c>
      <c r="W526" s="22" t="str">
        <f t="shared" si="3"/>
        <v/>
      </c>
      <c r="X526" s="180"/>
      <c r="Y526" s="301"/>
      <c r="Z526" s="303"/>
      <c r="AD526" s="271"/>
      <c r="AE526" s="271"/>
      <c r="AF526" s="271"/>
      <c r="AG526" s="271"/>
      <c r="AH526" s="271"/>
      <c r="AI526" s="271"/>
      <c r="AJ526" s="271"/>
      <c r="AK526" s="271"/>
      <c r="AL526" s="271"/>
      <c r="AM526" s="271"/>
      <c r="AN526" s="271"/>
      <c r="AO526" s="271"/>
      <c r="AP526" s="271"/>
      <c r="AQ526" s="271"/>
      <c r="AR526" s="271"/>
      <c r="AS526" s="271"/>
      <c r="BI526" s="55"/>
      <c r="BJ526" s="55"/>
      <c r="BK526" s="55"/>
      <c r="BL526" s="55"/>
      <c r="BM526" s="55"/>
      <c r="BN526" s="55"/>
      <c r="BO526" s="55"/>
      <c r="BP526" s="55"/>
      <c r="BQ526" s="55"/>
      <c r="BR526" s="55"/>
      <c r="BS526" s="55"/>
      <c r="BT526" s="55"/>
      <c r="BU526" s="55"/>
      <c r="BV526" s="55"/>
      <c r="BW526" s="55"/>
    </row>
    <row r="527" spans="3:75" ht="21" customHeight="1">
      <c r="C527" s="35"/>
      <c r="D527" s="427" t="s">
        <v>2284</v>
      </c>
      <c r="E527" s="432" t="s">
        <v>2306</v>
      </c>
      <c r="F527" s="189" t="s">
        <v>2382</v>
      </c>
      <c r="G527" s="259"/>
      <c r="H527" s="234" t="s">
        <v>0</v>
      </c>
      <c r="I527" s="234" t="s">
        <v>64</v>
      </c>
      <c r="J527" s="234" t="s">
        <v>0</v>
      </c>
      <c r="K527" s="234" t="s">
        <v>65</v>
      </c>
      <c r="L527" s="234" t="s">
        <v>0</v>
      </c>
      <c r="M527" s="234" t="s">
        <v>170</v>
      </c>
      <c r="N527" s="46" t="s">
        <v>67</v>
      </c>
      <c r="O527" s="46" t="s">
        <v>0</v>
      </c>
      <c r="P527" s="46" t="s">
        <v>378</v>
      </c>
      <c r="Q527" s="46"/>
      <c r="R527" s="46"/>
      <c r="S527" s="46"/>
      <c r="T527" s="46"/>
      <c r="U527" s="98"/>
      <c r="V527" s="21" t="str">
        <f t="shared" si="2"/>
        <v/>
      </c>
      <c r="W527" s="22" t="str">
        <f t="shared" si="3"/>
        <v/>
      </c>
      <c r="X527" s="180"/>
      <c r="Y527" s="301"/>
      <c r="Z527" s="301"/>
      <c r="AD527" s="302"/>
      <c r="AE527" s="302"/>
      <c r="AF527" s="302"/>
      <c r="AG527" s="302"/>
      <c r="AH527" s="302"/>
      <c r="AI527" s="302"/>
      <c r="AJ527" s="302"/>
      <c r="AK527" s="302"/>
      <c r="AL527" s="302"/>
      <c r="AM527" s="302"/>
      <c r="AN527" s="302"/>
      <c r="AO527" s="302"/>
      <c r="AP527" s="302"/>
      <c r="AQ527" s="302"/>
      <c r="AR527" s="302"/>
      <c r="AS527" s="302"/>
      <c r="BI527" s="55"/>
      <c r="BJ527" s="55"/>
      <c r="BK527" s="55"/>
      <c r="BL527" s="55"/>
      <c r="BM527" s="55"/>
      <c r="BN527" s="55"/>
      <c r="BO527" s="55"/>
      <c r="BP527" s="55"/>
      <c r="BQ527" s="55"/>
      <c r="BR527" s="55"/>
      <c r="BS527" s="55"/>
      <c r="BT527" s="55"/>
      <c r="BU527" s="55"/>
      <c r="BV527" s="55"/>
      <c r="BW527" s="55"/>
    </row>
    <row r="528" spans="3:75" ht="21" customHeight="1">
      <c r="C528" s="35"/>
      <c r="D528" s="427"/>
      <c r="E528" s="432"/>
      <c r="F528" s="189" t="s">
        <v>2383</v>
      </c>
      <c r="G528" s="259"/>
      <c r="H528" s="234" t="s">
        <v>0</v>
      </c>
      <c r="I528" s="234" t="s">
        <v>64</v>
      </c>
      <c r="J528" s="234" t="s">
        <v>0</v>
      </c>
      <c r="K528" s="234" t="s">
        <v>65</v>
      </c>
      <c r="L528" s="234" t="s">
        <v>0</v>
      </c>
      <c r="M528" s="234" t="s">
        <v>171</v>
      </c>
      <c r="N528" s="46" t="s">
        <v>67</v>
      </c>
      <c r="O528" s="46" t="s">
        <v>0</v>
      </c>
      <c r="P528" s="46" t="s">
        <v>378</v>
      </c>
      <c r="Q528" s="46"/>
      <c r="R528" s="46"/>
      <c r="S528" s="46"/>
      <c r="T528" s="46"/>
      <c r="U528" s="98"/>
      <c r="V528" s="21" t="str">
        <f t="shared" si="2"/>
        <v/>
      </c>
      <c r="W528" s="22" t="str">
        <f t="shared" si="3"/>
        <v/>
      </c>
      <c r="X528" s="180"/>
      <c r="Y528" s="301"/>
      <c r="Z528" s="301"/>
      <c r="AD528" s="302"/>
      <c r="AE528" s="302"/>
      <c r="AF528" s="302"/>
      <c r="AG528" s="302"/>
      <c r="AH528" s="302"/>
      <c r="AI528" s="302"/>
      <c r="AJ528" s="302"/>
      <c r="AK528" s="302"/>
      <c r="AL528" s="302"/>
      <c r="AM528" s="302"/>
      <c r="AN528" s="302"/>
      <c r="AO528" s="302"/>
      <c r="AP528" s="302"/>
      <c r="AQ528" s="302"/>
      <c r="AR528" s="302"/>
      <c r="AS528" s="302"/>
      <c r="BI528" s="55"/>
      <c r="BJ528" s="55"/>
      <c r="BK528" s="55"/>
      <c r="BL528" s="55"/>
      <c r="BM528" s="55"/>
      <c r="BN528" s="55"/>
      <c r="BO528" s="55"/>
      <c r="BP528" s="55"/>
      <c r="BQ528" s="55"/>
      <c r="BR528" s="55"/>
      <c r="BS528" s="55"/>
      <c r="BT528" s="55"/>
      <c r="BU528" s="55"/>
      <c r="BV528" s="55"/>
      <c r="BW528" s="55"/>
    </row>
    <row r="529" spans="3:75" ht="21" customHeight="1">
      <c r="C529" s="35"/>
      <c r="D529" s="427"/>
      <c r="E529" s="432"/>
      <c r="F529" s="189" t="s">
        <v>2384</v>
      </c>
      <c r="G529" s="259"/>
      <c r="H529" s="234" t="s">
        <v>0</v>
      </c>
      <c r="I529" s="234" t="s">
        <v>64</v>
      </c>
      <c r="J529" s="234" t="s">
        <v>0</v>
      </c>
      <c r="K529" s="234" t="s">
        <v>65</v>
      </c>
      <c r="L529" s="234" t="s">
        <v>0</v>
      </c>
      <c r="M529" s="234" t="s">
        <v>172</v>
      </c>
      <c r="N529" s="46" t="s">
        <v>67</v>
      </c>
      <c r="O529" s="46" t="s">
        <v>0</v>
      </c>
      <c r="P529" s="46" t="s">
        <v>378</v>
      </c>
      <c r="Q529" s="46"/>
      <c r="R529" s="46"/>
      <c r="S529" s="46"/>
      <c r="T529" s="46"/>
      <c r="U529" s="98"/>
      <c r="V529" s="21" t="str">
        <f t="shared" si="2"/>
        <v/>
      </c>
      <c r="W529" s="22" t="str">
        <f t="shared" si="3"/>
        <v/>
      </c>
      <c r="X529" s="180"/>
      <c r="Y529" s="301"/>
      <c r="Z529" s="301"/>
      <c r="AD529" s="302"/>
      <c r="AE529" s="302"/>
      <c r="AF529" s="302"/>
      <c r="AG529" s="302"/>
      <c r="AH529" s="302"/>
      <c r="AI529" s="302"/>
      <c r="AJ529" s="302"/>
      <c r="AK529" s="302"/>
      <c r="AL529" s="302"/>
      <c r="AM529" s="302"/>
      <c r="AN529" s="302"/>
      <c r="AO529" s="302"/>
      <c r="AP529" s="302"/>
      <c r="AQ529" s="302"/>
      <c r="AR529" s="302"/>
      <c r="AS529" s="302"/>
      <c r="BI529" s="55"/>
      <c r="BJ529" s="55"/>
      <c r="BK529" s="55"/>
      <c r="BL529" s="55"/>
      <c r="BM529" s="55"/>
      <c r="BN529" s="55"/>
      <c r="BO529" s="55"/>
      <c r="BP529" s="55"/>
      <c r="BQ529" s="55"/>
      <c r="BR529" s="55"/>
      <c r="BS529" s="55"/>
      <c r="BT529" s="55"/>
      <c r="BU529" s="55"/>
      <c r="BV529" s="55"/>
      <c r="BW529" s="55"/>
    </row>
    <row r="530" spans="3:75" ht="21" customHeight="1">
      <c r="C530" s="35"/>
      <c r="D530" s="427"/>
      <c r="E530" s="432"/>
      <c r="F530" s="189" t="s">
        <v>2385</v>
      </c>
      <c r="G530" s="259"/>
      <c r="H530" s="234" t="s">
        <v>0</v>
      </c>
      <c r="I530" s="234" t="s">
        <v>64</v>
      </c>
      <c r="J530" s="234" t="s">
        <v>0</v>
      </c>
      <c r="K530" s="234" t="s">
        <v>65</v>
      </c>
      <c r="L530" s="234" t="s">
        <v>0</v>
      </c>
      <c r="M530" s="234" t="s">
        <v>173</v>
      </c>
      <c r="N530" s="46" t="s">
        <v>67</v>
      </c>
      <c r="O530" s="46" t="s">
        <v>0</v>
      </c>
      <c r="P530" s="46" t="s">
        <v>378</v>
      </c>
      <c r="Q530" s="46"/>
      <c r="R530" s="46"/>
      <c r="S530" s="46"/>
      <c r="T530" s="46"/>
      <c r="U530" s="98"/>
      <c r="V530" s="21" t="str">
        <f t="shared" si="2"/>
        <v/>
      </c>
      <c r="W530" s="22" t="str">
        <f t="shared" si="3"/>
        <v/>
      </c>
      <c r="X530" s="180"/>
      <c r="Y530" s="301"/>
      <c r="Z530" s="304"/>
      <c r="BI530" s="55"/>
      <c r="BJ530" s="55"/>
      <c r="BK530" s="55"/>
      <c r="BL530" s="55"/>
      <c r="BM530" s="55"/>
      <c r="BN530" s="55"/>
      <c r="BO530" s="55"/>
      <c r="BP530" s="55"/>
      <c r="BQ530" s="55"/>
      <c r="BR530" s="55"/>
      <c r="BS530" s="55"/>
      <c r="BT530" s="55"/>
      <c r="BU530" s="55"/>
      <c r="BV530" s="55"/>
      <c r="BW530" s="55"/>
    </row>
    <row r="531" spans="3:75" ht="21" customHeight="1">
      <c r="C531" s="35"/>
      <c r="D531" s="427"/>
      <c r="E531" s="432"/>
      <c r="F531" s="189" t="s">
        <v>2386</v>
      </c>
      <c r="G531" s="259"/>
      <c r="H531" s="234" t="s">
        <v>0</v>
      </c>
      <c r="I531" s="234" t="s">
        <v>64</v>
      </c>
      <c r="J531" s="234" t="s">
        <v>0</v>
      </c>
      <c r="K531" s="234" t="s">
        <v>65</v>
      </c>
      <c r="L531" s="234" t="s">
        <v>0</v>
      </c>
      <c r="M531" s="234" t="s">
        <v>174</v>
      </c>
      <c r="N531" s="46" t="s">
        <v>67</v>
      </c>
      <c r="O531" s="46" t="s">
        <v>0</v>
      </c>
      <c r="P531" s="46" t="s">
        <v>378</v>
      </c>
      <c r="Q531" s="46"/>
      <c r="R531" s="46"/>
      <c r="S531" s="46"/>
      <c r="T531" s="46"/>
      <c r="U531" s="98"/>
      <c r="V531" s="21" t="str">
        <f t="shared" si="2"/>
        <v/>
      </c>
      <c r="W531" s="22" t="str">
        <f t="shared" si="3"/>
        <v/>
      </c>
      <c r="X531" s="180"/>
      <c r="Y531" s="301"/>
      <c r="Z531" s="304"/>
      <c r="BI531" s="55"/>
      <c r="BJ531" s="55"/>
      <c r="BK531" s="55"/>
      <c r="BL531" s="55"/>
      <c r="BM531" s="55"/>
      <c r="BN531" s="55"/>
      <c r="BO531" s="55"/>
      <c r="BP531" s="55"/>
      <c r="BQ531" s="55"/>
      <c r="BR531" s="55"/>
      <c r="BS531" s="55"/>
      <c r="BT531" s="55"/>
      <c r="BU531" s="55"/>
      <c r="BV531" s="55"/>
      <c r="BW531" s="55"/>
    </row>
    <row r="532" spans="3:75" ht="21" customHeight="1">
      <c r="C532" s="35"/>
      <c r="D532" s="427"/>
      <c r="E532" s="432"/>
      <c r="F532" s="189" t="s">
        <v>2387</v>
      </c>
      <c r="G532" s="259"/>
      <c r="H532" s="234" t="s">
        <v>0</v>
      </c>
      <c r="I532" s="234" t="s">
        <v>64</v>
      </c>
      <c r="J532" s="234" t="s">
        <v>0</v>
      </c>
      <c r="K532" s="234" t="s">
        <v>65</v>
      </c>
      <c r="L532" s="234" t="s">
        <v>0</v>
      </c>
      <c r="M532" s="234" t="s">
        <v>175</v>
      </c>
      <c r="N532" s="46" t="s">
        <v>67</v>
      </c>
      <c r="O532" s="46" t="s">
        <v>0</v>
      </c>
      <c r="P532" s="46" t="s">
        <v>378</v>
      </c>
      <c r="Q532" s="46"/>
      <c r="R532" s="46"/>
      <c r="S532" s="46"/>
      <c r="T532" s="46"/>
      <c r="U532" s="98"/>
      <c r="V532" s="21" t="str">
        <f t="shared" si="2"/>
        <v/>
      </c>
      <c r="W532" s="22" t="str">
        <f t="shared" si="3"/>
        <v/>
      </c>
      <c r="X532" s="180"/>
      <c r="Y532" s="301"/>
      <c r="Z532" s="304"/>
      <c r="BI532" s="55"/>
      <c r="BJ532" s="55"/>
      <c r="BK532" s="55"/>
      <c r="BL532" s="55"/>
      <c r="BM532" s="55"/>
      <c r="BN532" s="55"/>
      <c r="BO532" s="55"/>
      <c r="BP532" s="55"/>
      <c r="BQ532" s="55"/>
      <c r="BR532" s="55"/>
      <c r="BS532" s="55"/>
      <c r="BT532" s="55"/>
      <c r="BU532" s="55"/>
      <c r="BV532" s="55"/>
      <c r="BW532" s="55"/>
    </row>
    <row r="533" spans="3:75" ht="21" customHeight="1">
      <c r="C533" s="35"/>
      <c r="D533" s="427"/>
      <c r="E533" s="432"/>
      <c r="F533" s="189" t="s">
        <v>2388</v>
      </c>
      <c r="G533" s="259"/>
      <c r="H533" s="234" t="s">
        <v>0</v>
      </c>
      <c r="I533" s="234" t="s">
        <v>64</v>
      </c>
      <c r="J533" s="234" t="s">
        <v>0</v>
      </c>
      <c r="K533" s="234" t="s">
        <v>65</v>
      </c>
      <c r="L533" s="234" t="s">
        <v>0</v>
      </c>
      <c r="M533" s="234" t="s">
        <v>176</v>
      </c>
      <c r="N533" s="46" t="s">
        <v>67</v>
      </c>
      <c r="O533" s="46" t="s">
        <v>0</v>
      </c>
      <c r="P533" s="46" t="s">
        <v>378</v>
      </c>
      <c r="Q533" s="46"/>
      <c r="R533" s="46"/>
      <c r="S533" s="46"/>
      <c r="T533" s="46"/>
      <c r="U533" s="98"/>
      <c r="V533" s="21" t="str">
        <f t="shared" si="2"/>
        <v/>
      </c>
      <c r="W533" s="22" t="str">
        <f t="shared" si="3"/>
        <v/>
      </c>
      <c r="X533" s="180"/>
      <c r="Y533" s="301"/>
      <c r="Z533" s="304"/>
      <c r="BI533" s="55"/>
      <c r="BJ533" s="55"/>
      <c r="BK533" s="55"/>
      <c r="BL533" s="55"/>
      <c r="BM533" s="55"/>
      <c r="BN533" s="55"/>
      <c r="BO533" s="55"/>
      <c r="BP533" s="55"/>
      <c r="BQ533" s="55"/>
      <c r="BR533" s="55"/>
      <c r="BS533" s="55"/>
      <c r="BT533" s="55"/>
      <c r="BU533" s="55"/>
      <c r="BV533" s="55"/>
      <c r="BW533" s="55"/>
    </row>
    <row r="534" spans="3:75" ht="21" customHeight="1">
      <c r="C534" s="35"/>
      <c r="D534" s="427"/>
      <c r="E534" s="432"/>
      <c r="F534" s="189" t="s">
        <v>2389</v>
      </c>
      <c r="G534" s="259"/>
      <c r="H534" s="234" t="s">
        <v>0</v>
      </c>
      <c r="I534" s="234" t="s">
        <v>64</v>
      </c>
      <c r="J534" s="234" t="s">
        <v>0</v>
      </c>
      <c r="K534" s="234" t="s">
        <v>65</v>
      </c>
      <c r="L534" s="234" t="s">
        <v>0</v>
      </c>
      <c r="M534" s="234" t="s">
        <v>177</v>
      </c>
      <c r="N534" s="46" t="s">
        <v>67</v>
      </c>
      <c r="O534" s="46" t="s">
        <v>0</v>
      </c>
      <c r="P534" s="46" t="s">
        <v>378</v>
      </c>
      <c r="Q534" s="46"/>
      <c r="R534" s="46"/>
      <c r="S534" s="46"/>
      <c r="T534" s="46"/>
      <c r="U534" s="98"/>
      <c r="V534" s="21" t="str">
        <f t="shared" si="2"/>
        <v/>
      </c>
      <c r="W534" s="22" t="str">
        <f t="shared" si="3"/>
        <v/>
      </c>
      <c r="X534" s="180"/>
      <c r="Y534" s="301"/>
      <c r="Z534" s="304"/>
      <c r="BI534" s="55"/>
      <c r="BJ534" s="55"/>
      <c r="BK534" s="55"/>
      <c r="BL534" s="55"/>
      <c r="BM534" s="55"/>
      <c r="BN534" s="55"/>
      <c r="BO534" s="55"/>
      <c r="BP534" s="55"/>
      <c r="BQ534" s="55"/>
      <c r="BR534" s="55"/>
      <c r="BS534" s="55"/>
      <c r="BT534" s="55"/>
      <c r="BU534" s="55"/>
      <c r="BV534" s="55"/>
      <c r="BW534" s="55"/>
    </row>
    <row r="535" spans="3:75" ht="21" customHeight="1">
      <c r="C535" s="35"/>
      <c r="D535" s="427"/>
      <c r="E535" s="432"/>
      <c r="F535" s="189" t="s">
        <v>2390</v>
      </c>
      <c r="G535" s="259"/>
      <c r="H535" s="234" t="s">
        <v>0</v>
      </c>
      <c r="I535" s="234" t="s">
        <v>64</v>
      </c>
      <c r="J535" s="234" t="s">
        <v>0</v>
      </c>
      <c r="K535" s="234" t="s">
        <v>65</v>
      </c>
      <c r="L535" s="234" t="s">
        <v>0</v>
      </c>
      <c r="M535" s="234" t="s">
        <v>178</v>
      </c>
      <c r="N535" s="46" t="s">
        <v>67</v>
      </c>
      <c r="O535" s="46" t="s">
        <v>0</v>
      </c>
      <c r="P535" s="46" t="s">
        <v>378</v>
      </c>
      <c r="Q535" s="46"/>
      <c r="R535" s="46"/>
      <c r="S535" s="46"/>
      <c r="T535" s="46"/>
      <c r="U535" s="98"/>
      <c r="V535" s="21" t="str">
        <f t="shared" si="2"/>
        <v/>
      </c>
      <c r="W535" s="22" t="str">
        <f t="shared" si="3"/>
        <v/>
      </c>
      <c r="X535" s="180"/>
      <c r="Y535" s="301"/>
      <c r="Z535" s="304"/>
      <c r="BI535" s="55"/>
      <c r="BJ535" s="55"/>
      <c r="BK535" s="55"/>
      <c r="BL535" s="55"/>
      <c r="BM535" s="55"/>
      <c r="BN535" s="55"/>
      <c r="BO535" s="55"/>
      <c r="BP535" s="55"/>
      <c r="BQ535" s="55"/>
      <c r="BR535" s="55"/>
      <c r="BS535" s="55"/>
      <c r="BT535" s="55"/>
      <c r="BU535" s="55"/>
      <c r="BV535" s="55"/>
      <c r="BW535" s="55"/>
    </row>
    <row r="536" spans="3:75" ht="21" customHeight="1">
      <c r="C536" s="35"/>
      <c r="D536" s="427"/>
      <c r="E536" s="432"/>
      <c r="F536" s="189" t="s">
        <v>2391</v>
      </c>
      <c r="G536" s="259"/>
      <c r="H536" s="234" t="s">
        <v>0</v>
      </c>
      <c r="I536" s="234" t="s">
        <v>64</v>
      </c>
      <c r="J536" s="234" t="s">
        <v>0</v>
      </c>
      <c r="K536" s="234" t="s">
        <v>65</v>
      </c>
      <c r="L536" s="234" t="s">
        <v>0</v>
      </c>
      <c r="M536" s="234" t="s">
        <v>179</v>
      </c>
      <c r="N536" s="46" t="s">
        <v>67</v>
      </c>
      <c r="O536" s="46" t="s">
        <v>0</v>
      </c>
      <c r="P536" s="46" t="s">
        <v>378</v>
      </c>
      <c r="Q536" s="46"/>
      <c r="R536" s="46"/>
      <c r="S536" s="46"/>
      <c r="T536" s="46"/>
      <c r="U536" s="98"/>
      <c r="V536" s="21" t="str">
        <f t="shared" si="2"/>
        <v/>
      </c>
      <c r="W536" s="22" t="str">
        <f t="shared" si="3"/>
        <v/>
      </c>
      <c r="X536" s="180"/>
      <c r="Y536" s="301"/>
      <c r="Z536" s="304"/>
      <c r="BI536" s="55"/>
      <c r="BJ536" s="55"/>
      <c r="BK536" s="55"/>
      <c r="BL536" s="55"/>
      <c r="BM536" s="55"/>
      <c r="BN536" s="55"/>
      <c r="BO536" s="55"/>
      <c r="BP536" s="55"/>
      <c r="BQ536" s="55"/>
      <c r="BR536" s="55"/>
      <c r="BS536" s="55"/>
      <c r="BT536" s="55"/>
      <c r="BU536" s="55"/>
      <c r="BV536" s="55"/>
      <c r="BW536" s="55"/>
    </row>
    <row r="537" spans="3:75" ht="21" customHeight="1">
      <c r="C537" s="35"/>
      <c r="D537" s="427"/>
      <c r="E537" s="432"/>
      <c r="F537" s="189" t="s">
        <v>2392</v>
      </c>
      <c r="G537" s="259"/>
      <c r="H537" s="234" t="s">
        <v>0</v>
      </c>
      <c r="I537" s="234" t="s">
        <v>64</v>
      </c>
      <c r="J537" s="234" t="s">
        <v>0</v>
      </c>
      <c r="K537" s="234" t="s">
        <v>65</v>
      </c>
      <c r="L537" s="234" t="s">
        <v>0</v>
      </c>
      <c r="M537" s="234" t="s">
        <v>180</v>
      </c>
      <c r="N537" s="46" t="s">
        <v>67</v>
      </c>
      <c r="O537" s="46" t="s">
        <v>0</v>
      </c>
      <c r="P537" s="46" t="s">
        <v>378</v>
      </c>
      <c r="Q537" s="46"/>
      <c r="R537" s="46"/>
      <c r="S537" s="46"/>
      <c r="T537" s="46"/>
      <c r="U537" s="98"/>
      <c r="V537" s="21" t="str">
        <f t="shared" si="2"/>
        <v/>
      </c>
      <c r="W537" s="22" t="str">
        <f t="shared" si="3"/>
        <v/>
      </c>
      <c r="X537" s="180"/>
      <c r="Y537" s="301"/>
      <c r="Z537" s="304"/>
      <c r="BI537" s="55"/>
      <c r="BJ537" s="55"/>
      <c r="BK537" s="55"/>
      <c r="BL537" s="55"/>
      <c r="BM537" s="55"/>
      <c r="BN537" s="55"/>
      <c r="BO537" s="55"/>
      <c r="BP537" s="55"/>
      <c r="BQ537" s="55"/>
      <c r="BR537" s="55"/>
      <c r="BS537" s="55"/>
      <c r="BT537" s="55"/>
      <c r="BU537" s="55"/>
      <c r="BV537" s="55"/>
      <c r="BW537" s="55"/>
    </row>
    <row r="538" spans="3:75" ht="21" customHeight="1">
      <c r="C538" s="35"/>
      <c r="D538" s="427"/>
      <c r="E538" s="432"/>
      <c r="F538" s="189" t="s">
        <v>2393</v>
      </c>
      <c r="G538" s="259"/>
      <c r="H538" s="234" t="s">
        <v>0</v>
      </c>
      <c r="I538" s="234" t="s">
        <v>64</v>
      </c>
      <c r="J538" s="234" t="s">
        <v>0</v>
      </c>
      <c r="K538" s="234" t="s">
        <v>65</v>
      </c>
      <c r="L538" s="234" t="s">
        <v>0</v>
      </c>
      <c r="M538" s="234" t="s">
        <v>181</v>
      </c>
      <c r="N538" s="46" t="s">
        <v>67</v>
      </c>
      <c r="O538" s="46" t="s">
        <v>0</v>
      </c>
      <c r="P538" s="46" t="s">
        <v>378</v>
      </c>
      <c r="Q538" s="46"/>
      <c r="R538" s="46"/>
      <c r="S538" s="46"/>
      <c r="T538" s="46"/>
      <c r="U538" s="98"/>
      <c r="V538" s="21" t="str">
        <f t="shared" si="2"/>
        <v/>
      </c>
      <c r="W538" s="22" t="str">
        <f t="shared" si="3"/>
        <v/>
      </c>
      <c r="X538" s="180"/>
      <c r="Y538" s="301"/>
      <c r="Z538" s="304"/>
      <c r="BI538" s="55"/>
      <c r="BJ538" s="55"/>
      <c r="BK538" s="55"/>
      <c r="BL538" s="55"/>
      <c r="BM538" s="55"/>
      <c r="BN538" s="55"/>
      <c r="BO538" s="55"/>
      <c r="BP538" s="55"/>
      <c r="BQ538" s="55"/>
      <c r="BR538" s="55"/>
      <c r="BS538" s="55"/>
      <c r="BT538" s="55"/>
      <c r="BU538" s="55"/>
      <c r="BV538" s="55"/>
      <c r="BW538" s="55"/>
    </row>
    <row r="539" spans="3:75" ht="21" customHeight="1">
      <c r="C539" s="35"/>
      <c r="D539" s="427"/>
      <c r="E539" s="432"/>
      <c r="F539" s="189" t="s">
        <v>2394</v>
      </c>
      <c r="G539" s="259"/>
      <c r="H539" s="234" t="s">
        <v>0</v>
      </c>
      <c r="I539" s="234" t="s">
        <v>64</v>
      </c>
      <c r="J539" s="234" t="s">
        <v>0</v>
      </c>
      <c r="K539" s="234" t="s">
        <v>65</v>
      </c>
      <c r="L539" s="234" t="s">
        <v>0</v>
      </c>
      <c r="M539" s="234" t="s">
        <v>182</v>
      </c>
      <c r="N539" s="46" t="s">
        <v>67</v>
      </c>
      <c r="O539" s="46" t="s">
        <v>0</v>
      </c>
      <c r="P539" s="46" t="s">
        <v>378</v>
      </c>
      <c r="Q539" s="46"/>
      <c r="R539" s="46"/>
      <c r="S539" s="46"/>
      <c r="T539" s="46"/>
      <c r="U539" s="98"/>
      <c r="V539" s="21" t="str">
        <f t="shared" si="2"/>
        <v/>
      </c>
      <c r="W539" s="22" t="str">
        <f t="shared" si="3"/>
        <v/>
      </c>
      <c r="X539" s="180"/>
      <c r="Y539" s="301"/>
      <c r="Z539" s="304"/>
      <c r="BI539" s="55"/>
      <c r="BJ539" s="55"/>
      <c r="BK539" s="55"/>
      <c r="BL539" s="55"/>
      <c r="BM539" s="55"/>
      <c r="BN539" s="55"/>
      <c r="BO539" s="55"/>
      <c r="BP539" s="55"/>
      <c r="BQ539" s="55"/>
      <c r="BR539" s="55"/>
      <c r="BS539" s="55"/>
      <c r="BT539" s="55"/>
      <c r="BU539" s="55"/>
      <c r="BV539" s="55"/>
      <c r="BW539" s="55"/>
    </row>
    <row r="540" spans="3:75" ht="21" customHeight="1">
      <c r="C540" s="35"/>
      <c r="D540" s="427"/>
      <c r="E540" s="432"/>
      <c r="F540" s="189" t="s">
        <v>2395</v>
      </c>
      <c r="G540" s="259"/>
      <c r="H540" s="234" t="s">
        <v>0</v>
      </c>
      <c r="I540" s="234" t="s">
        <v>64</v>
      </c>
      <c r="J540" s="234" t="s">
        <v>0</v>
      </c>
      <c r="K540" s="234" t="s">
        <v>65</v>
      </c>
      <c r="L540" s="234" t="s">
        <v>0</v>
      </c>
      <c r="M540" s="234" t="s">
        <v>183</v>
      </c>
      <c r="N540" s="46" t="s">
        <v>67</v>
      </c>
      <c r="O540" s="46" t="s">
        <v>0</v>
      </c>
      <c r="P540" s="46" t="s">
        <v>378</v>
      </c>
      <c r="Q540" s="46"/>
      <c r="R540" s="46"/>
      <c r="S540" s="46"/>
      <c r="T540" s="46"/>
      <c r="U540" s="98"/>
      <c r="V540" s="21" t="str">
        <f t="shared" si="2"/>
        <v/>
      </c>
      <c r="W540" s="22" t="str">
        <f t="shared" si="3"/>
        <v/>
      </c>
      <c r="X540" s="180"/>
      <c r="Y540" s="301"/>
      <c r="Z540" s="304"/>
      <c r="BI540" s="55"/>
      <c r="BJ540" s="55"/>
      <c r="BK540" s="55"/>
      <c r="BL540" s="55"/>
      <c r="BM540" s="55"/>
      <c r="BN540" s="55"/>
      <c r="BO540" s="55"/>
      <c r="BP540" s="55"/>
      <c r="BQ540" s="55"/>
      <c r="BR540" s="55"/>
      <c r="BS540" s="55"/>
      <c r="BT540" s="55"/>
      <c r="BU540" s="55"/>
      <c r="BV540" s="55"/>
      <c r="BW540" s="55"/>
    </row>
    <row r="541" spans="3:75" ht="21" customHeight="1">
      <c r="C541" s="35"/>
      <c r="D541" s="427"/>
      <c r="E541" s="432"/>
      <c r="F541" s="189" t="s">
        <v>2396</v>
      </c>
      <c r="G541" s="259"/>
      <c r="H541" s="234" t="s">
        <v>0</v>
      </c>
      <c r="I541" s="234" t="s">
        <v>64</v>
      </c>
      <c r="J541" s="234" t="s">
        <v>0</v>
      </c>
      <c r="K541" s="234" t="s">
        <v>65</v>
      </c>
      <c r="L541" s="234" t="s">
        <v>0</v>
      </c>
      <c r="M541" s="234" t="s">
        <v>184</v>
      </c>
      <c r="N541" s="46" t="s">
        <v>67</v>
      </c>
      <c r="O541" s="46" t="s">
        <v>0</v>
      </c>
      <c r="P541" s="46" t="s">
        <v>378</v>
      </c>
      <c r="Q541" s="46"/>
      <c r="R541" s="46"/>
      <c r="S541" s="46"/>
      <c r="T541" s="46"/>
      <c r="U541" s="98"/>
      <c r="V541" s="21" t="str">
        <f t="shared" si="2"/>
        <v/>
      </c>
      <c r="W541" s="22" t="str">
        <f t="shared" si="3"/>
        <v/>
      </c>
      <c r="X541" s="180"/>
      <c r="Y541" s="301"/>
      <c r="Z541" s="304"/>
      <c r="BI541" s="55"/>
      <c r="BJ541" s="55"/>
      <c r="BK541" s="55"/>
      <c r="BL541" s="55"/>
      <c r="BM541" s="55"/>
      <c r="BN541" s="55"/>
      <c r="BO541" s="55"/>
      <c r="BP541" s="55"/>
      <c r="BQ541" s="55"/>
      <c r="BR541" s="55"/>
      <c r="BS541" s="55"/>
      <c r="BT541" s="55"/>
      <c r="BU541" s="55"/>
      <c r="BV541" s="55"/>
      <c r="BW541" s="55"/>
    </row>
    <row r="542" spans="3:75" ht="21" customHeight="1">
      <c r="C542" s="35"/>
      <c r="D542" s="427"/>
      <c r="E542" s="432"/>
      <c r="F542" s="189" t="s">
        <v>2397</v>
      </c>
      <c r="G542" s="259"/>
      <c r="H542" s="234" t="s">
        <v>0</v>
      </c>
      <c r="I542" s="234" t="s">
        <v>64</v>
      </c>
      <c r="J542" s="234" t="s">
        <v>0</v>
      </c>
      <c r="K542" s="234" t="s">
        <v>65</v>
      </c>
      <c r="L542" s="234" t="s">
        <v>0</v>
      </c>
      <c r="M542" s="234" t="s">
        <v>185</v>
      </c>
      <c r="N542" s="46" t="s">
        <v>67</v>
      </c>
      <c r="O542" s="46" t="s">
        <v>0</v>
      </c>
      <c r="P542" s="46" t="s">
        <v>378</v>
      </c>
      <c r="Q542" s="46"/>
      <c r="R542" s="46"/>
      <c r="S542" s="46"/>
      <c r="T542" s="46"/>
      <c r="U542" s="98"/>
      <c r="V542" s="21" t="str">
        <f t="shared" si="2"/>
        <v/>
      </c>
      <c r="W542" s="22" t="str">
        <f t="shared" si="3"/>
        <v/>
      </c>
      <c r="X542" s="180"/>
      <c r="Y542" s="301"/>
      <c r="Z542" s="304"/>
      <c r="BI542" s="55"/>
      <c r="BJ542" s="55"/>
      <c r="BK542" s="55"/>
      <c r="BL542" s="55"/>
      <c r="BM542" s="55"/>
      <c r="BN542" s="55"/>
      <c r="BO542" s="55"/>
      <c r="BP542" s="55"/>
      <c r="BQ542" s="55"/>
      <c r="BR542" s="55"/>
      <c r="BS542" s="55"/>
      <c r="BT542" s="55"/>
      <c r="BU542" s="55"/>
      <c r="BV542" s="55"/>
      <c r="BW542" s="55"/>
    </row>
    <row r="543" spans="3:75" ht="21" customHeight="1">
      <c r="C543" s="35"/>
      <c r="D543" s="427"/>
      <c r="E543" s="432"/>
      <c r="F543" s="189" t="s">
        <v>2398</v>
      </c>
      <c r="G543" s="259"/>
      <c r="H543" s="234" t="s">
        <v>0</v>
      </c>
      <c r="I543" s="234" t="s">
        <v>64</v>
      </c>
      <c r="J543" s="234" t="s">
        <v>0</v>
      </c>
      <c r="K543" s="234" t="s">
        <v>65</v>
      </c>
      <c r="L543" s="234" t="s">
        <v>0</v>
      </c>
      <c r="M543" s="234" t="s">
        <v>186</v>
      </c>
      <c r="N543" s="46" t="s">
        <v>67</v>
      </c>
      <c r="O543" s="46" t="s">
        <v>0</v>
      </c>
      <c r="P543" s="46" t="s">
        <v>378</v>
      </c>
      <c r="Q543" s="46"/>
      <c r="R543" s="46"/>
      <c r="S543" s="46"/>
      <c r="T543" s="46"/>
      <c r="U543" s="98"/>
      <c r="V543" s="21" t="str">
        <f t="shared" si="2"/>
        <v/>
      </c>
      <c r="W543" s="22" t="str">
        <f t="shared" si="3"/>
        <v/>
      </c>
      <c r="X543" s="180"/>
      <c r="Y543" s="301"/>
      <c r="Z543" s="304"/>
      <c r="BI543" s="55"/>
      <c r="BJ543" s="55"/>
      <c r="BK543" s="55"/>
      <c r="BL543" s="55"/>
      <c r="BM543" s="55"/>
      <c r="BN543" s="55"/>
      <c r="BO543" s="55"/>
      <c r="BP543" s="55"/>
      <c r="BQ543" s="55"/>
      <c r="BR543" s="55"/>
      <c r="BS543" s="55"/>
      <c r="BT543" s="55"/>
      <c r="BU543" s="55"/>
      <c r="BV543" s="55"/>
      <c r="BW543" s="55"/>
    </row>
    <row r="544" spans="3:75" ht="21" customHeight="1">
      <c r="C544" s="35"/>
      <c r="D544" s="427"/>
      <c r="E544" s="432"/>
      <c r="F544" s="189" t="s">
        <v>2399</v>
      </c>
      <c r="G544" s="259"/>
      <c r="H544" s="234" t="s">
        <v>0</v>
      </c>
      <c r="I544" s="234" t="s">
        <v>64</v>
      </c>
      <c r="J544" s="234" t="s">
        <v>0</v>
      </c>
      <c r="K544" s="234" t="s">
        <v>65</v>
      </c>
      <c r="L544" s="234" t="s">
        <v>0</v>
      </c>
      <c r="M544" s="234" t="s">
        <v>187</v>
      </c>
      <c r="N544" s="46" t="s">
        <v>67</v>
      </c>
      <c r="O544" s="46" t="s">
        <v>0</v>
      </c>
      <c r="P544" s="46" t="s">
        <v>378</v>
      </c>
      <c r="Q544" s="46"/>
      <c r="R544" s="46"/>
      <c r="S544" s="46"/>
      <c r="T544" s="46"/>
      <c r="U544" s="98"/>
      <c r="V544" s="21" t="str">
        <f t="shared" si="2"/>
        <v/>
      </c>
      <c r="W544" s="22" t="str">
        <f t="shared" si="3"/>
        <v/>
      </c>
      <c r="X544" s="180"/>
      <c r="Y544" s="301"/>
      <c r="Z544" s="304"/>
      <c r="BI544" s="55"/>
      <c r="BJ544" s="55"/>
      <c r="BK544" s="55"/>
      <c r="BL544" s="55"/>
      <c r="BM544" s="55"/>
      <c r="BN544" s="55"/>
      <c r="BO544" s="55"/>
      <c r="BP544" s="55"/>
      <c r="BQ544" s="55"/>
      <c r="BR544" s="55"/>
      <c r="BS544" s="55"/>
      <c r="BT544" s="55"/>
      <c r="BU544" s="55"/>
      <c r="BV544" s="55"/>
      <c r="BW544" s="55"/>
    </row>
    <row r="545" spans="3:75" ht="21" customHeight="1">
      <c r="C545" s="35"/>
      <c r="D545" s="427"/>
      <c r="E545" s="432"/>
      <c r="F545" s="189" t="s">
        <v>2400</v>
      </c>
      <c r="G545" s="259"/>
      <c r="H545" s="234" t="s">
        <v>0</v>
      </c>
      <c r="I545" s="234" t="s">
        <v>64</v>
      </c>
      <c r="J545" s="234" t="s">
        <v>0</v>
      </c>
      <c r="K545" s="234" t="s">
        <v>65</v>
      </c>
      <c r="L545" s="234" t="s">
        <v>0</v>
      </c>
      <c r="M545" s="234" t="s">
        <v>188</v>
      </c>
      <c r="N545" s="46" t="s">
        <v>67</v>
      </c>
      <c r="O545" s="46" t="s">
        <v>0</v>
      </c>
      <c r="P545" s="46" t="s">
        <v>378</v>
      </c>
      <c r="Q545" s="46"/>
      <c r="R545" s="46"/>
      <c r="S545" s="46"/>
      <c r="T545" s="46"/>
      <c r="U545" s="98"/>
      <c r="V545" s="21" t="str">
        <f t="shared" si="2"/>
        <v/>
      </c>
      <c r="W545" s="22" t="str">
        <f t="shared" si="3"/>
        <v/>
      </c>
      <c r="X545" s="180"/>
      <c r="Y545" s="301"/>
      <c r="Z545" s="304"/>
      <c r="BI545" s="55"/>
      <c r="BJ545" s="55"/>
      <c r="BK545" s="55"/>
      <c r="BL545" s="55"/>
      <c r="BM545" s="55"/>
      <c r="BN545" s="55"/>
      <c r="BO545" s="55"/>
      <c r="BP545" s="55"/>
      <c r="BQ545" s="55"/>
      <c r="BR545" s="55"/>
      <c r="BS545" s="55"/>
      <c r="BT545" s="55"/>
      <c r="BU545" s="55"/>
      <c r="BV545" s="55"/>
      <c r="BW545" s="55"/>
    </row>
    <row r="546" spans="3:75" ht="21" customHeight="1">
      <c r="C546" s="35"/>
      <c r="D546" s="427"/>
      <c r="E546" s="432"/>
      <c r="F546" s="189" t="s">
        <v>2401</v>
      </c>
      <c r="G546" s="259"/>
      <c r="H546" s="234" t="s">
        <v>0</v>
      </c>
      <c r="I546" s="234" t="s">
        <v>64</v>
      </c>
      <c r="J546" s="234" t="s">
        <v>0</v>
      </c>
      <c r="K546" s="234" t="s">
        <v>65</v>
      </c>
      <c r="L546" s="234" t="s">
        <v>0</v>
      </c>
      <c r="M546" s="234" t="s">
        <v>189</v>
      </c>
      <c r="N546" s="46" t="s">
        <v>67</v>
      </c>
      <c r="O546" s="46" t="s">
        <v>0</v>
      </c>
      <c r="P546" s="46" t="s">
        <v>378</v>
      </c>
      <c r="Q546" s="46"/>
      <c r="R546" s="46"/>
      <c r="S546" s="46"/>
      <c r="T546" s="46"/>
      <c r="U546" s="98"/>
      <c r="V546" s="21" t="str">
        <f t="shared" si="2"/>
        <v/>
      </c>
      <c r="W546" s="22" t="str">
        <f t="shared" si="3"/>
        <v/>
      </c>
      <c r="X546" s="180"/>
      <c r="Y546" s="301"/>
      <c r="Z546" s="304"/>
      <c r="BI546" s="55"/>
      <c r="BJ546" s="55"/>
      <c r="BK546" s="55"/>
      <c r="BL546" s="55"/>
      <c r="BM546" s="55"/>
      <c r="BN546" s="55"/>
      <c r="BO546" s="55"/>
      <c r="BP546" s="55"/>
      <c r="BQ546" s="55"/>
      <c r="BR546" s="55"/>
      <c r="BS546" s="55"/>
      <c r="BT546" s="55"/>
      <c r="BU546" s="55"/>
      <c r="BV546" s="55"/>
      <c r="BW546" s="55"/>
    </row>
    <row r="547" spans="3:75" ht="21" customHeight="1">
      <c r="C547" s="35"/>
      <c r="D547" s="427"/>
      <c r="E547" s="432"/>
      <c r="F547" s="189" t="s">
        <v>2402</v>
      </c>
      <c r="G547" s="259"/>
      <c r="H547" s="234" t="s">
        <v>0</v>
      </c>
      <c r="I547" s="234" t="s">
        <v>64</v>
      </c>
      <c r="J547" s="234" t="s">
        <v>0</v>
      </c>
      <c r="K547" s="234" t="s">
        <v>65</v>
      </c>
      <c r="L547" s="234" t="s">
        <v>0</v>
      </c>
      <c r="M547" s="234" t="s">
        <v>190</v>
      </c>
      <c r="N547" s="46" t="s">
        <v>67</v>
      </c>
      <c r="O547" s="46" t="s">
        <v>0</v>
      </c>
      <c r="P547" s="46" t="s">
        <v>378</v>
      </c>
      <c r="Q547" s="46"/>
      <c r="R547" s="46"/>
      <c r="S547" s="46"/>
      <c r="T547" s="46"/>
      <c r="U547" s="98"/>
      <c r="V547" s="21" t="str">
        <f t="shared" si="2"/>
        <v/>
      </c>
      <c r="W547" s="22" t="str">
        <f t="shared" si="3"/>
        <v/>
      </c>
      <c r="X547" s="180"/>
      <c r="Y547" s="301"/>
      <c r="Z547" s="304"/>
      <c r="BI547" s="55"/>
      <c r="BJ547" s="55"/>
      <c r="BK547" s="55"/>
      <c r="BL547" s="55"/>
      <c r="BM547" s="55"/>
      <c r="BN547" s="55"/>
      <c r="BO547" s="55"/>
      <c r="BP547" s="55"/>
      <c r="BQ547" s="55"/>
      <c r="BR547" s="55"/>
      <c r="BS547" s="55"/>
      <c r="BT547" s="55"/>
      <c r="BU547" s="55"/>
      <c r="BV547" s="55"/>
      <c r="BW547" s="55"/>
    </row>
    <row r="548" spans="3:75" ht="21" customHeight="1">
      <c r="C548" s="35"/>
      <c r="D548" s="427"/>
      <c r="E548" s="432"/>
      <c r="F548" s="189" t="s">
        <v>2403</v>
      </c>
      <c r="G548" s="259"/>
      <c r="H548" s="234" t="s">
        <v>0</v>
      </c>
      <c r="I548" s="234" t="s">
        <v>64</v>
      </c>
      <c r="J548" s="234" t="s">
        <v>0</v>
      </c>
      <c r="K548" s="234" t="s">
        <v>65</v>
      </c>
      <c r="L548" s="234" t="s">
        <v>0</v>
      </c>
      <c r="M548" s="234" t="s">
        <v>191</v>
      </c>
      <c r="N548" s="46" t="s">
        <v>67</v>
      </c>
      <c r="O548" s="46" t="s">
        <v>0</v>
      </c>
      <c r="P548" s="46" t="s">
        <v>378</v>
      </c>
      <c r="Q548" s="46"/>
      <c r="R548" s="46"/>
      <c r="S548" s="46"/>
      <c r="T548" s="46"/>
      <c r="U548" s="98"/>
      <c r="V548" s="21" t="str">
        <f t="shared" si="2"/>
        <v/>
      </c>
      <c r="W548" s="22" t="str">
        <f t="shared" si="3"/>
        <v/>
      </c>
      <c r="X548" s="180"/>
      <c r="Y548" s="301"/>
      <c r="Z548" s="304"/>
      <c r="BI548" s="55"/>
      <c r="BJ548" s="55"/>
      <c r="BK548" s="55"/>
      <c r="BL548" s="55"/>
      <c r="BM548" s="55"/>
      <c r="BN548" s="55"/>
      <c r="BO548" s="55"/>
      <c r="BP548" s="55"/>
      <c r="BQ548" s="55"/>
      <c r="BR548" s="55"/>
      <c r="BS548" s="55"/>
      <c r="BT548" s="55"/>
      <c r="BU548" s="55"/>
      <c r="BV548" s="55"/>
      <c r="BW548" s="55"/>
    </row>
    <row r="549" spans="3:75" ht="21" customHeight="1">
      <c r="C549" s="35"/>
      <c r="D549" s="427"/>
      <c r="E549" s="432"/>
      <c r="F549" s="189" t="s">
        <v>2404</v>
      </c>
      <c r="G549" s="259"/>
      <c r="H549" s="234" t="s">
        <v>0</v>
      </c>
      <c r="I549" s="234" t="s">
        <v>64</v>
      </c>
      <c r="J549" s="234" t="s">
        <v>0</v>
      </c>
      <c r="K549" s="234" t="s">
        <v>65</v>
      </c>
      <c r="L549" s="234" t="s">
        <v>0</v>
      </c>
      <c r="M549" s="234" t="s">
        <v>192</v>
      </c>
      <c r="N549" s="46" t="s">
        <v>67</v>
      </c>
      <c r="O549" s="46" t="s">
        <v>0</v>
      </c>
      <c r="P549" s="46" t="s">
        <v>378</v>
      </c>
      <c r="Q549" s="46"/>
      <c r="R549" s="46"/>
      <c r="S549" s="46"/>
      <c r="T549" s="46"/>
      <c r="U549" s="98"/>
      <c r="V549" s="21" t="str">
        <f t="shared" ref="V549:V612" si="4">IF(OR(AND(V97="",W97=""),AND(V323="",W323=""),AND(W97="X",W323="X"),OR(W97="M",W323="M")),"",SUM(V97,V323))</f>
        <v/>
      </c>
      <c r="W549" s="22" t="str">
        <f t="shared" ref="W549:W612" si="5">IF(AND(AND(W97="X",W323="X"),SUM(V97,V323)=0,ISNUMBER(V549)),"",IF(OR(W97="M",W323="M"),"M",IF(AND(W97=W323,OR(W97="X",W97="W",W97="Z")),UPPER(W97),"")))</f>
        <v/>
      </c>
      <c r="X549" s="180"/>
      <c r="Y549" s="301"/>
      <c r="Z549" s="304"/>
      <c r="BI549" s="55"/>
      <c r="BJ549" s="55"/>
      <c r="BK549" s="55"/>
      <c r="BL549" s="55"/>
      <c r="BM549" s="55"/>
      <c r="BN549" s="55"/>
      <c r="BO549" s="55"/>
      <c r="BP549" s="55"/>
      <c r="BQ549" s="55"/>
      <c r="BR549" s="55"/>
      <c r="BS549" s="55"/>
      <c r="BT549" s="55"/>
      <c r="BU549" s="55"/>
      <c r="BV549" s="55"/>
      <c r="BW549" s="55"/>
    </row>
    <row r="550" spans="3:75" ht="21" customHeight="1">
      <c r="C550" s="35"/>
      <c r="D550" s="427"/>
      <c r="E550" s="432"/>
      <c r="F550" s="189" t="s">
        <v>2405</v>
      </c>
      <c r="G550" s="259"/>
      <c r="H550" s="234" t="s">
        <v>0</v>
      </c>
      <c r="I550" s="234" t="s">
        <v>64</v>
      </c>
      <c r="J550" s="234" t="s">
        <v>0</v>
      </c>
      <c r="K550" s="234" t="s">
        <v>65</v>
      </c>
      <c r="L550" s="234" t="s">
        <v>0</v>
      </c>
      <c r="M550" s="234" t="s">
        <v>193</v>
      </c>
      <c r="N550" s="46" t="s">
        <v>67</v>
      </c>
      <c r="O550" s="46" t="s">
        <v>0</v>
      </c>
      <c r="P550" s="46" t="s">
        <v>378</v>
      </c>
      <c r="Q550" s="46"/>
      <c r="R550" s="46"/>
      <c r="S550" s="46"/>
      <c r="T550" s="46"/>
      <c r="U550" s="98"/>
      <c r="V550" s="21" t="str">
        <f t="shared" si="4"/>
        <v/>
      </c>
      <c r="W550" s="22" t="str">
        <f t="shared" si="5"/>
        <v/>
      </c>
      <c r="X550" s="180"/>
      <c r="Y550" s="301"/>
      <c r="Z550" s="304"/>
      <c r="BI550" s="55"/>
      <c r="BJ550" s="55"/>
      <c r="BK550" s="55"/>
      <c r="BL550" s="55"/>
      <c r="BM550" s="55"/>
      <c r="BN550" s="55"/>
      <c r="BO550" s="55"/>
      <c r="BP550" s="55"/>
      <c r="BQ550" s="55"/>
      <c r="BR550" s="55"/>
      <c r="BS550" s="55"/>
      <c r="BT550" s="55"/>
      <c r="BU550" s="55"/>
      <c r="BV550" s="55"/>
      <c r="BW550" s="55"/>
    </row>
    <row r="551" spans="3:75" ht="21" customHeight="1">
      <c r="C551" s="35"/>
      <c r="D551" s="427"/>
      <c r="E551" s="432"/>
      <c r="F551" s="189" t="s">
        <v>2406</v>
      </c>
      <c r="G551" s="259"/>
      <c r="H551" s="234" t="s">
        <v>0</v>
      </c>
      <c r="I551" s="234" t="s">
        <v>64</v>
      </c>
      <c r="J551" s="234" t="s">
        <v>0</v>
      </c>
      <c r="K551" s="234" t="s">
        <v>65</v>
      </c>
      <c r="L551" s="234" t="s">
        <v>0</v>
      </c>
      <c r="M551" s="234" t="s">
        <v>194</v>
      </c>
      <c r="N551" s="46" t="s">
        <v>67</v>
      </c>
      <c r="O551" s="46" t="s">
        <v>0</v>
      </c>
      <c r="P551" s="46" t="s">
        <v>378</v>
      </c>
      <c r="Q551" s="46"/>
      <c r="R551" s="46"/>
      <c r="S551" s="46"/>
      <c r="T551" s="46"/>
      <c r="U551" s="98"/>
      <c r="V551" s="21" t="str">
        <f t="shared" si="4"/>
        <v/>
      </c>
      <c r="W551" s="22" t="str">
        <f t="shared" si="5"/>
        <v/>
      </c>
      <c r="X551" s="180"/>
      <c r="Y551" s="301"/>
      <c r="Z551" s="304"/>
      <c r="BI551" s="55"/>
      <c r="BJ551" s="55"/>
      <c r="BK551" s="55"/>
      <c r="BL551" s="55"/>
      <c r="BM551" s="55"/>
      <c r="BN551" s="55"/>
      <c r="BO551" s="55"/>
      <c r="BP551" s="55"/>
      <c r="BQ551" s="55"/>
      <c r="BR551" s="55"/>
      <c r="BS551" s="55"/>
      <c r="BT551" s="55"/>
      <c r="BU551" s="55"/>
      <c r="BV551" s="55"/>
      <c r="BW551" s="55"/>
    </row>
    <row r="552" spans="3:75" ht="21" customHeight="1">
      <c r="C552" s="35"/>
      <c r="D552" s="427"/>
      <c r="E552" s="432"/>
      <c r="F552" s="189" t="s">
        <v>2407</v>
      </c>
      <c r="G552" s="259"/>
      <c r="H552" s="234" t="s">
        <v>0</v>
      </c>
      <c r="I552" s="234" t="s">
        <v>64</v>
      </c>
      <c r="J552" s="234" t="s">
        <v>0</v>
      </c>
      <c r="K552" s="234" t="s">
        <v>65</v>
      </c>
      <c r="L552" s="234" t="s">
        <v>0</v>
      </c>
      <c r="M552" s="234" t="s">
        <v>195</v>
      </c>
      <c r="N552" s="46" t="s">
        <v>67</v>
      </c>
      <c r="O552" s="46" t="s">
        <v>0</v>
      </c>
      <c r="P552" s="46" t="s">
        <v>378</v>
      </c>
      <c r="Q552" s="46"/>
      <c r="R552" s="46"/>
      <c r="S552" s="46"/>
      <c r="T552" s="46"/>
      <c r="U552" s="98"/>
      <c r="V552" s="21" t="str">
        <f t="shared" si="4"/>
        <v/>
      </c>
      <c r="W552" s="22" t="str">
        <f t="shared" si="5"/>
        <v/>
      </c>
      <c r="X552" s="180"/>
      <c r="Y552" s="301"/>
      <c r="Z552" s="304"/>
      <c r="BI552" s="55"/>
      <c r="BJ552" s="55"/>
      <c r="BK552" s="55"/>
      <c r="BL552" s="55"/>
      <c r="BM552" s="55"/>
      <c r="BN552" s="55"/>
      <c r="BO552" s="55"/>
      <c r="BP552" s="55"/>
      <c r="BQ552" s="55"/>
      <c r="BR552" s="55"/>
      <c r="BS552" s="55"/>
      <c r="BT552" s="55"/>
      <c r="BU552" s="55"/>
      <c r="BV552" s="55"/>
      <c r="BW552" s="55"/>
    </row>
    <row r="553" spans="3:75" ht="21" customHeight="1">
      <c r="C553" s="35"/>
      <c r="D553" s="427"/>
      <c r="E553" s="432"/>
      <c r="F553" s="189" t="s">
        <v>2408</v>
      </c>
      <c r="G553" s="259"/>
      <c r="H553" s="234" t="s">
        <v>0</v>
      </c>
      <c r="I553" s="234" t="s">
        <v>64</v>
      </c>
      <c r="J553" s="234" t="s">
        <v>0</v>
      </c>
      <c r="K553" s="234" t="s">
        <v>65</v>
      </c>
      <c r="L553" s="234" t="s">
        <v>0</v>
      </c>
      <c r="M553" s="234" t="s">
        <v>196</v>
      </c>
      <c r="N553" s="46" t="s">
        <v>67</v>
      </c>
      <c r="O553" s="46" t="s">
        <v>0</v>
      </c>
      <c r="P553" s="46" t="s">
        <v>378</v>
      </c>
      <c r="Q553" s="46"/>
      <c r="R553" s="46"/>
      <c r="S553" s="46"/>
      <c r="T553" s="46"/>
      <c r="U553" s="98"/>
      <c r="V553" s="21" t="str">
        <f t="shared" si="4"/>
        <v/>
      </c>
      <c r="W553" s="22" t="str">
        <f t="shared" si="5"/>
        <v/>
      </c>
      <c r="X553" s="180"/>
      <c r="Y553" s="301"/>
      <c r="Z553" s="304"/>
      <c r="BI553" s="55"/>
      <c r="BJ553" s="55"/>
      <c r="BK553" s="55"/>
      <c r="BL553" s="55"/>
      <c r="BM553" s="55"/>
      <c r="BN553" s="55"/>
      <c r="BO553" s="55"/>
      <c r="BP553" s="55"/>
      <c r="BQ553" s="55"/>
      <c r="BR553" s="55"/>
      <c r="BS553" s="55"/>
      <c r="BT553" s="55"/>
      <c r="BU553" s="55"/>
      <c r="BV553" s="55"/>
      <c r="BW553" s="55"/>
    </row>
    <row r="554" spans="3:75" ht="21" customHeight="1">
      <c r="C554" s="35"/>
      <c r="D554" s="427"/>
      <c r="E554" s="432"/>
      <c r="F554" s="189" t="s">
        <v>2409</v>
      </c>
      <c r="G554" s="259"/>
      <c r="H554" s="234" t="s">
        <v>0</v>
      </c>
      <c r="I554" s="234" t="s">
        <v>64</v>
      </c>
      <c r="J554" s="234" t="s">
        <v>0</v>
      </c>
      <c r="K554" s="234" t="s">
        <v>65</v>
      </c>
      <c r="L554" s="234" t="s">
        <v>0</v>
      </c>
      <c r="M554" s="234" t="s">
        <v>197</v>
      </c>
      <c r="N554" s="46" t="s">
        <v>67</v>
      </c>
      <c r="O554" s="46" t="s">
        <v>0</v>
      </c>
      <c r="P554" s="46" t="s">
        <v>378</v>
      </c>
      <c r="Q554" s="46"/>
      <c r="R554" s="46"/>
      <c r="S554" s="46"/>
      <c r="T554" s="46"/>
      <c r="U554" s="98"/>
      <c r="V554" s="21" t="str">
        <f t="shared" si="4"/>
        <v/>
      </c>
      <c r="W554" s="22" t="str">
        <f t="shared" si="5"/>
        <v/>
      </c>
      <c r="X554" s="180"/>
      <c r="Y554" s="301"/>
      <c r="Z554" s="304"/>
      <c r="BI554" s="55"/>
      <c r="BJ554" s="55"/>
      <c r="BK554" s="55"/>
      <c r="BL554" s="55"/>
      <c r="BM554" s="55"/>
      <c r="BN554" s="55"/>
      <c r="BO554" s="55"/>
      <c r="BP554" s="55"/>
      <c r="BQ554" s="55"/>
      <c r="BR554" s="55"/>
      <c r="BS554" s="55"/>
      <c r="BT554" s="55"/>
      <c r="BU554" s="55"/>
      <c r="BV554" s="55"/>
      <c r="BW554" s="55"/>
    </row>
    <row r="555" spans="3:75" ht="21" customHeight="1">
      <c r="C555" s="35"/>
      <c r="D555" s="427"/>
      <c r="E555" s="432"/>
      <c r="F555" s="189" t="s">
        <v>2410</v>
      </c>
      <c r="G555" s="259"/>
      <c r="H555" s="234" t="s">
        <v>0</v>
      </c>
      <c r="I555" s="234" t="s">
        <v>64</v>
      </c>
      <c r="J555" s="234" t="s">
        <v>0</v>
      </c>
      <c r="K555" s="234" t="s">
        <v>65</v>
      </c>
      <c r="L555" s="234" t="s">
        <v>0</v>
      </c>
      <c r="M555" s="234" t="s">
        <v>198</v>
      </c>
      <c r="N555" s="46" t="s">
        <v>67</v>
      </c>
      <c r="O555" s="46" t="s">
        <v>0</v>
      </c>
      <c r="P555" s="46" t="s">
        <v>378</v>
      </c>
      <c r="Q555" s="46"/>
      <c r="R555" s="46"/>
      <c r="S555" s="46"/>
      <c r="T555" s="46"/>
      <c r="U555" s="98"/>
      <c r="V555" s="21" t="str">
        <f t="shared" si="4"/>
        <v/>
      </c>
      <c r="W555" s="22" t="str">
        <f t="shared" si="5"/>
        <v/>
      </c>
      <c r="X555" s="180"/>
      <c r="Y555" s="301"/>
      <c r="Z555" s="304"/>
      <c r="BI555" s="55"/>
      <c r="BJ555" s="55"/>
      <c r="BK555" s="55"/>
      <c r="BL555" s="55"/>
      <c r="BM555" s="55"/>
      <c r="BN555" s="55"/>
      <c r="BO555" s="55"/>
      <c r="BP555" s="55"/>
      <c r="BQ555" s="55"/>
      <c r="BR555" s="55"/>
      <c r="BS555" s="55"/>
      <c r="BT555" s="55"/>
      <c r="BU555" s="55"/>
      <c r="BV555" s="55"/>
      <c r="BW555" s="55"/>
    </row>
    <row r="556" spans="3:75" ht="21" customHeight="1">
      <c r="C556" s="35"/>
      <c r="D556" s="427"/>
      <c r="E556" s="432"/>
      <c r="F556" s="189" t="s">
        <v>2411</v>
      </c>
      <c r="G556" s="259"/>
      <c r="H556" s="234" t="s">
        <v>0</v>
      </c>
      <c r="I556" s="234" t="s">
        <v>64</v>
      </c>
      <c r="J556" s="234" t="s">
        <v>0</v>
      </c>
      <c r="K556" s="234" t="s">
        <v>65</v>
      </c>
      <c r="L556" s="234" t="s">
        <v>0</v>
      </c>
      <c r="M556" s="234" t="s">
        <v>199</v>
      </c>
      <c r="N556" s="46" t="s">
        <v>67</v>
      </c>
      <c r="O556" s="46" t="s">
        <v>0</v>
      </c>
      <c r="P556" s="46" t="s">
        <v>378</v>
      </c>
      <c r="Q556" s="46"/>
      <c r="R556" s="46"/>
      <c r="S556" s="46"/>
      <c r="T556" s="46"/>
      <c r="U556" s="98"/>
      <c r="V556" s="21" t="str">
        <f t="shared" si="4"/>
        <v/>
      </c>
      <c r="W556" s="22" t="str">
        <f t="shared" si="5"/>
        <v/>
      </c>
      <c r="X556" s="180"/>
      <c r="Y556" s="301"/>
      <c r="Z556" s="304"/>
      <c r="BI556" s="55"/>
      <c r="BJ556" s="55"/>
      <c r="BK556" s="55"/>
      <c r="BL556" s="55"/>
      <c r="BM556" s="55"/>
      <c r="BN556" s="55"/>
      <c r="BO556" s="55"/>
      <c r="BP556" s="55"/>
      <c r="BQ556" s="55"/>
      <c r="BR556" s="55"/>
      <c r="BS556" s="55"/>
      <c r="BT556" s="55"/>
      <c r="BU556" s="55"/>
      <c r="BV556" s="55"/>
      <c r="BW556" s="55"/>
    </row>
    <row r="557" spans="3:75" ht="21" customHeight="1">
      <c r="C557" s="35"/>
      <c r="D557" s="427"/>
      <c r="E557" s="432"/>
      <c r="F557" s="189" t="s">
        <v>2412</v>
      </c>
      <c r="G557" s="259"/>
      <c r="H557" s="234" t="s">
        <v>0</v>
      </c>
      <c r="I557" s="234" t="s">
        <v>64</v>
      </c>
      <c r="J557" s="234" t="s">
        <v>0</v>
      </c>
      <c r="K557" s="234" t="s">
        <v>65</v>
      </c>
      <c r="L557" s="234" t="s">
        <v>0</v>
      </c>
      <c r="M557" s="234" t="s">
        <v>200</v>
      </c>
      <c r="N557" s="46" t="s">
        <v>67</v>
      </c>
      <c r="O557" s="46" t="s">
        <v>0</v>
      </c>
      <c r="P557" s="46" t="s">
        <v>378</v>
      </c>
      <c r="Q557" s="46"/>
      <c r="R557" s="46"/>
      <c r="S557" s="46"/>
      <c r="T557" s="46"/>
      <c r="U557" s="98"/>
      <c r="V557" s="21" t="str">
        <f t="shared" si="4"/>
        <v/>
      </c>
      <c r="W557" s="22" t="str">
        <f t="shared" si="5"/>
        <v/>
      </c>
      <c r="X557" s="180"/>
      <c r="Y557" s="301"/>
      <c r="Z557" s="304"/>
      <c r="BI557" s="55"/>
      <c r="BJ557" s="55"/>
      <c r="BK557" s="55"/>
      <c r="BL557" s="55"/>
      <c r="BM557" s="55"/>
      <c r="BN557" s="55"/>
      <c r="BO557" s="55"/>
      <c r="BP557" s="55"/>
      <c r="BQ557" s="55"/>
      <c r="BR557" s="55"/>
      <c r="BS557" s="55"/>
      <c r="BT557" s="55"/>
      <c r="BU557" s="55"/>
      <c r="BV557" s="55"/>
      <c r="BW557" s="55"/>
    </row>
    <row r="558" spans="3:75" ht="21" customHeight="1">
      <c r="C558" s="35"/>
      <c r="D558" s="427"/>
      <c r="E558" s="432"/>
      <c r="F558" s="189" t="s">
        <v>2413</v>
      </c>
      <c r="G558" s="259"/>
      <c r="H558" s="234" t="s">
        <v>0</v>
      </c>
      <c r="I558" s="234" t="s">
        <v>64</v>
      </c>
      <c r="J558" s="234" t="s">
        <v>0</v>
      </c>
      <c r="K558" s="234" t="s">
        <v>65</v>
      </c>
      <c r="L558" s="234" t="s">
        <v>0</v>
      </c>
      <c r="M558" s="234" t="s">
        <v>201</v>
      </c>
      <c r="N558" s="46" t="s">
        <v>67</v>
      </c>
      <c r="O558" s="46" t="s">
        <v>0</v>
      </c>
      <c r="P558" s="46" t="s">
        <v>378</v>
      </c>
      <c r="Q558" s="46"/>
      <c r="R558" s="46"/>
      <c r="S558" s="46"/>
      <c r="T558" s="46"/>
      <c r="U558" s="98"/>
      <c r="V558" s="21" t="str">
        <f t="shared" si="4"/>
        <v/>
      </c>
      <c r="W558" s="22" t="str">
        <f t="shared" si="5"/>
        <v/>
      </c>
      <c r="X558" s="180"/>
      <c r="Y558" s="301"/>
      <c r="Z558" s="304"/>
      <c r="BI558" s="55"/>
      <c r="BJ558" s="55"/>
      <c r="BK558" s="55"/>
      <c r="BL558" s="55"/>
      <c r="BM558" s="55"/>
      <c r="BN558" s="55"/>
      <c r="BO558" s="55"/>
      <c r="BP558" s="55"/>
      <c r="BQ558" s="55"/>
      <c r="BR558" s="55"/>
      <c r="BS558" s="55"/>
      <c r="BT558" s="55"/>
      <c r="BU558" s="55"/>
      <c r="BV558" s="55"/>
      <c r="BW558" s="55"/>
    </row>
    <row r="559" spans="3:75" ht="21" customHeight="1">
      <c r="C559" s="35"/>
      <c r="D559" s="427"/>
      <c r="E559" s="432"/>
      <c r="F559" s="189" t="s">
        <v>2414</v>
      </c>
      <c r="G559" s="259"/>
      <c r="H559" s="234" t="s">
        <v>0</v>
      </c>
      <c r="I559" s="234" t="s">
        <v>64</v>
      </c>
      <c r="J559" s="234" t="s">
        <v>0</v>
      </c>
      <c r="K559" s="234" t="s">
        <v>65</v>
      </c>
      <c r="L559" s="234" t="s">
        <v>0</v>
      </c>
      <c r="M559" s="234" t="s">
        <v>202</v>
      </c>
      <c r="N559" s="46" t="s">
        <v>67</v>
      </c>
      <c r="O559" s="46" t="s">
        <v>0</v>
      </c>
      <c r="P559" s="46" t="s">
        <v>378</v>
      </c>
      <c r="Q559" s="46"/>
      <c r="R559" s="46"/>
      <c r="S559" s="46"/>
      <c r="T559" s="46"/>
      <c r="U559" s="98"/>
      <c r="V559" s="21" t="str">
        <f t="shared" si="4"/>
        <v/>
      </c>
      <c r="W559" s="22" t="str">
        <f t="shared" si="5"/>
        <v/>
      </c>
      <c r="X559" s="180"/>
      <c r="Y559" s="301"/>
      <c r="Z559" s="304"/>
      <c r="BI559" s="55"/>
      <c r="BJ559" s="55"/>
      <c r="BK559" s="55"/>
      <c r="BL559" s="55"/>
      <c r="BM559" s="55"/>
      <c r="BN559" s="55"/>
      <c r="BO559" s="55"/>
      <c r="BP559" s="55"/>
      <c r="BQ559" s="55"/>
      <c r="BR559" s="55"/>
      <c r="BS559" s="55"/>
      <c r="BT559" s="55"/>
      <c r="BU559" s="55"/>
      <c r="BV559" s="55"/>
      <c r="BW559" s="55"/>
    </row>
    <row r="560" spans="3:75" ht="21" customHeight="1">
      <c r="C560" s="35"/>
      <c r="D560" s="427"/>
      <c r="E560" s="432"/>
      <c r="F560" s="189" t="s">
        <v>2415</v>
      </c>
      <c r="G560" s="259"/>
      <c r="H560" s="234" t="s">
        <v>0</v>
      </c>
      <c r="I560" s="234" t="s">
        <v>64</v>
      </c>
      <c r="J560" s="234" t="s">
        <v>0</v>
      </c>
      <c r="K560" s="234" t="s">
        <v>65</v>
      </c>
      <c r="L560" s="234" t="s">
        <v>0</v>
      </c>
      <c r="M560" s="234" t="s">
        <v>203</v>
      </c>
      <c r="N560" s="46" t="s">
        <v>67</v>
      </c>
      <c r="O560" s="46" t="s">
        <v>0</v>
      </c>
      <c r="P560" s="46" t="s">
        <v>378</v>
      </c>
      <c r="Q560" s="46"/>
      <c r="R560" s="46"/>
      <c r="S560" s="46"/>
      <c r="T560" s="46"/>
      <c r="U560" s="98"/>
      <c r="V560" s="21" t="str">
        <f t="shared" si="4"/>
        <v/>
      </c>
      <c r="W560" s="22" t="str">
        <f t="shared" si="5"/>
        <v/>
      </c>
      <c r="X560" s="180"/>
      <c r="Y560" s="301"/>
      <c r="Z560" s="304"/>
      <c r="BI560" s="55"/>
      <c r="BJ560" s="55"/>
      <c r="BK560" s="55"/>
      <c r="BL560" s="55"/>
      <c r="BM560" s="55"/>
      <c r="BN560" s="55"/>
      <c r="BO560" s="55"/>
      <c r="BP560" s="55"/>
      <c r="BQ560" s="55"/>
      <c r="BR560" s="55"/>
      <c r="BS560" s="55"/>
      <c r="BT560" s="55"/>
      <c r="BU560" s="55"/>
      <c r="BV560" s="55"/>
      <c r="BW560" s="55"/>
    </row>
    <row r="561" spans="3:75" ht="21" customHeight="1">
      <c r="C561" s="35"/>
      <c r="D561" s="427"/>
      <c r="E561" s="432"/>
      <c r="F561" s="189" t="s">
        <v>2416</v>
      </c>
      <c r="G561" s="259"/>
      <c r="H561" s="234" t="s">
        <v>0</v>
      </c>
      <c r="I561" s="234" t="s">
        <v>64</v>
      </c>
      <c r="J561" s="234" t="s">
        <v>0</v>
      </c>
      <c r="K561" s="234" t="s">
        <v>65</v>
      </c>
      <c r="L561" s="234" t="s">
        <v>0</v>
      </c>
      <c r="M561" s="234" t="s">
        <v>204</v>
      </c>
      <c r="N561" s="46" t="s">
        <v>67</v>
      </c>
      <c r="O561" s="46" t="s">
        <v>0</v>
      </c>
      <c r="P561" s="46" t="s">
        <v>378</v>
      </c>
      <c r="Q561" s="46"/>
      <c r="R561" s="46"/>
      <c r="S561" s="46"/>
      <c r="T561" s="46"/>
      <c r="U561" s="98"/>
      <c r="V561" s="21" t="str">
        <f t="shared" si="4"/>
        <v/>
      </c>
      <c r="W561" s="22" t="str">
        <f t="shared" si="5"/>
        <v/>
      </c>
      <c r="X561" s="180"/>
      <c r="Y561" s="301"/>
      <c r="Z561" s="304"/>
      <c r="BI561" s="55"/>
      <c r="BJ561" s="55"/>
      <c r="BK561" s="55"/>
      <c r="BL561" s="55"/>
      <c r="BM561" s="55"/>
      <c r="BN561" s="55"/>
      <c r="BO561" s="55"/>
      <c r="BP561" s="55"/>
      <c r="BQ561" s="55"/>
      <c r="BR561" s="55"/>
      <c r="BS561" s="55"/>
      <c r="BT561" s="55"/>
      <c r="BU561" s="55"/>
      <c r="BV561" s="55"/>
      <c r="BW561" s="55"/>
    </row>
    <row r="562" spans="3:75" ht="21" customHeight="1">
      <c r="C562" s="35"/>
      <c r="D562" s="427"/>
      <c r="E562" s="432"/>
      <c r="F562" s="189" t="s">
        <v>2417</v>
      </c>
      <c r="G562" s="259"/>
      <c r="H562" s="234" t="s">
        <v>0</v>
      </c>
      <c r="I562" s="234" t="s">
        <v>64</v>
      </c>
      <c r="J562" s="234" t="s">
        <v>0</v>
      </c>
      <c r="K562" s="234" t="s">
        <v>65</v>
      </c>
      <c r="L562" s="234" t="s">
        <v>0</v>
      </c>
      <c r="M562" s="234" t="s">
        <v>205</v>
      </c>
      <c r="N562" s="46" t="s">
        <v>67</v>
      </c>
      <c r="O562" s="46" t="s">
        <v>0</v>
      </c>
      <c r="P562" s="46" t="s">
        <v>378</v>
      </c>
      <c r="Q562" s="46"/>
      <c r="R562" s="46"/>
      <c r="S562" s="46"/>
      <c r="T562" s="46"/>
      <c r="U562" s="98"/>
      <c r="V562" s="21" t="str">
        <f t="shared" si="4"/>
        <v/>
      </c>
      <c r="W562" s="22" t="str">
        <f t="shared" si="5"/>
        <v/>
      </c>
      <c r="X562" s="180"/>
      <c r="Y562" s="301"/>
      <c r="Z562" s="301"/>
      <c r="AD562" s="302"/>
      <c r="AE562" s="302"/>
      <c r="AF562" s="302"/>
      <c r="AG562" s="302"/>
      <c r="AH562" s="302"/>
      <c r="AI562" s="302"/>
      <c r="AJ562" s="302"/>
      <c r="AK562" s="302"/>
      <c r="AL562" s="302"/>
      <c r="AM562" s="302"/>
      <c r="AN562" s="302"/>
      <c r="AO562" s="302"/>
      <c r="AP562" s="302"/>
      <c r="AQ562" s="302"/>
      <c r="AR562" s="302"/>
      <c r="AS562" s="302"/>
      <c r="BI562" s="55"/>
      <c r="BJ562" s="55"/>
      <c r="BK562" s="55"/>
      <c r="BL562" s="55"/>
      <c r="BM562" s="55"/>
      <c r="BN562" s="55"/>
      <c r="BO562" s="55"/>
      <c r="BP562" s="55"/>
      <c r="BQ562" s="55"/>
      <c r="BR562" s="55"/>
      <c r="BS562" s="55"/>
      <c r="BT562" s="55"/>
      <c r="BU562" s="55"/>
      <c r="BV562" s="55"/>
      <c r="BW562" s="55"/>
    </row>
    <row r="563" spans="3:75" ht="21" customHeight="1">
      <c r="C563" s="35"/>
      <c r="D563" s="427"/>
      <c r="E563" s="432"/>
      <c r="F563" s="189" t="s">
        <v>2418</v>
      </c>
      <c r="G563" s="259"/>
      <c r="H563" s="234" t="s">
        <v>0</v>
      </c>
      <c r="I563" s="234" t="s">
        <v>64</v>
      </c>
      <c r="J563" s="234" t="s">
        <v>0</v>
      </c>
      <c r="K563" s="234" t="s">
        <v>65</v>
      </c>
      <c r="L563" s="234" t="s">
        <v>0</v>
      </c>
      <c r="M563" s="234" t="s">
        <v>206</v>
      </c>
      <c r="N563" s="46" t="s">
        <v>67</v>
      </c>
      <c r="O563" s="46" t="s">
        <v>0</v>
      </c>
      <c r="P563" s="46" t="s">
        <v>378</v>
      </c>
      <c r="Q563" s="46"/>
      <c r="R563" s="46"/>
      <c r="S563" s="46"/>
      <c r="T563" s="46"/>
      <c r="U563" s="98"/>
      <c r="V563" s="21" t="str">
        <f t="shared" si="4"/>
        <v/>
      </c>
      <c r="W563" s="22" t="str">
        <f t="shared" si="5"/>
        <v/>
      </c>
      <c r="X563" s="180"/>
      <c r="Y563" s="301"/>
      <c r="Z563" s="301"/>
      <c r="AD563" s="302"/>
      <c r="AE563" s="302"/>
      <c r="AF563" s="302"/>
      <c r="AG563" s="302"/>
      <c r="AH563" s="302"/>
      <c r="AI563" s="302"/>
      <c r="AJ563" s="302"/>
      <c r="AK563" s="302"/>
      <c r="AL563" s="302"/>
      <c r="AM563" s="302"/>
      <c r="AN563" s="302"/>
      <c r="AO563" s="302"/>
      <c r="AP563" s="302"/>
      <c r="AQ563" s="302"/>
      <c r="AR563" s="302"/>
      <c r="AS563" s="302"/>
      <c r="BI563" s="55"/>
      <c r="BJ563" s="55"/>
      <c r="BK563" s="55"/>
      <c r="BL563" s="55"/>
      <c r="BM563" s="55"/>
      <c r="BN563" s="55"/>
      <c r="BO563" s="55"/>
      <c r="BP563" s="55"/>
      <c r="BQ563" s="55"/>
      <c r="BR563" s="55"/>
      <c r="BS563" s="55"/>
      <c r="BT563" s="55"/>
      <c r="BU563" s="55"/>
      <c r="BV563" s="55"/>
      <c r="BW563" s="55"/>
    </row>
    <row r="564" spans="3:75" ht="21" customHeight="1">
      <c r="C564" s="35"/>
      <c r="D564" s="427"/>
      <c r="E564" s="432"/>
      <c r="F564" s="189" t="s">
        <v>2419</v>
      </c>
      <c r="G564" s="259"/>
      <c r="H564" s="234" t="s">
        <v>0</v>
      </c>
      <c r="I564" s="234" t="s">
        <v>64</v>
      </c>
      <c r="J564" s="234" t="s">
        <v>0</v>
      </c>
      <c r="K564" s="234" t="s">
        <v>65</v>
      </c>
      <c r="L564" s="234" t="s">
        <v>0</v>
      </c>
      <c r="M564" s="234" t="s">
        <v>207</v>
      </c>
      <c r="N564" s="46" t="s">
        <v>67</v>
      </c>
      <c r="O564" s="46" t="s">
        <v>0</v>
      </c>
      <c r="P564" s="46" t="s">
        <v>378</v>
      </c>
      <c r="Q564" s="46"/>
      <c r="R564" s="46"/>
      <c r="S564" s="46"/>
      <c r="T564" s="46"/>
      <c r="U564" s="98"/>
      <c r="V564" s="21" t="str">
        <f t="shared" si="4"/>
        <v/>
      </c>
      <c r="W564" s="22" t="str">
        <f t="shared" si="5"/>
        <v/>
      </c>
      <c r="X564" s="180"/>
      <c r="Y564" s="301"/>
      <c r="Z564" s="301"/>
      <c r="AD564" s="302"/>
      <c r="AE564" s="302"/>
      <c r="AF564" s="302"/>
      <c r="AG564" s="302"/>
      <c r="AH564" s="302"/>
      <c r="AI564" s="302"/>
      <c r="AJ564" s="302"/>
      <c r="AK564" s="302"/>
      <c r="AL564" s="302"/>
      <c r="AM564" s="302"/>
      <c r="AN564" s="302"/>
      <c r="AO564" s="302"/>
      <c r="AP564" s="302"/>
      <c r="AQ564" s="302"/>
      <c r="AR564" s="302"/>
      <c r="AS564" s="302"/>
      <c r="BI564" s="55"/>
      <c r="BJ564" s="55"/>
      <c r="BK564" s="55"/>
      <c r="BL564" s="55"/>
      <c r="BM564" s="55"/>
      <c r="BN564" s="55"/>
      <c r="BO564" s="55"/>
      <c r="BP564" s="55"/>
      <c r="BQ564" s="55"/>
      <c r="BR564" s="55"/>
      <c r="BS564" s="55"/>
      <c r="BT564" s="55"/>
      <c r="BU564" s="55"/>
      <c r="BV564" s="55"/>
      <c r="BW564" s="55"/>
    </row>
    <row r="565" spans="3:75" ht="21" customHeight="1">
      <c r="C565" s="35"/>
      <c r="D565" s="427"/>
      <c r="E565" s="432"/>
      <c r="F565" s="189" t="s">
        <v>2420</v>
      </c>
      <c r="G565" s="259"/>
      <c r="H565" s="234" t="s">
        <v>0</v>
      </c>
      <c r="I565" s="234" t="s">
        <v>64</v>
      </c>
      <c r="J565" s="234" t="s">
        <v>0</v>
      </c>
      <c r="K565" s="234" t="s">
        <v>65</v>
      </c>
      <c r="L565" s="234" t="s">
        <v>0</v>
      </c>
      <c r="M565" s="234" t="s">
        <v>208</v>
      </c>
      <c r="N565" s="46" t="s">
        <v>67</v>
      </c>
      <c r="O565" s="46" t="s">
        <v>0</v>
      </c>
      <c r="P565" s="46" t="s">
        <v>378</v>
      </c>
      <c r="Q565" s="46"/>
      <c r="R565" s="46"/>
      <c r="S565" s="46"/>
      <c r="T565" s="46"/>
      <c r="U565" s="98"/>
      <c r="V565" s="21" t="str">
        <f t="shared" si="4"/>
        <v/>
      </c>
      <c r="W565" s="22" t="str">
        <f t="shared" si="5"/>
        <v/>
      </c>
      <c r="X565" s="180"/>
      <c r="Y565" s="301"/>
      <c r="Z565" s="301"/>
      <c r="AD565" s="302"/>
      <c r="AE565" s="302"/>
      <c r="AF565" s="302"/>
      <c r="AG565" s="302"/>
      <c r="AH565" s="302"/>
      <c r="AI565" s="302"/>
      <c r="AJ565" s="302"/>
      <c r="AK565" s="302"/>
      <c r="AL565" s="302"/>
      <c r="AM565" s="302"/>
      <c r="AN565" s="302"/>
      <c r="AO565" s="302"/>
      <c r="AP565" s="302"/>
      <c r="AQ565" s="302"/>
      <c r="AR565" s="302"/>
      <c r="AS565" s="302"/>
      <c r="BI565" s="55"/>
      <c r="BJ565" s="55"/>
      <c r="BK565" s="55"/>
      <c r="BL565" s="55"/>
      <c r="BM565" s="55"/>
      <c r="BN565" s="55"/>
      <c r="BO565" s="55"/>
      <c r="BP565" s="55"/>
      <c r="BQ565" s="55"/>
      <c r="BR565" s="55"/>
      <c r="BS565" s="55"/>
      <c r="BT565" s="55"/>
      <c r="BU565" s="55"/>
      <c r="BV565" s="55"/>
      <c r="BW565" s="55"/>
    </row>
    <row r="566" spans="3:75" ht="21" customHeight="1">
      <c r="C566" s="35"/>
      <c r="D566" s="427"/>
      <c r="E566" s="432"/>
      <c r="F566" s="189" t="s">
        <v>2421</v>
      </c>
      <c r="G566" s="259"/>
      <c r="H566" s="234" t="s">
        <v>0</v>
      </c>
      <c r="I566" s="234" t="s">
        <v>64</v>
      </c>
      <c r="J566" s="234" t="s">
        <v>0</v>
      </c>
      <c r="K566" s="234" t="s">
        <v>65</v>
      </c>
      <c r="L566" s="234" t="s">
        <v>0</v>
      </c>
      <c r="M566" s="234" t="s">
        <v>209</v>
      </c>
      <c r="N566" s="46" t="s">
        <v>67</v>
      </c>
      <c r="O566" s="46" t="s">
        <v>0</v>
      </c>
      <c r="P566" s="46" t="s">
        <v>378</v>
      </c>
      <c r="Q566" s="46"/>
      <c r="R566" s="46"/>
      <c r="S566" s="46"/>
      <c r="T566" s="46"/>
      <c r="U566" s="98"/>
      <c r="V566" s="21" t="str">
        <f t="shared" si="4"/>
        <v/>
      </c>
      <c r="W566" s="22" t="str">
        <f t="shared" si="5"/>
        <v/>
      </c>
      <c r="X566" s="180"/>
      <c r="Y566" s="301"/>
      <c r="Z566" s="301"/>
      <c r="AD566" s="302"/>
      <c r="AE566" s="302"/>
      <c r="AF566" s="302"/>
      <c r="AG566" s="302"/>
      <c r="AH566" s="302"/>
      <c r="AI566" s="302"/>
      <c r="AJ566" s="302"/>
      <c r="AK566" s="302"/>
      <c r="AL566" s="302"/>
      <c r="AM566" s="302"/>
      <c r="AN566" s="302"/>
      <c r="AO566" s="302"/>
      <c r="AP566" s="302"/>
      <c r="AQ566" s="302"/>
      <c r="AR566" s="302"/>
      <c r="AS566" s="302"/>
      <c r="BI566" s="55"/>
      <c r="BJ566" s="55"/>
      <c r="BK566" s="55"/>
      <c r="BL566" s="55"/>
      <c r="BM566" s="55"/>
      <c r="BN566" s="55"/>
      <c r="BO566" s="55"/>
      <c r="BP566" s="55"/>
      <c r="BQ566" s="55"/>
      <c r="BR566" s="55"/>
      <c r="BS566" s="55"/>
      <c r="BT566" s="55"/>
      <c r="BU566" s="55"/>
      <c r="BV566" s="55"/>
      <c r="BW566" s="55"/>
    </row>
    <row r="567" spans="3:75" ht="21" customHeight="1">
      <c r="C567" s="35"/>
      <c r="D567" s="427"/>
      <c r="E567" s="432"/>
      <c r="F567" s="189" t="s">
        <v>2422</v>
      </c>
      <c r="G567" s="259"/>
      <c r="H567" s="234" t="s">
        <v>0</v>
      </c>
      <c r="I567" s="234" t="s">
        <v>64</v>
      </c>
      <c r="J567" s="234" t="s">
        <v>0</v>
      </c>
      <c r="K567" s="234" t="s">
        <v>65</v>
      </c>
      <c r="L567" s="234" t="s">
        <v>0</v>
      </c>
      <c r="M567" s="234" t="s">
        <v>210</v>
      </c>
      <c r="N567" s="46" t="s">
        <v>67</v>
      </c>
      <c r="O567" s="46" t="s">
        <v>0</v>
      </c>
      <c r="P567" s="46" t="s">
        <v>378</v>
      </c>
      <c r="Q567" s="46"/>
      <c r="R567" s="46"/>
      <c r="S567" s="46"/>
      <c r="T567" s="46"/>
      <c r="U567" s="98"/>
      <c r="V567" s="21" t="str">
        <f t="shared" si="4"/>
        <v/>
      </c>
      <c r="W567" s="22" t="str">
        <f t="shared" si="5"/>
        <v/>
      </c>
      <c r="X567" s="180"/>
      <c r="Y567" s="301"/>
      <c r="Z567" s="301"/>
      <c r="AD567" s="302"/>
      <c r="AE567" s="302"/>
      <c r="AF567" s="302"/>
      <c r="AG567" s="302"/>
      <c r="AH567" s="302"/>
      <c r="AI567" s="302"/>
      <c r="AJ567" s="302"/>
      <c r="AK567" s="302"/>
      <c r="AL567" s="302"/>
      <c r="AM567" s="302"/>
      <c r="AN567" s="302"/>
      <c r="AO567" s="302"/>
      <c r="AP567" s="302"/>
      <c r="AQ567" s="302"/>
      <c r="AR567" s="302"/>
      <c r="AS567" s="302"/>
      <c r="BI567" s="55"/>
      <c r="BJ567" s="55"/>
      <c r="BK567" s="55"/>
      <c r="BL567" s="55"/>
      <c r="BM567" s="55"/>
      <c r="BN567" s="55"/>
      <c r="BO567" s="55"/>
      <c r="BP567" s="55"/>
      <c r="BQ567" s="55"/>
      <c r="BR567" s="55"/>
      <c r="BS567" s="55"/>
      <c r="BT567" s="55"/>
      <c r="BU567" s="55"/>
      <c r="BV567" s="55"/>
      <c r="BW567" s="55"/>
    </row>
    <row r="568" spans="3:75" ht="21" customHeight="1">
      <c r="C568" s="35"/>
      <c r="D568" s="427"/>
      <c r="E568" s="432"/>
      <c r="F568" s="189" t="s">
        <v>2423</v>
      </c>
      <c r="G568" s="259"/>
      <c r="H568" s="234" t="s">
        <v>0</v>
      </c>
      <c r="I568" s="234" t="s">
        <v>64</v>
      </c>
      <c r="J568" s="234" t="s">
        <v>0</v>
      </c>
      <c r="K568" s="234" t="s">
        <v>65</v>
      </c>
      <c r="L568" s="234" t="s">
        <v>0</v>
      </c>
      <c r="M568" s="234" t="s">
        <v>211</v>
      </c>
      <c r="N568" s="46" t="s">
        <v>67</v>
      </c>
      <c r="O568" s="46" t="s">
        <v>0</v>
      </c>
      <c r="P568" s="46" t="s">
        <v>378</v>
      </c>
      <c r="Q568" s="46"/>
      <c r="R568" s="46"/>
      <c r="S568" s="46"/>
      <c r="T568" s="46"/>
      <c r="U568" s="98"/>
      <c r="V568" s="21" t="str">
        <f t="shared" si="4"/>
        <v/>
      </c>
      <c r="W568" s="22" t="str">
        <f t="shared" si="5"/>
        <v/>
      </c>
      <c r="X568" s="180"/>
      <c r="Y568" s="301"/>
      <c r="Z568" s="301"/>
      <c r="AD568" s="302"/>
      <c r="AE568" s="302"/>
      <c r="AF568" s="302"/>
      <c r="AG568" s="302"/>
      <c r="AH568" s="302"/>
      <c r="AI568" s="302"/>
      <c r="AJ568" s="302"/>
      <c r="AK568" s="302"/>
      <c r="AL568" s="302"/>
      <c r="AM568" s="302"/>
      <c r="AN568" s="302"/>
      <c r="AO568" s="302"/>
      <c r="AP568" s="302"/>
      <c r="AQ568" s="302"/>
      <c r="AR568" s="302"/>
      <c r="AS568" s="302"/>
      <c r="BI568" s="55"/>
      <c r="BJ568" s="55"/>
      <c r="BK568" s="55"/>
      <c r="BL568" s="55"/>
      <c r="BM568" s="55"/>
      <c r="BN568" s="55"/>
      <c r="BO568" s="55"/>
      <c r="BP568" s="55"/>
      <c r="BQ568" s="55"/>
      <c r="BR568" s="55"/>
      <c r="BS568" s="55"/>
      <c r="BT568" s="55"/>
      <c r="BU568" s="55"/>
      <c r="BV568" s="55"/>
      <c r="BW568" s="55"/>
    </row>
    <row r="569" spans="3:75" ht="21" customHeight="1">
      <c r="C569" s="35"/>
      <c r="D569" s="427"/>
      <c r="E569" s="432"/>
      <c r="F569" s="189" t="s">
        <v>2307</v>
      </c>
      <c r="G569" s="259"/>
      <c r="H569" s="234" t="s">
        <v>0</v>
      </c>
      <c r="I569" s="234" t="s">
        <v>64</v>
      </c>
      <c r="J569" s="234" t="s">
        <v>0</v>
      </c>
      <c r="K569" s="234" t="s">
        <v>65</v>
      </c>
      <c r="L569" s="234" t="s">
        <v>0</v>
      </c>
      <c r="M569" s="234" t="s">
        <v>212</v>
      </c>
      <c r="N569" s="46" t="s">
        <v>67</v>
      </c>
      <c r="O569" s="46" t="s">
        <v>0</v>
      </c>
      <c r="P569" s="46" t="s">
        <v>378</v>
      </c>
      <c r="Q569" s="46"/>
      <c r="R569" s="46"/>
      <c r="S569" s="46"/>
      <c r="T569" s="46"/>
      <c r="U569" s="98"/>
      <c r="V569" s="21" t="str">
        <f t="shared" si="4"/>
        <v/>
      </c>
      <c r="W569" s="22" t="str">
        <f t="shared" si="5"/>
        <v/>
      </c>
      <c r="X569" s="180"/>
      <c r="Y569" s="301"/>
      <c r="Z569" s="301"/>
      <c r="AD569" s="302"/>
      <c r="AE569" s="302"/>
      <c r="AF569" s="302"/>
      <c r="AG569" s="302"/>
      <c r="AH569" s="302"/>
      <c r="AI569" s="302"/>
      <c r="AJ569" s="302"/>
      <c r="AK569" s="302"/>
      <c r="AL569" s="302"/>
      <c r="AM569" s="302"/>
      <c r="AN569" s="302"/>
      <c r="AO569" s="302"/>
      <c r="AP569" s="302"/>
      <c r="AQ569" s="302"/>
      <c r="AR569" s="302"/>
      <c r="AS569" s="302"/>
      <c r="BI569" s="55"/>
      <c r="BJ569" s="55"/>
      <c r="BK569" s="55"/>
      <c r="BL569" s="55"/>
      <c r="BM569" s="55"/>
      <c r="BN569" s="55"/>
      <c r="BO569" s="55"/>
      <c r="BP569" s="55"/>
      <c r="BQ569" s="55"/>
      <c r="BR569" s="55"/>
      <c r="BS569" s="55"/>
      <c r="BT569" s="55"/>
      <c r="BU569" s="55"/>
      <c r="BV569" s="55"/>
      <c r="BW569" s="55"/>
    </row>
    <row r="570" spans="3:75" ht="21" customHeight="1">
      <c r="C570" s="35"/>
      <c r="D570" s="427"/>
      <c r="E570" s="432"/>
      <c r="F570" s="190" t="s">
        <v>2308</v>
      </c>
      <c r="G570" s="259"/>
      <c r="H570" s="234" t="s">
        <v>0</v>
      </c>
      <c r="I570" s="234" t="s">
        <v>64</v>
      </c>
      <c r="J570" s="234" t="s">
        <v>0</v>
      </c>
      <c r="K570" s="234" t="s">
        <v>65</v>
      </c>
      <c r="L570" s="234" t="s">
        <v>0</v>
      </c>
      <c r="M570" s="234" t="s">
        <v>213</v>
      </c>
      <c r="N570" s="46" t="s">
        <v>67</v>
      </c>
      <c r="O570" s="46" t="s">
        <v>0</v>
      </c>
      <c r="P570" s="46" t="s">
        <v>378</v>
      </c>
      <c r="Q570" s="46"/>
      <c r="R570" s="46"/>
      <c r="S570" s="46"/>
      <c r="T570" s="46"/>
      <c r="U570" s="98"/>
      <c r="V570" s="21" t="str">
        <f t="shared" si="4"/>
        <v/>
      </c>
      <c r="W570" s="22" t="str">
        <f t="shared" si="5"/>
        <v/>
      </c>
      <c r="X570" s="180"/>
      <c r="Y570" s="301"/>
      <c r="Z570" s="303"/>
      <c r="AD570" s="271"/>
      <c r="AE570" s="271"/>
      <c r="AF570" s="271"/>
      <c r="AG570" s="271"/>
      <c r="AH570" s="271"/>
      <c r="AI570" s="271"/>
      <c r="AJ570" s="271"/>
      <c r="AK570" s="271"/>
      <c r="AL570" s="271"/>
      <c r="AM570" s="271"/>
      <c r="AN570" s="271"/>
      <c r="AO570" s="271"/>
      <c r="AP570" s="271"/>
      <c r="AQ570" s="271"/>
      <c r="AR570" s="271"/>
      <c r="AS570" s="271"/>
      <c r="BI570" s="55"/>
      <c r="BJ570" s="55"/>
      <c r="BK570" s="55"/>
      <c r="BL570" s="55"/>
      <c r="BM570" s="55"/>
      <c r="BN570" s="55"/>
      <c r="BO570" s="55"/>
      <c r="BP570" s="55"/>
      <c r="BQ570" s="55"/>
      <c r="BR570" s="55"/>
      <c r="BS570" s="55"/>
      <c r="BT570" s="55"/>
      <c r="BU570" s="55"/>
      <c r="BV570" s="55"/>
      <c r="BW570" s="55"/>
    </row>
    <row r="571" spans="3:75" ht="21" customHeight="1">
      <c r="C571" s="35"/>
      <c r="D571" s="427" t="s">
        <v>2284</v>
      </c>
      <c r="E571" s="432" t="s">
        <v>2309</v>
      </c>
      <c r="F571" s="189" t="s">
        <v>2424</v>
      </c>
      <c r="G571" s="259"/>
      <c r="H571" s="234" t="s">
        <v>0</v>
      </c>
      <c r="I571" s="234" t="s">
        <v>64</v>
      </c>
      <c r="J571" s="234" t="s">
        <v>0</v>
      </c>
      <c r="K571" s="234" t="s">
        <v>65</v>
      </c>
      <c r="L571" s="234" t="s">
        <v>0</v>
      </c>
      <c r="M571" s="234" t="s">
        <v>214</v>
      </c>
      <c r="N571" s="46" t="s">
        <v>67</v>
      </c>
      <c r="O571" s="46" t="s">
        <v>0</v>
      </c>
      <c r="P571" s="46" t="s">
        <v>378</v>
      </c>
      <c r="Q571" s="46"/>
      <c r="R571" s="46"/>
      <c r="S571" s="46"/>
      <c r="T571" s="46"/>
      <c r="U571" s="98"/>
      <c r="V571" s="21" t="str">
        <f t="shared" si="4"/>
        <v/>
      </c>
      <c r="W571" s="22" t="str">
        <f t="shared" si="5"/>
        <v/>
      </c>
      <c r="X571" s="180"/>
      <c r="Y571" s="301"/>
      <c r="Z571" s="301"/>
      <c r="AD571" s="302"/>
      <c r="AE571" s="302"/>
      <c r="AF571" s="302"/>
      <c r="AG571" s="302"/>
      <c r="AH571" s="302"/>
      <c r="AI571" s="302"/>
      <c r="AJ571" s="302"/>
      <c r="AK571" s="302"/>
      <c r="AL571" s="302"/>
      <c r="AM571" s="302"/>
      <c r="AN571" s="302"/>
      <c r="AO571" s="302"/>
      <c r="AP571" s="302"/>
      <c r="AQ571" s="302"/>
      <c r="AR571" s="302"/>
      <c r="AS571" s="302"/>
      <c r="BI571" s="55"/>
      <c r="BJ571" s="55"/>
      <c r="BK571" s="55"/>
      <c r="BL571" s="55"/>
      <c r="BM571" s="55"/>
      <c r="BN571" s="55"/>
      <c r="BO571" s="55"/>
      <c r="BP571" s="55"/>
      <c r="BQ571" s="55"/>
      <c r="BR571" s="55"/>
      <c r="BS571" s="55"/>
      <c r="BT571" s="55"/>
      <c r="BU571" s="55"/>
      <c r="BV571" s="55"/>
      <c r="BW571" s="55"/>
    </row>
    <row r="572" spans="3:75" ht="21" customHeight="1">
      <c r="C572" s="35"/>
      <c r="D572" s="427"/>
      <c r="E572" s="432"/>
      <c r="F572" s="189" t="s">
        <v>2425</v>
      </c>
      <c r="G572" s="259"/>
      <c r="H572" s="234" t="s">
        <v>0</v>
      </c>
      <c r="I572" s="234" t="s">
        <v>64</v>
      </c>
      <c r="J572" s="234" t="s">
        <v>0</v>
      </c>
      <c r="K572" s="234" t="s">
        <v>65</v>
      </c>
      <c r="L572" s="234" t="s">
        <v>0</v>
      </c>
      <c r="M572" s="234" t="s">
        <v>215</v>
      </c>
      <c r="N572" s="46" t="s">
        <v>67</v>
      </c>
      <c r="O572" s="46" t="s">
        <v>0</v>
      </c>
      <c r="P572" s="46" t="s">
        <v>378</v>
      </c>
      <c r="Q572" s="46"/>
      <c r="R572" s="46"/>
      <c r="S572" s="46"/>
      <c r="T572" s="46"/>
      <c r="U572" s="98"/>
      <c r="V572" s="21" t="str">
        <f t="shared" si="4"/>
        <v/>
      </c>
      <c r="W572" s="22" t="str">
        <f t="shared" si="5"/>
        <v/>
      </c>
      <c r="X572" s="180"/>
      <c r="Y572" s="301"/>
      <c r="Z572" s="301"/>
      <c r="AD572" s="302"/>
      <c r="AE572" s="302"/>
      <c r="AF572" s="302"/>
      <c r="AG572" s="302"/>
      <c r="AH572" s="302"/>
      <c r="AI572" s="302"/>
      <c r="AJ572" s="302"/>
      <c r="AK572" s="302"/>
      <c r="AL572" s="302"/>
      <c r="AM572" s="302"/>
      <c r="AN572" s="302"/>
      <c r="AO572" s="302"/>
      <c r="AP572" s="302"/>
      <c r="AQ572" s="302"/>
      <c r="AR572" s="302"/>
      <c r="AS572" s="302"/>
      <c r="BI572" s="55"/>
      <c r="BJ572" s="55"/>
      <c r="BK572" s="55"/>
      <c r="BL572" s="55"/>
      <c r="BM572" s="55"/>
      <c r="BN572" s="55"/>
      <c r="BO572" s="55"/>
      <c r="BP572" s="55"/>
      <c r="BQ572" s="55"/>
      <c r="BR572" s="55"/>
      <c r="BS572" s="55"/>
      <c r="BT572" s="55"/>
      <c r="BU572" s="55"/>
      <c r="BV572" s="55"/>
      <c r="BW572" s="55"/>
    </row>
    <row r="573" spans="3:75" ht="21" customHeight="1">
      <c r="C573" s="35"/>
      <c r="D573" s="427"/>
      <c r="E573" s="432"/>
      <c r="F573" s="189" t="s">
        <v>2426</v>
      </c>
      <c r="G573" s="259"/>
      <c r="H573" s="234" t="s">
        <v>0</v>
      </c>
      <c r="I573" s="234" t="s">
        <v>64</v>
      </c>
      <c r="J573" s="234" t="s">
        <v>0</v>
      </c>
      <c r="K573" s="234" t="s">
        <v>65</v>
      </c>
      <c r="L573" s="234" t="s">
        <v>0</v>
      </c>
      <c r="M573" s="234" t="s">
        <v>216</v>
      </c>
      <c r="N573" s="46" t="s">
        <v>67</v>
      </c>
      <c r="O573" s="46" t="s">
        <v>0</v>
      </c>
      <c r="P573" s="46" t="s">
        <v>378</v>
      </c>
      <c r="Q573" s="46"/>
      <c r="R573" s="46"/>
      <c r="S573" s="46"/>
      <c r="T573" s="46"/>
      <c r="U573" s="98"/>
      <c r="V573" s="21" t="str">
        <f t="shared" si="4"/>
        <v/>
      </c>
      <c r="W573" s="22" t="str">
        <f t="shared" si="5"/>
        <v/>
      </c>
      <c r="X573" s="180"/>
      <c r="Y573" s="301"/>
      <c r="Z573" s="301"/>
      <c r="AD573" s="302"/>
      <c r="AE573" s="302"/>
      <c r="AF573" s="302"/>
      <c r="AG573" s="302"/>
      <c r="AH573" s="302"/>
      <c r="AI573" s="302"/>
      <c r="AJ573" s="302"/>
      <c r="AK573" s="302"/>
      <c r="AL573" s="302"/>
      <c r="AM573" s="302"/>
      <c r="AN573" s="302"/>
      <c r="AO573" s="302"/>
      <c r="AP573" s="302"/>
      <c r="AQ573" s="302"/>
      <c r="AR573" s="302"/>
      <c r="AS573" s="302"/>
      <c r="BI573" s="55"/>
      <c r="BJ573" s="55"/>
      <c r="BK573" s="55"/>
      <c r="BL573" s="55"/>
      <c r="BM573" s="55"/>
      <c r="BN573" s="55"/>
      <c r="BO573" s="55"/>
      <c r="BP573" s="55"/>
      <c r="BQ573" s="55"/>
      <c r="BR573" s="55"/>
      <c r="BS573" s="55"/>
      <c r="BT573" s="55"/>
      <c r="BU573" s="55"/>
      <c r="BV573" s="55"/>
      <c r="BW573" s="55"/>
    </row>
    <row r="574" spans="3:75" ht="21" customHeight="1">
      <c r="C574" s="35"/>
      <c r="D574" s="427"/>
      <c r="E574" s="432"/>
      <c r="F574" s="189" t="s">
        <v>2427</v>
      </c>
      <c r="G574" s="259"/>
      <c r="H574" s="234" t="s">
        <v>0</v>
      </c>
      <c r="I574" s="234" t="s">
        <v>64</v>
      </c>
      <c r="J574" s="234" t="s">
        <v>0</v>
      </c>
      <c r="K574" s="234" t="s">
        <v>65</v>
      </c>
      <c r="L574" s="234" t="s">
        <v>0</v>
      </c>
      <c r="M574" s="234" t="s">
        <v>217</v>
      </c>
      <c r="N574" s="46" t="s">
        <v>67</v>
      </c>
      <c r="O574" s="46" t="s">
        <v>0</v>
      </c>
      <c r="P574" s="46" t="s">
        <v>378</v>
      </c>
      <c r="Q574" s="46"/>
      <c r="R574" s="46"/>
      <c r="S574" s="46"/>
      <c r="T574" s="46"/>
      <c r="U574" s="98"/>
      <c r="V574" s="21" t="str">
        <f t="shared" si="4"/>
        <v/>
      </c>
      <c r="W574" s="22" t="str">
        <f t="shared" si="5"/>
        <v/>
      </c>
      <c r="X574" s="180"/>
      <c r="Y574" s="301"/>
      <c r="Z574" s="301"/>
      <c r="AD574" s="302"/>
      <c r="AE574" s="302"/>
      <c r="AF574" s="302"/>
      <c r="AG574" s="302"/>
      <c r="AH574" s="302"/>
      <c r="AI574" s="302"/>
      <c r="AJ574" s="302"/>
      <c r="AK574" s="302"/>
      <c r="AL574" s="302"/>
      <c r="AM574" s="302"/>
      <c r="AN574" s="302"/>
      <c r="AO574" s="302"/>
      <c r="AP574" s="302"/>
      <c r="AQ574" s="302"/>
      <c r="AR574" s="302"/>
      <c r="AS574" s="302"/>
      <c r="BI574" s="55"/>
      <c r="BJ574" s="55"/>
      <c r="BK574" s="55"/>
      <c r="BL574" s="55"/>
      <c r="BM574" s="55"/>
      <c r="BN574" s="55"/>
      <c r="BO574" s="55"/>
      <c r="BP574" s="55"/>
      <c r="BQ574" s="55"/>
      <c r="BR574" s="55"/>
      <c r="BS574" s="55"/>
      <c r="BT574" s="55"/>
      <c r="BU574" s="55"/>
      <c r="BV574" s="55"/>
      <c r="BW574" s="55"/>
    </row>
    <row r="575" spans="3:75" ht="21" customHeight="1">
      <c r="C575" s="35"/>
      <c r="D575" s="427"/>
      <c r="E575" s="432"/>
      <c r="F575" s="189" t="s">
        <v>2428</v>
      </c>
      <c r="G575" s="259"/>
      <c r="H575" s="234" t="s">
        <v>0</v>
      </c>
      <c r="I575" s="234" t="s">
        <v>64</v>
      </c>
      <c r="J575" s="234" t="s">
        <v>0</v>
      </c>
      <c r="K575" s="234" t="s">
        <v>65</v>
      </c>
      <c r="L575" s="234" t="s">
        <v>0</v>
      </c>
      <c r="M575" s="234" t="s">
        <v>218</v>
      </c>
      <c r="N575" s="46" t="s">
        <v>67</v>
      </c>
      <c r="O575" s="46" t="s">
        <v>0</v>
      </c>
      <c r="P575" s="46" t="s">
        <v>378</v>
      </c>
      <c r="Q575" s="46"/>
      <c r="R575" s="46"/>
      <c r="S575" s="46"/>
      <c r="T575" s="46"/>
      <c r="U575" s="98"/>
      <c r="V575" s="21" t="str">
        <f t="shared" si="4"/>
        <v/>
      </c>
      <c r="W575" s="22" t="str">
        <f t="shared" si="5"/>
        <v/>
      </c>
      <c r="X575" s="180"/>
      <c r="Y575" s="301"/>
      <c r="Z575" s="301"/>
      <c r="AD575" s="302"/>
      <c r="AE575" s="302"/>
      <c r="AF575" s="302"/>
      <c r="AG575" s="302"/>
      <c r="AH575" s="302"/>
      <c r="AI575" s="302"/>
      <c r="AJ575" s="302"/>
      <c r="AK575" s="302"/>
      <c r="AL575" s="302"/>
      <c r="AM575" s="302"/>
      <c r="AN575" s="302"/>
      <c r="AO575" s="302"/>
      <c r="AP575" s="302"/>
      <c r="AQ575" s="302"/>
      <c r="AR575" s="302"/>
      <c r="AS575" s="302"/>
      <c r="BI575" s="55"/>
      <c r="BJ575" s="55"/>
      <c r="BK575" s="55"/>
      <c r="BL575" s="55"/>
      <c r="BM575" s="55"/>
      <c r="BN575" s="55"/>
      <c r="BO575" s="55"/>
      <c r="BP575" s="55"/>
      <c r="BQ575" s="55"/>
      <c r="BR575" s="55"/>
      <c r="BS575" s="55"/>
      <c r="BT575" s="55"/>
      <c r="BU575" s="55"/>
      <c r="BV575" s="55"/>
      <c r="BW575" s="55"/>
    </row>
    <row r="576" spans="3:75" ht="21" customHeight="1">
      <c r="C576" s="35"/>
      <c r="D576" s="427"/>
      <c r="E576" s="432"/>
      <c r="F576" s="189" t="s">
        <v>2429</v>
      </c>
      <c r="G576" s="259"/>
      <c r="H576" s="234" t="s">
        <v>0</v>
      </c>
      <c r="I576" s="234" t="s">
        <v>64</v>
      </c>
      <c r="J576" s="234" t="s">
        <v>0</v>
      </c>
      <c r="K576" s="234" t="s">
        <v>65</v>
      </c>
      <c r="L576" s="234" t="s">
        <v>0</v>
      </c>
      <c r="M576" s="234" t="s">
        <v>219</v>
      </c>
      <c r="N576" s="46" t="s">
        <v>67</v>
      </c>
      <c r="O576" s="46" t="s">
        <v>0</v>
      </c>
      <c r="P576" s="46" t="s">
        <v>378</v>
      </c>
      <c r="Q576" s="46"/>
      <c r="R576" s="46"/>
      <c r="S576" s="46"/>
      <c r="T576" s="46"/>
      <c r="U576" s="98"/>
      <c r="V576" s="21" t="str">
        <f t="shared" si="4"/>
        <v/>
      </c>
      <c r="W576" s="22" t="str">
        <f t="shared" si="5"/>
        <v/>
      </c>
      <c r="X576" s="180"/>
      <c r="Y576" s="301"/>
      <c r="Z576" s="301"/>
      <c r="AD576" s="302"/>
      <c r="AE576" s="302"/>
      <c r="AF576" s="302"/>
      <c r="AG576" s="302"/>
      <c r="AH576" s="302"/>
      <c r="AI576" s="302"/>
      <c r="AJ576" s="302"/>
      <c r="AK576" s="302"/>
      <c r="AL576" s="302"/>
      <c r="AM576" s="302"/>
      <c r="AN576" s="302"/>
      <c r="AO576" s="302"/>
      <c r="AP576" s="302"/>
      <c r="AQ576" s="302"/>
      <c r="AR576" s="302"/>
      <c r="AS576" s="302"/>
      <c r="BI576" s="55"/>
      <c r="BJ576" s="55"/>
      <c r="BK576" s="55"/>
      <c r="BL576" s="55"/>
      <c r="BM576" s="55"/>
      <c r="BN576" s="55"/>
      <c r="BO576" s="55"/>
      <c r="BP576" s="55"/>
      <c r="BQ576" s="55"/>
      <c r="BR576" s="55"/>
      <c r="BS576" s="55"/>
      <c r="BT576" s="55"/>
      <c r="BU576" s="55"/>
      <c r="BV576" s="55"/>
      <c r="BW576" s="55"/>
    </row>
    <row r="577" spans="3:75" ht="21" customHeight="1">
      <c r="C577" s="35"/>
      <c r="D577" s="427"/>
      <c r="E577" s="432"/>
      <c r="F577" s="189" t="s">
        <v>2430</v>
      </c>
      <c r="G577" s="259"/>
      <c r="H577" s="234" t="s">
        <v>0</v>
      </c>
      <c r="I577" s="234" t="s">
        <v>64</v>
      </c>
      <c r="J577" s="234" t="s">
        <v>0</v>
      </c>
      <c r="K577" s="234" t="s">
        <v>65</v>
      </c>
      <c r="L577" s="234" t="s">
        <v>0</v>
      </c>
      <c r="M577" s="234" t="s">
        <v>220</v>
      </c>
      <c r="N577" s="46" t="s">
        <v>67</v>
      </c>
      <c r="O577" s="46" t="s">
        <v>0</v>
      </c>
      <c r="P577" s="46" t="s">
        <v>378</v>
      </c>
      <c r="Q577" s="46"/>
      <c r="R577" s="46"/>
      <c r="S577" s="46"/>
      <c r="T577" s="46"/>
      <c r="U577" s="98"/>
      <c r="V577" s="21" t="str">
        <f t="shared" si="4"/>
        <v/>
      </c>
      <c r="W577" s="22" t="str">
        <f t="shared" si="5"/>
        <v/>
      </c>
      <c r="X577" s="180"/>
      <c r="Y577" s="301"/>
      <c r="Z577" s="304"/>
      <c r="BI577" s="55"/>
      <c r="BJ577" s="55"/>
      <c r="BK577" s="55"/>
      <c r="BL577" s="55"/>
      <c r="BM577" s="55"/>
      <c r="BN577" s="55"/>
      <c r="BO577" s="55"/>
      <c r="BP577" s="55"/>
      <c r="BQ577" s="55"/>
      <c r="BR577" s="55"/>
      <c r="BS577" s="55"/>
      <c r="BT577" s="55"/>
      <c r="BU577" s="55"/>
      <c r="BV577" s="55"/>
      <c r="BW577" s="55"/>
    </row>
    <row r="578" spans="3:75" ht="21" customHeight="1">
      <c r="C578" s="35"/>
      <c r="D578" s="427"/>
      <c r="E578" s="432"/>
      <c r="F578" s="189" t="s">
        <v>2431</v>
      </c>
      <c r="G578" s="259"/>
      <c r="H578" s="234" t="s">
        <v>0</v>
      </c>
      <c r="I578" s="234" t="s">
        <v>64</v>
      </c>
      <c r="J578" s="234" t="s">
        <v>0</v>
      </c>
      <c r="K578" s="234" t="s">
        <v>65</v>
      </c>
      <c r="L578" s="234" t="s">
        <v>0</v>
      </c>
      <c r="M578" s="234" t="s">
        <v>221</v>
      </c>
      <c r="N578" s="46" t="s">
        <v>67</v>
      </c>
      <c r="O578" s="46" t="s">
        <v>0</v>
      </c>
      <c r="P578" s="46" t="s">
        <v>378</v>
      </c>
      <c r="Q578" s="46"/>
      <c r="R578" s="46"/>
      <c r="S578" s="46"/>
      <c r="T578" s="46"/>
      <c r="U578" s="98"/>
      <c r="V578" s="21" t="str">
        <f t="shared" si="4"/>
        <v/>
      </c>
      <c r="W578" s="22" t="str">
        <f t="shared" si="5"/>
        <v/>
      </c>
      <c r="X578" s="180"/>
      <c r="Y578" s="301"/>
      <c r="Z578" s="304"/>
      <c r="BI578" s="55"/>
      <c r="BJ578" s="55"/>
      <c r="BK578" s="55"/>
      <c r="BL578" s="55"/>
      <c r="BM578" s="55"/>
      <c r="BN578" s="55"/>
      <c r="BO578" s="55"/>
      <c r="BP578" s="55"/>
      <c r="BQ578" s="55"/>
      <c r="BR578" s="55"/>
      <c r="BS578" s="55"/>
      <c r="BT578" s="55"/>
      <c r="BU578" s="55"/>
      <c r="BV578" s="55"/>
      <c r="BW578" s="55"/>
    </row>
    <row r="579" spans="3:75" ht="21" customHeight="1">
      <c r="C579" s="35"/>
      <c r="D579" s="427"/>
      <c r="E579" s="432"/>
      <c r="F579" s="189" t="s">
        <v>2432</v>
      </c>
      <c r="G579" s="259"/>
      <c r="H579" s="234" t="s">
        <v>0</v>
      </c>
      <c r="I579" s="234" t="s">
        <v>64</v>
      </c>
      <c r="J579" s="234" t="s">
        <v>0</v>
      </c>
      <c r="K579" s="234" t="s">
        <v>65</v>
      </c>
      <c r="L579" s="234" t="s">
        <v>0</v>
      </c>
      <c r="M579" s="234" t="s">
        <v>222</v>
      </c>
      <c r="N579" s="46" t="s">
        <v>67</v>
      </c>
      <c r="O579" s="46" t="s">
        <v>0</v>
      </c>
      <c r="P579" s="46" t="s">
        <v>378</v>
      </c>
      <c r="Q579" s="46"/>
      <c r="R579" s="46"/>
      <c r="S579" s="46"/>
      <c r="T579" s="46"/>
      <c r="U579" s="98"/>
      <c r="V579" s="21" t="str">
        <f t="shared" si="4"/>
        <v/>
      </c>
      <c r="W579" s="22" t="str">
        <f t="shared" si="5"/>
        <v/>
      </c>
      <c r="X579" s="180"/>
      <c r="Y579" s="301"/>
      <c r="Z579" s="304"/>
      <c r="BI579" s="55"/>
      <c r="BJ579" s="55"/>
      <c r="BK579" s="55"/>
      <c r="BL579" s="55"/>
      <c r="BM579" s="55"/>
      <c r="BN579" s="55"/>
      <c r="BO579" s="55"/>
      <c r="BP579" s="55"/>
      <c r="BQ579" s="55"/>
      <c r="BR579" s="55"/>
      <c r="BS579" s="55"/>
      <c r="BT579" s="55"/>
      <c r="BU579" s="55"/>
      <c r="BV579" s="55"/>
      <c r="BW579" s="55"/>
    </row>
    <row r="580" spans="3:75" ht="21" customHeight="1">
      <c r="C580" s="35"/>
      <c r="D580" s="427"/>
      <c r="E580" s="432"/>
      <c r="F580" s="189" t="s">
        <v>2433</v>
      </c>
      <c r="G580" s="259"/>
      <c r="H580" s="234" t="s">
        <v>0</v>
      </c>
      <c r="I580" s="234" t="s">
        <v>64</v>
      </c>
      <c r="J580" s="234" t="s">
        <v>0</v>
      </c>
      <c r="K580" s="234" t="s">
        <v>65</v>
      </c>
      <c r="L580" s="234" t="s">
        <v>0</v>
      </c>
      <c r="M580" s="234" t="s">
        <v>223</v>
      </c>
      <c r="N580" s="46" t="s">
        <v>67</v>
      </c>
      <c r="O580" s="46" t="s">
        <v>0</v>
      </c>
      <c r="P580" s="46" t="s">
        <v>378</v>
      </c>
      <c r="Q580" s="46"/>
      <c r="R580" s="46"/>
      <c r="S580" s="46"/>
      <c r="T580" s="46"/>
      <c r="U580" s="98"/>
      <c r="V580" s="21" t="str">
        <f t="shared" si="4"/>
        <v/>
      </c>
      <c r="W580" s="22" t="str">
        <f t="shared" si="5"/>
        <v/>
      </c>
      <c r="X580" s="180"/>
      <c r="Y580" s="301"/>
      <c r="Z580" s="304"/>
      <c r="BI580" s="55"/>
      <c r="BJ580" s="55"/>
      <c r="BK580" s="55"/>
      <c r="BL580" s="55"/>
      <c r="BM580" s="55"/>
      <c r="BN580" s="55"/>
      <c r="BO580" s="55"/>
      <c r="BP580" s="55"/>
      <c r="BQ580" s="55"/>
      <c r="BR580" s="55"/>
      <c r="BS580" s="55"/>
      <c r="BT580" s="55"/>
      <c r="BU580" s="55"/>
      <c r="BV580" s="55"/>
      <c r="BW580" s="55"/>
    </row>
    <row r="581" spans="3:75" ht="21" customHeight="1">
      <c r="C581" s="35"/>
      <c r="D581" s="427"/>
      <c r="E581" s="432"/>
      <c r="F581" s="189" t="s">
        <v>2434</v>
      </c>
      <c r="G581" s="259"/>
      <c r="H581" s="234" t="s">
        <v>0</v>
      </c>
      <c r="I581" s="234" t="s">
        <v>64</v>
      </c>
      <c r="J581" s="234" t="s">
        <v>0</v>
      </c>
      <c r="K581" s="234" t="s">
        <v>65</v>
      </c>
      <c r="L581" s="234" t="s">
        <v>0</v>
      </c>
      <c r="M581" s="234" t="s">
        <v>224</v>
      </c>
      <c r="N581" s="46" t="s">
        <v>67</v>
      </c>
      <c r="O581" s="46" t="s">
        <v>0</v>
      </c>
      <c r="P581" s="46" t="s">
        <v>378</v>
      </c>
      <c r="Q581" s="46"/>
      <c r="R581" s="46"/>
      <c r="S581" s="46"/>
      <c r="T581" s="46"/>
      <c r="U581" s="98"/>
      <c r="V581" s="21" t="str">
        <f t="shared" si="4"/>
        <v/>
      </c>
      <c r="W581" s="22" t="str">
        <f t="shared" si="5"/>
        <v/>
      </c>
      <c r="X581" s="180"/>
      <c r="Y581" s="301"/>
      <c r="Z581" s="304"/>
      <c r="BI581" s="55"/>
      <c r="BJ581" s="55"/>
      <c r="BK581" s="55"/>
      <c r="BL581" s="55"/>
      <c r="BM581" s="55"/>
      <c r="BN581" s="55"/>
      <c r="BO581" s="55"/>
      <c r="BP581" s="55"/>
      <c r="BQ581" s="55"/>
      <c r="BR581" s="55"/>
      <c r="BS581" s="55"/>
      <c r="BT581" s="55"/>
      <c r="BU581" s="55"/>
      <c r="BV581" s="55"/>
      <c r="BW581" s="55"/>
    </row>
    <row r="582" spans="3:75" ht="21" customHeight="1">
      <c r="C582" s="35"/>
      <c r="D582" s="427"/>
      <c r="E582" s="432"/>
      <c r="F582" s="189" t="s">
        <v>2435</v>
      </c>
      <c r="G582" s="259"/>
      <c r="H582" s="234" t="s">
        <v>0</v>
      </c>
      <c r="I582" s="234" t="s">
        <v>64</v>
      </c>
      <c r="J582" s="234" t="s">
        <v>0</v>
      </c>
      <c r="K582" s="234" t="s">
        <v>65</v>
      </c>
      <c r="L582" s="234" t="s">
        <v>0</v>
      </c>
      <c r="M582" s="234" t="s">
        <v>225</v>
      </c>
      <c r="N582" s="46" t="s">
        <v>67</v>
      </c>
      <c r="O582" s="46" t="s">
        <v>0</v>
      </c>
      <c r="P582" s="46" t="s">
        <v>378</v>
      </c>
      <c r="Q582" s="46"/>
      <c r="R582" s="46"/>
      <c r="S582" s="46"/>
      <c r="T582" s="46"/>
      <c r="U582" s="98"/>
      <c r="V582" s="21" t="str">
        <f t="shared" si="4"/>
        <v/>
      </c>
      <c r="W582" s="22" t="str">
        <f t="shared" si="5"/>
        <v/>
      </c>
      <c r="X582" s="180"/>
      <c r="Y582" s="301"/>
      <c r="Z582" s="304"/>
      <c r="BI582" s="55"/>
      <c r="BJ582" s="55"/>
      <c r="BK582" s="55"/>
      <c r="BL582" s="55"/>
      <c r="BM582" s="55"/>
      <c r="BN582" s="55"/>
      <c r="BO582" s="55"/>
      <c r="BP582" s="55"/>
      <c r="BQ582" s="55"/>
      <c r="BR582" s="55"/>
      <c r="BS582" s="55"/>
      <c r="BT582" s="55"/>
      <c r="BU582" s="55"/>
      <c r="BV582" s="55"/>
      <c r="BW582" s="55"/>
    </row>
    <row r="583" spans="3:75" ht="21" customHeight="1">
      <c r="C583" s="35"/>
      <c r="D583" s="427"/>
      <c r="E583" s="432"/>
      <c r="F583" s="189" t="s">
        <v>2436</v>
      </c>
      <c r="G583" s="259"/>
      <c r="H583" s="234" t="s">
        <v>0</v>
      </c>
      <c r="I583" s="234" t="s">
        <v>64</v>
      </c>
      <c r="J583" s="234" t="s">
        <v>0</v>
      </c>
      <c r="K583" s="234" t="s">
        <v>65</v>
      </c>
      <c r="L583" s="234" t="s">
        <v>0</v>
      </c>
      <c r="M583" s="234" t="s">
        <v>235</v>
      </c>
      <c r="N583" s="46" t="s">
        <v>67</v>
      </c>
      <c r="O583" s="46" t="s">
        <v>0</v>
      </c>
      <c r="P583" s="46" t="s">
        <v>378</v>
      </c>
      <c r="Q583" s="46"/>
      <c r="R583" s="46"/>
      <c r="S583" s="46"/>
      <c r="T583" s="46"/>
      <c r="U583" s="98"/>
      <c r="V583" s="21" t="str">
        <f t="shared" si="4"/>
        <v/>
      </c>
      <c r="W583" s="22" t="str">
        <f t="shared" si="5"/>
        <v/>
      </c>
      <c r="X583" s="180"/>
      <c r="Y583" s="301"/>
      <c r="Z583" s="304"/>
      <c r="BI583" s="55"/>
      <c r="BJ583" s="55"/>
      <c r="BK583" s="55"/>
      <c r="BL583" s="55"/>
      <c r="BM583" s="55"/>
      <c r="BN583" s="55"/>
      <c r="BO583" s="55"/>
      <c r="BP583" s="55"/>
      <c r="BQ583" s="55"/>
      <c r="BR583" s="55"/>
      <c r="BS583" s="55"/>
      <c r="BT583" s="55"/>
      <c r="BU583" s="55"/>
      <c r="BV583" s="55"/>
      <c r="BW583" s="55"/>
    </row>
    <row r="584" spans="3:75" ht="21" customHeight="1">
      <c r="C584" s="35"/>
      <c r="D584" s="427"/>
      <c r="E584" s="432"/>
      <c r="F584" s="189" t="s">
        <v>2437</v>
      </c>
      <c r="G584" s="259"/>
      <c r="H584" s="234" t="s">
        <v>0</v>
      </c>
      <c r="I584" s="234" t="s">
        <v>64</v>
      </c>
      <c r="J584" s="234" t="s">
        <v>0</v>
      </c>
      <c r="K584" s="234" t="s">
        <v>65</v>
      </c>
      <c r="L584" s="234" t="s">
        <v>0</v>
      </c>
      <c r="M584" s="234" t="s">
        <v>226</v>
      </c>
      <c r="N584" s="46" t="s">
        <v>67</v>
      </c>
      <c r="O584" s="46" t="s">
        <v>0</v>
      </c>
      <c r="P584" s="46" t="s">
        <v>378</v>
      </c>
      <c r="Q584" s="46"/>
      <c r="R584" s="46"/>
      <c r="S584" s="46"/>
      <c r="T584" s="46"/>
      <c r="U584" s="98"/>
      <c r="V584" s="21" t="str">
        <f t="shared" si="4"/>
        <v/>
      </c>
      <c r="W584" s="22" t="str">
        <f t="shared" si="5"/>
        <v/>
      </c>
      <c r="X584" s="180"/>
      <c r="Y584" s="301"/>
      <c r="Z584" s="304"/>
      <c r="BI584" s="55"/>
      <c r="BJ584" s="55"/>
      <c r="BK584" s="55"/>
      <c r="BL584" s="55"/>
      <c r="BM584" s="55"/>
      <c r="BN584" s="55"/>
      <c r="BO584" s="55"/>
      <c r="BP584" s="55"/>
      <c r="BQ584" s="55"/>
      <c r="BR584" s="55"/>
      <c r="BS584" s="55"/>
      <c r="BT584" s="55"/>
      <c r="BU584" s="55"/>
      <c r="BV584" s="55"/>
      <c r="BW584" s="55"/>
    </row>
    <row r="585" spans="3:75" ht="21" customHeight="1">
      <c r="C585" s="35"/>
      <c r="D585" s="427"/>
      <c r="E585" s="432"/>
      <c r="F585" s="189" t="s">
        <v>2438</v>
      </c>
      <c r="G585" s="259"/>
      <c r="H585" s="234" t="s">
        <v>0</v>
      </c>
      <c r="I585" s="234" t="s">
        <v>64</v>
      </c>
      <c r="J585" s="234" t="s">
        <v>0</v>
      </c>
      <c r="K585" s="234" t="s">
        <v>65</v>
      </c>
      <c r="L585" s="234" t="s">
        <v>0</v>
      </c>
      <c r="M585" s="234" t="s">
        <v>227</v>
      </c>
      <c r="N585" s="46" t="s">
        <v>67</v>
      </c>
      <c r="O585" s="46" t="s">
        <v>0</v>
      </c>
      <c r="P585" s="46" t="s">
        <v>378</v>
      </c>
      <c r="Q585" s="46"/>
      <c r="R585" s="46"/>
      <c r="S585" s="46"/>
      <c r="T585" s="46"/>
      <c r="U585" s="98"/>
      <c r="V585" s="21" t="str">
        <f t="shared" si="4"/>
        <v/>
      </c>
      <c r="W585" s="22" t="str">
        <f t="shared" si="5"/>
        <v/>
      </c>
      <c r="X585" s="180"/>
      <c r="Y585" s="301"/>
      <c r="Z585" s="304"/>
      <c r="BI585" s="55"/>
      <c r="BJ585" s="55"/>
      <c r="BK585" s="55"/>
      <c r="BL585" s="55"/>
      <c r="BM585" s="55"/>
      <c r="BN585" s="55"/>
      <c r="BO585" s="55"/>
      <c r="BP585" s="55"/>
      <c r="BQ585" s="55"/>
      <c r="BR585" s="55"/>
      <c r="BS585" s="55"/>
      <c r="BT585" s="55"/>
      <c r="BU585" s="55"/>
      <c r="BV585" s="55"/>
      <c r="BW585" s="55"/>
    </row>
    <row r="586" spans="3:75" ht="21" customHeight="1">
      <c r="C586" s="35"/>
      <c r="D586" s="427"/>
      <c r="E586" s="432"/>
      <c r="F586" s="189" t="s">
        <v>2439</v>
      </c>
      <c r="G586" s="259"/>
      <c r="H586" s="234" t="s">
        <v>0</v>
      </c>
      <c r="I586" s="234" t="s">
        <v>64</v>
      </c>
      <c r="J586" s="234" t="s">
        <v>0</v>
      </c>
      <c r="K586" s="234" t="s">
        <v>65</v>
      </c>
      <c r="L586" s="234" t="s">
        <v>0</v>
      </c>
      <c r="M586" s="234" t="s">
        <v>228</v>
      </c>
      <c r="N586" s="46" t="s">
        <v>67</v>
      </c>
      <c r="O586" s="46" t="s">
        <v>0</v>
      </c>
      <c r="P586" s="46" t="s">
        <v>378</v>
      </c>
      <c r="Q586" s="46"/>
      <c r="R586" s="46"/>
      <c r="S586" s="46"/>
      <c r="T586" s="46"/>
      <c r="U586" s="98"/>
      <c r="V586" s="21" t="str">
        <f t="shared" si="4"/>
        <v/>
      </c>
      <c r="W586" s="22" t="str">
        <f t="shared" si="5"/>
        <v/>
      </c>
      <c r="X586" s="180"/>
      <c r="Y586" s="301"/>
      <c r="Z586" s="304"/>
      <c r="BI586" s="55"/>
      <c r="BJ586" s="55"/>
      <c r="BK586" s="55"/>
      <c r="BL586" s="55"/>
      <c r="BM586" s="55"/>
      <c r="BN586" s="55"/>
      <c r="BO586" s="55"/>
      <c r="BP586" s="55"/>
      <c r="BQ586" s="55"/>
      <c r="BR586" s="55"/>
      <c r="BS586" s="55"/>
      <c r="BT586" s="55"/>
      <c r="BU586" s="55"/>
      <c r="BV586" s="55"/>
      <c r="BW586" s="55"/>
    </row>
    <row r="587" spans="3:75" ht="21" customHeight="1">
      <c r="C587" s="35"/>
      <c r="D587" s="427"/>
      <c r="E587" s="432"/>
      <c r="F587" s="189" t="s">
        <v>2440</v>
      </c>
      <c r="G587" s="259"/>
      <c r="H587" s="234" t="s">
        <v>0</v>
      </c>
      <c r="I587" s="234" t="s">
        <v>64</v>
      </c>
      <c r="J587" s="234" t="s">
        <v>0</v>
      </c>
      <c r="K587" s="234" t="s">
        <v>65</v>
      </c>
      <c r="L587" s="234" t="s">
        <v>0</v>
      </c>
      <c r="M587" s="234" t="s">
        <v>229</v>
      </c>
      <c r="N587" s="46" t="s">
        <v>67</v>
      </c>
      <c r="O587" s="46" t="s">
        <v>0</v>
      </c>
      <c r="P587" s="46" t="s">
        <v>378</v>
      </c>
      <c r="Q587" s="46"/>
      <c r="R587" s="46"/>
      <c r="S587" s="46"/>
      <c r="T587" s="46"/>
      <c r="U587" s="98"/>
      <c r="V587" s="21" t="str">
        <f t="shared" si="4"/>
        <v/>
      </c>
      <c r="W587" s="22" t="str">
        <f t="shared" si="5"/>
        <v/>
      </c>
      <c r="X587" s="180"/>
      <c r="Y587" s="301"/>
      <c r="Z587" s="304"/>
      <c r="BI587" s="55"/>
      <c r="BJ587" s="55"/>
      <c r="BK587" s="55"/>
      <c r="BL587" s="55"/>
      <c r="BM587" s="55"/>
      <c r="BN587" s="55"/>
      <c r="BO587" s="55"/>
      <c r="BP587" s="55"/>
      <c r="BQ587" s="55"/>
      <c r="BR587" s="55"/>
      <c r="BS587" s="55"/>
      <c r="BT587" s="55"/>
      <c r="BU587" s="55"/>
      <c r="BV587" s="55"/>
      <c r="BW587" s="55"/>
    </row>
    <row r="588" spans="3:75" ht="21" customHeight="1">
      <c r="C588" s="35"/>
      <c r="D588" s="427"/>
      <c r="E588" s="432"/>
      <c r="F588" s="189" t="s">
        <v>2441</v>
      </c>
      <c r="G588" s="259"/>
      <c r="H588" s="234" t="s">
        <v>0</v>
      </c>
      <c r="I588" s="234" t="s">
        <v>64</v>
      </c>
      <c r="J588" s="234" t="s">
        <v>0</v>
      </c>
      <c r="K588" s="234" t="s">
        <v>65</v>
      </c>
      <c r="L588" s="234" t="s">
        <v>0</v>
      </c>
      <c r="M588" s="234" t="s">
        <v>230</v>
      </c>
      <c r="N588" s="46" t="s">
        <v>67</v>
      </c>
      <c r="O588" s="46" t="s">
        <v>0</v>
      </c>
      <c r="P588" s="46" t="s">
        <v>378</v>
      </c>
      <c r="Q588" s="46"/>
      <c r="R588" s="46"/>
      <c r="S588" s="46"/>
      <c r="T588" s="46"/>
      <c r="U588" s="98"/>
      <c r="V588" s="21" t="str">
        <f t="shared" si="4"/>
        <v/>
      </c>
      <c r="W588" s="22" t="str">
        <f t="shared" si="5"/>
        <v/>
      </c>
      <c r="X588" s="180"/>
      <c r="Y588" s="301"/>
      <c r="Z588" s="304"/>
      <c r="BI588" s="55"/>
      <c r="BJ588" s="55"/>
      <c r="BK588" s="55"/>
      <c r="BL588" s="55"/>
      <c r="BM588" s="55"/>
      <c r="BN588" s="55"/>
      <c r="BO588" s="55"/>
      <c r="BP588" s="55"/>
      <c r="BQ588" s="55"/>
      <c r="BR588" s="55"/>
      <c r="BS588" s="55"/>
      <c r="BT588" s="55"/>
      <c r="BU588" s="55"/>
      <c r="BV588" s="55"/>
      <c r="BW588" s="55"/>
    </row>
    <row r="589" spans="3:75" ht="21" customHeight="1">
      <c r="C589" s="35"/>
      <c r="D589" s="427"/>
      <c r="E589" s="432"/>
      <c r="F589" s="189" t="s">
        <v>2442</v>
      </c>
      <c r="G589" s="259"/>
      <c r="H589" s="234" t="s">
        <v>0</v>
      </c>
      <c r="I589" s="234" t="s">
        <v>64</v>
      </c>
      <c r="J589" s="234" t="s">
        <v>0</v>
      </c>
      <c r="K589" s="234" t="s">
        <v>65</v>
      </c>
      <c r="L589" s="234" t="s">
        <v>0</v>
      </c>
      <c r="M589" s="234" t="s">
        <v>231</v>
      </c>
      <c r="N589" s="46" t="s">
        <v>67</v>
      </c>
      <c r="O589" s="46" t="s">
        <v>0</v>
      </c>
      <c r="P589" s="46" t="s">
        <v>378</v>
      </c>
      <c r="Q589" s="46"/>
      <c r="R589" s="46"/>
      <c r="S589" s="46"/>
      <c r="T589" s="46"/>
      <c r="U589" s="98"/>
      <c r="V589" s="21" t="str">
        <f t="shared" si="4"/>
        <v/>
      </c>
      <c r="W589" s="22" t="str">
        <f t="shared" si="5"/>
        <v/>
      </c>
      <c r="X589" s="180"/>
      <c r="Y589" s="301"/>
      <c r="Z589" s="304"/>
      <c r="BI589" s="55"/>
      <c r="BJ589" s="55"/>
      <c r="BK589" s="55"/>
      <c r="BL589" s="55"/>
      <c r="BM589" s="55"/>
      <c r="BN589" s="55"/>
      <c r="BO589" s="55"/>
      <c r="BP589" s="55"/>
      <c r="BQ589" s="55"/>
      <c r="BR589" s="55"/>
      <c r="BS589" s="55"/>
      <c r="BT589" s="55"/>
      <c r="BU589" s="55"/>
      <c r="BV589" s="55"/>
      <c r="BW589" s="55"/>
    </row>
    <row r="590" spans="3:75" ht="21" customHeight="1">
      <c r="C590" s="35"/>
      <c r="D590" s="427"/>
      <c r="E590" s="432"/>
      <c r="F590" s="189" t="s">
        <v>2443</v>
      </c>
      <c r="G590" s="259"/>
      <c r="H590" s="234" t="s">
        <v>0</v>
      </c>
      <c r="I590" s="234" t="s">
        <v>64</v>
      </c>
      <c r="J590" s="234" t="s">
        <v>0</v>
      </c>
      <c r="K590" s="234" t="s">
        <v>65</v>
      </c>
      <c r="L590" s="234" t="s">
        <v>0</v>
      </c>
      <c r="M590" s="234" t="s">
        <v>232</v>
      </c>
      <c r="N590" s="46" t="s">
        <v>67</v>
      </c>
      <c r="O590" s="46" t="s">
        <v>0</v>
      </c>
      <c r="P590" s="46" t="s">
        <v>378</v>
      </c>
      <c r="Q590" s="46"/>
      <c r="R590" s="46"/>
      <c r="S590" s="46"/>
      <c r="T590" s="46"/>
      <c r="U590" s="98"/>
      <c r="V590" s="21" t="str">
        <f t="shared" si="4"/>
        <v/>
      </c>
      <c r="W590" s="22" t="str">
        <f t="shared" si="5"/>
        <v/>
      </c>
      <c r="X590" s="180"/>
      <c r="Y590" s="301"/>
      <c r="Z590" s="304"/>
      <c r="BI590" s="55"/>
      <c r="BJ590" s="55"/>
      <c r="BK590" s="55"/>
      <c r="BL590" s="55"/>
      <c r="BM590" s="55"/>
      <c r="BN590" s="55"/>
      <c r="BO590" s="55"/>
      <c r="BP590" s="55"/>
      <c r="BQ590" s="55"/>
      <c r="BR590" s="55"/>
      <c r="BS590" s="55"/>
      <c r="BT590" s="55"/>
      <c r="BU590" s="55"/>
      <c r="BV590" s="55"/>
      <c r="BW590" s="55"/>
    </row>
    <row r="591" spans="3:75" ht="21" customHeight="1">
      <c r="C591" s="35"/>
      <c r="D591" s="427"/>
      <c r="E591" s="432"/>
      <c r="F591" s="189" t="s">
        <v>2444</v>
      </c>
      <c r="G591" s="259"/>
      <c r="H591" s="234" t="s">
        <v>0</v>
      </c>
      <c r="I591" s="234" t="s">
        <v>64</v>
      </c>
      <c r="J591" s="234" t="s">
        <v>0</v>
      </c>
      <c r="K591" s="234" t="s">
        <v>65</v>
      </c>
      <c r="L591" s="234" t="s">
        <v>0</v>
      </c>
      <c r="M591" s="234" t="s">
        <v>233</v>
      </c>
      <c r="N591" s="46" t="s">
        <v>67</v>
      </c>
      <c r="O591" s="46" t="s">
        <v>0</v>
      </c>
      <c r="P591" s="46" t="s">
        <v>378</v>
      </c>
      <c r="Q591" s="46"/>
      <c r="R591" s="46"/>
      <c r="S591" s="46"/>
      <c r="T591" s="46"/>
      <c r="U591" s="98"/>
      <c r="V591" s="21" t="str">
        <f t="shared" si="4"/>
        <v/>
      </c>
      <c r="W591" s="22" t="str">
        <f t="shared" si="5"/>
        <v/>
      </c>
      <c r="X591" s="180"/>
      <c r="Y591" s="301"/>
      <c r="Z591" s="304"/>
      <c r="BI591" s="55"/>
      <c r="BJ591" s="55"/>
      <c r="BK591" s="55"/>
      <c r="BL591" s="55"/>
      <c r="BM591" s="55"/>
      <c r="BN591" s="55"/>
      <c r="BO591" s="55"/>
      <c r="BP591" s="55"/>
      <c r="BQ591" s="55"/>
      <c r="BR591" s="55"/>
      <c r="BS591" s="55"/>
      <c r="BT591" s="55"/>
      <c r="BU591" s="55"/>
      <c r="BV591" s="55"/>
      <c r="BW591" s="55"/>
    </row>
    <row r="592" spans="3:75" ht="21" customHeight="1">
      <c r="C592" s="35"/>
      <c r="D592" s="427"/>
      <c r="E592" s="432"/>
      <c r="F592" s="189" t="s">
        <v>2445</v>
      </c>
      <c r="G592" s="259"/>
      <c r="H592" s="234" t="s">
        <v>0</v>
      </c>
      <c r="I592" s="234" t="s">
        <v>64</v>
      </c>
      <c r="J592" s="234" t="s">
        <v>0</v>
      </c>
      <c r="K592" s="234" t="s">
        <v>65</v>
      </c>
      <c r="L592" s="234" t="s">
        <v>0</v>
      </c>
      <c r="M592" s="234" t="s">
        <v>234</v>
      </c>
      <c r="N592" s="46" t="s">
        <v>67</v>
      </c>
      <c r="O592" s="46" t="s">
        <v>0</v>
      </c>
      <c r="P592" s="46" t="s">
        <v>378</v>
      </c>
      <c r="Q592" s="46"/>
      <c r="R592" s="46"/>
      <c r="S592" s="46"/>
      <c r="T592" s="46"/>
      <c r="U592" s="98"/>
      <c r="V592" s="21" t="str">
        <f t="shared" si="4"/>
        <v/>
      </c>
      <c r="W592" s="22" t="str">
        <f t="shared" si="5"/>
        <v/>
      </c>
      <c r="X592" s="180"/>
      <c r="Y592" s="301"/>
      <c r="Z592" s="304"/>
      <c r="BI592" s="55"/>
      <c r="BJ592" s="55"/>
      <c r="BK592" s="55"/>
      <c r="BL592" s="55"/>
      <c r="BM592" s="55"/>
      <c r="BN592" s="55"/>
      <c r="BO592" s="55"/>
      <c r="BP592" s="55"/>
      <c r="BQ592" s="55"/>
      <c r="BR592" s="55"/>
      <c r="BS592" s="55"/>
      <c r="BT592" s="55"/>
      <c r="BU592" s="55"/>
      <c r="BV592" s="55"/>
      <c r="BW592" s="55"/>
    </row>
    <row r="593" spans="3:75" ht="21" customHeight="1">
      <c r="C593" s="35"/>
      <c r="D593" s="427"/>
      <c r="E593" s="432"/>
      <c r="F593" s="189" t="s">
        <v>2446</v>
      </c>
      <c r="G593" s="259"/>
      <c r="H593" s="234" t="s">
        <v>0</v>
      </c>
      <c r="I593" s="234" t="s">
        <v>64</v>
      </c>
      <c r="J593" s="234" t="s">
        <v>0</v>
      </c>
      <c r="K593" s="234" t="s">
        <v>65</v>
      </c>
      <c r="L593" s="234" t="s">
        <v>0</v>
      </c>
      <c r="M593" s="234" t="s">
        <v>237</v>
      </c>
      <c r="N593" s="46" t="s">
        <v>67</v>
      </c>
      <c r="O593" s="46" t="s">
        <v>0</v>
      </c>
      <c r="P593" s="46" t="s">
        <v>378</v>
      </c>
      <c r="Q593" s="46"/>
      <c r="R593" s="46"/>
      <c r="S593" s="46"/>
      <c r="T593" s="46"/>
      <c r="U593" s="98"/>
      <c r="V593" s="21" t="str">
        <f t="shared" si="4"/>
        <v/>
      </c>
      <c r="W593" s="22" t="str">
        <f t="shared" si="5"/>
        <v/>
      </c>
      <c r="X593" s="180"/>
      <c r="Y593" s="301"/>
      <c r="Z593" s="304"/>
      <c r="BI593" s="55"/>
      <c r="BJ593" s="55"/>
      <c r="BK593" s="55"/>
      <c r="BL593" s="55"/>
      <c r="BM593" s="55"/>
      <c r="BN593" s="55"/>
      <c r="BO593" s="55"/>
      <c r="BP593" s="55"/>
      <c r="BQ593" s="55"/>
      <c r="BR593" s="55"/>
      <c r="BS593" s="55"/>
      <c r="BT593" s="55"/>
      <c r="BU593" s="55"/>
      <c r="BV593" s="55"/>
      <c r="BW593" s="55"/>
    </row>
    <row r="594" spans="3:75" ht="21" customHeight="1">
      <c r="C594" s="35"/>
      <c r="D594" s="427"/>
      <c r="E594" s="432"/>
      <c r="F594" s="189" t="s">
        <v>2447</v>
      </c>
      <c r="G594" s="259"/>
      <c r="H594" s="234" t="s">
        <v>0</v>
      </c>
      <c r="I594" s="234" t="s">
        <v>64</v>
      </c>
      <c r="J594" s="234" t="s">
        <v>0</v>
      </c>
      <c r="K594" s="234" t="s">
        <v>65</v>
      </c>
      <c r="L594" s="234" t="s">
        <v>0</v>
      </c>
      <c r="M594" s="234" t="s">
        <v>238</v>
      </c>
      <c r="N594" s="46" t="s">
        <v>67</v>
      </c>
      <c r="O594" s="46" t="s">
        <v>0</v>
      </c>
      <c r="P594" s="46" t="s">
        <v>378</v>
      </c>
      <c r="Q594" s="46"/>
      <c r="R594" s="46"/>
      <c r="S594" s="46"/>
      <c r="T594" s="46"/>
      <c r="U594" s="98"/>
      <c r="V594" s="21" t="str">
        <f t="shared" si="4"/>
        <v/>
      </c>
      <c r="W594" s="22" t="str">
        <f t="shared" si="5"/>
        <v/>
      </c>
      <c r="X594" s="180"/>
      <c r="Y594" s="301"/>
      <c r="Z594" s="304"/>
      <c r="BI594" s="55"/>
      <c r="BJ594" s="55"/>
      <c r="BK594" s="55"/>
      <c r="BL594" s="55"/>
      <c r="BM594" s="55"/>
      <c r="BN594" s="55"/>
      <c r="BO594" s="55"/>
      <c r="BP594" s="55"/>
      <c r="BQ594" s="55"/>
      <c r="BR594" s="55"/>
      <c r="BS594" s="55"/>
      <c r="BT594" s="55"/>
      <c r="BU594" s="55"/>
      <c r="BV594" s="55"/>
      <c r="BW594" s="55"/>
    </row>
    <row r="595" spans="3:75" ht="21" customHeight="1">
      <c r="C595" s="35"/>
      <c r="D595" s="427"/>
      <c r="E595" s="432"/>
      <c r="F595" s="189" t="s">
        <v>2448</v>
      </c>
      <c r="G595" s="259"/>
      <c r="H595" s="234" t="s">
        <v>0</v>
      </c>
      <c r="I595" s="234" t="s">
        <v>64</v>
      </c>
      <c r="J595" s="234" t="s">
        <v>0</v>
      </c>
      <c r="K595" s="234" t="s">
        <v>65</v>
      </c>
      <c r="L595" s="234" t="s">
        <v>0</v>
      </c>
      <c r="M595" s="234" t="s">
        <v>239</v>
      </c>
      <c r="N595" s="46" t="s">
        <v>67</v>
      </c>
      <c r="O595" s="46" t="s">
        <v>0</v>
      </c>
      <c r="P595" s="46" t="s">
        <v>378</v>
      </c>
      <c r="Q595" s="46"/>
      <c r="R595" s="46"/>
      <c r="S595" s="46"/>
      <c r="T595" s="46"/>
      <c r="U595" s="98"/>
      <c r="V595" s="21" t="str">
        <f t="shared" si="4"/>
        <v/>
      </c>
      <c r="W595" s="22" t="str">
        <f t="shared" si="5"/>
        <v/>
      </c>
      <c r="X595" s="180"/>
      <c r="Y595" s="301"/>
      <c r="Z595" s="304"/>
      <c r="BI595" s="55"/>
      <c r="BJ595" s="55"/>
      <c r="BK595" s="55"/>
      <c r="BL595" s="55"/>
      <c r="BM595" s="55"/>
      <c r="BN595" s="55"/>
      <c r="BO595" s="55"/>
      <c r="BP595" s="55"/>
      <c r="BQ595" s="55"/>
      <c r="BR595" s="55"/>
      <c r="BS595" s="55"/>
      <c r="BT595" s="55"/>
      <c r="BU595" s="55"/>
      <c r="BV595" s="55"/>
      <c r="BW595" s="55"/>
    </row>
    <row r="596" spans="3:75" ht="21" customHeight="1">
      <c r="C596" s="35"/>
      <c r="D596" s="427"/>
      <c r="E596" s="432"/>
      <c r="F596" s="189" t="s">
        <v>2449</v>
      </c>
      <c r="G596" s="259"/>
      <c r="H596" s="234" t="s">
        <v>0</v>
      </c>
      <c r="I596" s="234" t="s">
        <v>64</v>
      </c>
      <c r="J596" s="234" t="s">
        <v>0</v>
      </c>
      <c r="K596" s="234" t="s">
        <v>65</v>
      </c>
      <c r="L596" s="234" t="s">
        <v>0</v>
      </c>
      <c r="M596" s="234" t="s">
        <v>240</v>
      </c>
      <c r="N596" s="46" t="s">
        <v>67</v>
      </c>
      <c r="O596" s="46" t="s">
        <v>0</v>
      </c>
      <c r="P596" s="46" t="s">
        <v>378</v>
      </c>
      <c r="Q596" s="46"/>
      <c r="R596" s="46"/>
      <c r="S596" s="46"/>
      <c r="T596" s="46"/>
      <c r="U596" s="98"/>
      <c r="V596" s="21" t="str">
        <f t="shared" si="4"/>
        <v/>
      </c>
      <c r="W596" s="22" t="str">
        <f t="shared" si="5"/>
        <v/>
      </c>
      <c r="X596" s="180"/>
      <c r="Y596" s="301"/>
      <c r="Z596" s="304"/>
      <c r="BI596" s="55"/>
      <c r="BJ596" s="55"/>
      <c r="BK596" s="55"/>
      <c r="BL596" s="55"/>
      <c r="BM596" s="55"/>
      <c r="BN596" s="55"/>
      <c r="BO596" s="55"/>
      <c r="BP596" s="55"/>
      <c r="BQ596" s="55"/>
      <c r="BR596" s="55"/>
      <c r="BS596" s="55"/>
      <c r="BT596" s="55"/>
      <c r="BU596" s="55"/>
      <c r="BV596" s="55"/>
      <c r="BW596" s="55"/>
    </row>
    <row r="597" spans="3:75" ht="21" customHeight="1">
      <c r="C597" s="35"/>
      <c r="D597" s="427"/>
      <c r="E597" s="432"/>
      <c r="F597" s="189" t="s">
        <v>2450</v>
      </c>
      <c r="G597" s="259"/>
      <c r="H597" s="234" t="s">
        <v>0</v>
      </c>
      <c r="I597" s="234" t="s">
        <v>64</v>
      </c>
      <c r="J597" s="234" t="s">
        <v>0</v>
      </c>
      <c r="K597" s="234" t="s">
        <v>65</v>
      </c>
      <c r="L597" s="234" t="s">
        <v>0</v>
      </c>
      <c r="M597" s="234" t="s">
        <v>241</v>
      </c>
      <c r="N597" s="46" t="s">
        <v>67</v>
      </c>
      <c r="O597" s="46" t="s">
        <v>0</v>
      </c>
      <c r="P597" s="46" t="s">
        <v>378</v>
      </c>
      <c r="Q597" s="46"/>
      <c r="R597" s="46"/>
      <c r="S597" s="46"/>
      <c r="T597" s="46"/>
      <c r="U597" s="98"/>
      <c r="V597" s="21" t="str">
        <f t="shared" si="4"/>
        <v/>
      </c>
      <c r="W597" s="22" t="str">
        <f t="shared" si="5"/>
        <v/>
      </c>
      <c r="X597" s="180"/>
      <c r="Y597" s="301"/>
      <c r="Z597" s="304"/>
      <c r="BI597" s="55"/>
      <c r="BJ597" s="55"/>
      <c r="BK597" s="55"/>
      <c r="BL597" s="55"/>
      <c r="BM597" s="55"/>
      <c r="BN597" s="55"/>
      <c r="BO597" s="55"/>
      <c r="BP597" s="55"/>
      <c r="BQ597" s="55"/>
      <c r="BR597" s="55"/>
      <c r="BS597" s="55"/>
      <c r="BT597" s="55"/>
      <c r="BU597" s="55"/>
      <c r="BV597" s="55"/>
      <c r="BW597" s="55"/>
    </row>
    <row r="598" spans="3:75" ht="21" customHeight="1">
      <c r="C598" s="35"/>
      <c r="D598" s="427"/>
      <c r="E598" s="432"/>
      <c r="F598" s="189" t="s">
        <v>2451</v>
      </c>
      <c r="G598" s="259"/>
      <c r="H598" s="234" t="s">
        <v>0</v>
      </c>
      <c r="I598" s="234" t="s">
        <v>64</v>
      </c>
      <c r="J598" s="234" t="s">
        <v>0</v>
      </c>
      <c r="K598" s="234" t="s">
        <v>65</v>
      </c>
      <c r="L598" s="234" t="s">
        <v>0</v>
      </c>
      <c r="M598" s="234" t="s">
        <v>242</v>
      </c>
      <c r="N598" s="46" t="s">
        <v>67</v>
      </c>
      <c r="O598" s="46" t="s">
        <v>0</v>
      </c>
      <c r="P598" s="46" t="s">
        <v>378</v>
      </c>
      <c r="Q598" s="46"/>
      <c r="R598" s="46"/>
      <c r="S598" s="46"/>
      <c r="T598" s="46"/>
      <c r="U598" s="98"/>
      <c r="V598" s="21" t="str">
        <f t="shared" si="4"/>
        <v/>
      </c>
      <c r="W598" s="22" t="str">
        <f t="shared" si="5"/>
        <v/>
      </c>
      <c r="X598" s="180"/>
      <c r="Y598" s="301"/>
      <c r="Z598" s="304"/>
      <c r="BI598" s="55"/>
      <c r="BJ598" s="55"/>
      <c r="BK598" s="55"/>
      <c r="BL598" s="55"/>
      <c r="BM598" s="55"/>
      <c r="BN598" s="55"/>
      <c r="BO598" s="55"/>
      <c r="BP598" s="55"/>
      <c r="BQ598" s="55"/>
      <c r="BR598" s="55"/>
      <c r="BS598" s="55"/>
      <c r="BT598" s="55"/>
      <c r="BU598" s="55"/>
      <c r="BV598" s="55"/>
      <c r="BW598" s="55"/>
    </row>
    <row r="599" spans="3:75" ht="21" customHeight="1">
      <c r="C599" s="35"/>
      <c r="D599" s="427"/>
      <c r="E599" s="432"/>
      <c r="F599" s="189" t="s">
        <v>2452</v>
      </c>
      <c r="G599" s="259"/>
      <c r="H599" s="234" t="s">
        <v>0</v>
      </c>
      <c r="I599" s="234" t="s">
        <v>64</v>
      </c>
      <c r="J599" s="234" t="s">
        <v>0</v>
      </c>
      <c r="K599" s="234" t="s">
        <v>65</v>
      </c>
      <c r="L599" s="234" t="s">
        <v>0</v>
      </c>
      <c r="M599" s="234" t="s">
        <v>243</v>
      </c>
      <c r="N599" s="46" t="s">
        <v>67</v>
      </c>
      <c r="O599" s="46" t="s">
        <v>0</v>
      </c>
      <c r="P599" s="46" t="s">
        <v>378</v>
      </c>
      <c r="Q599" s="46"/>
      <c r="R599" s="46"/>
      <c r="S599" s="46"/>
      <c r="T599" s="46"/>
      <c r="U599" s="98"/>
      <c r="V599" s="21" t="str">
        <f t="shared" si="4"/>
        <v/>
      </c>
      <c r="W599" s="22" t="str">
        <f t="shared" si="5"/>
        <v/>
      </c>
      <c r="X599" s="180"/>
      <c r="Y599" s="301"/>
      <c r="Z599" s="304"/>
      <c r="BI599" s="55"/>
      <c r="BJ599" s="55"/>
      <c r="BK599" s="55"/>
      <c r="BL599" s="55"/>
      <c r="BM599" s="55"/>
      <c r="BN599" s="55"/>
      <c r="BO599" s="55"/>
      <c r="BP599" s="55"/>
      <c r="BQ599" s="55"/>
      <c r="BR599" s="55"/>
      <c r="BS599" s="55"/>
      <c r="BT599" s="55"/>
      <c r="BU599" s="55"/>
      <c r="BV599" s="55"/>
      <c r="BW599" s="55"/>
    </row>
    <row r="600" spans="3:75" ht="21" customHeight="1">
      <c r="C600" s="35"/>
      <c r="D600" s="427"/>
      <c r="E600" s="432"/>
      <c r="F600" s="189" t="s">
        <v>2453</v>
      </c>
      <c r="G600" s="259"/>
      <c r="H600" s="234" t="s">
        <v>0</v>
      </c>
      <c r="I600" s="234" t="s">
        <v>64</v>
      </c>
      <c r="J600" s="234" t="s">
        <v>0</v>
      </c>
      <c r="K600" s="234" t="s">
        <v>65</v>
      </c>
      <c r="L600" s="234" t="s">
        <v>0</v>
      </c>
      <c r="M600" s="234" t="s">
        <v>244</v>
      </c>
      <c r="N600" s="46" t="s">
        <v>67</v>
      </c>
      <c r="O600" s="46" t="s">
        <v>0</v>
      </c>
      <c r="P600" s="46" t="s">
        <v>378</v>
      </c>
      <c r="Q600" s="46"/>
      <c r="R600" s="46"/>
      <c r="S600" s="46"/>
      <c r="T600" s="46"/>
      <c r="U600" s="98"/>
      <c r="V600" s="21" t="str">
        <f t="shared" si="4"/>
        <v/>
      </c>
      <c r="W600" s="22" t="str">
        <f t="shared" si="5"/>
        <v/>
      </c>
      <c r="X600" s="180"/>
      <c r="Y600" s="301"/>
      <c r="Z600" s="304"/>
      <c r="BI600" s="55"/>
      <c r="BJ600" s="55"/>
      <c r="BK600" s="55"/>
      <c r="BL600" s="55"/>
      <c r="BM600" s="55"/>
      <c r="BN600" s="55"/>
      <c r="BO600" s="55"/>
      <c r="BP600" s="55"/>
      <c r="BQ600" s="55"/>
      <c r="BR600" s="55"/>
      <c r="BS600" s="55"/>
      <c r="BT600" s="55"/>
      <c r="BU600" s="55"/>
      <c r="BV600" s="55"/>
      <c r="BW600" s="55"/>
    </row>
    <row r="601" spans="3:75" ht="21" customHeight="1">
      <c r="C601" s="35"/>
      <c r="D601" s="427"/>
      <c r="E601" s="432"/>
      <c r="F601" s="189" t="s">
        <v>2454</v>
      </c>
      <c r="G601" s="259"/>
      <c r="H601" s="234" t="s">
        <v>0</v>
      </c>
      <c r="I601" s="234" t="s">
        <v>64</v>
      </c>
      <c r="J601" s="234" t="s">
        <v>0</v>
      </c>
      <c r="K601" s="234" t="s">
        <v>65</v>
      </c>
      <c r="L601" s="234" t="s">
        <v>0</v>
      </c>
      <c r="M601" s="234" t="s">
        <v>245</v>
      </c>
      <c r="N601" s="46" t="s">
        <v>67</v>
      </c>
      <c r="O601" s="46" t="s">
        <v>0</v>
      </c>
      <c r="P601" s="46" t="s">
        <v>378</v>
      </c>
      <c r="Q601" s="46"/>
      <c r="R601" s="46"/>
      <c r="S601" s="46"/>
      <c r="T601" s="46"/>
      <c r="U601" s="98"/>
      <c r="V601" s="21" t="str">
        <f t="shared" si="4"/>
        <v/>
      </c>
      <c r="W601" s="22" t="str">
        <f t="shared" si="5"/>
        <v/>
      </c>
      <c r="X601" s="180"/>
      <c r="Y601" s="301"/>
      <c r="Z601" s="304"/>
      <c r="BI601" s="55"/>
      <c r="BJ601" s="55"/>
      <c r="BK601" s="55"/>
      <c r="BL601" s="55"/>
      <c r="BM601" s="55"/>
      <c r="BN601" s="55"/>
      <c r="BO601" s="55"/>
      <c r="BP601" s="55"/>
      <c r="BQ601" s="55"/>
      <c r="BR601" s="55"/>
      <c r="BS601" s="55"/>
      <c r="BT601" s="55"/>
      <c r="BU601" s="55"/>
      <c r="BV601" s="55"/>
      <c r="BW601" s="55"/>
    </row>
    <row r="602" spans="3:75" ht="21" customHeight="1">
      <c r="C602" s="35"/>
      <c r="D602" s="427"/>
      <c r="E602" s="432"/>
      <c r="F602" s="189" t="s">
        <v>2455</v>
      </c>
      <c r="G602" s="259"/>
      <c r="H602" s="234" t="s">
        <v>0</v>
      </c>
      <c r="I602" s="234" t="s">
        <v>64</v>
      </c>
      <c r="J602" s="234" t="s">
        <v>0</v>
      </c>
      <c r="K602" s="234" t="s">
        <v>65</v>
      </c>
      <c r="L602" s="234" t="s">
        <v>0</v>
      </c>
      <c r="M602" s="234" t="s">
        <v>246</v>
      </c>
      <c r="N602" s="46" t="s">
        <v>67</v>
      </c>
      <c r="O602" s="46" t="s">
        <v>0</v>
      </c>
      <c r="P602" s="46" t="s">
        <v>378</v>
      </c>
      <c r="Q602" s="46"/>
      <c r="R602" s="46"/>
      <c r="S602" s="46"/>
      <c r="T602" s="46"/>
      <c r="U602" s="98"/>
      <c r="V602" s="21" t="str">
        <f t="shared" si="4"/>
        <v/>
      </c>
      <c r="W602" s="22" t="str">
        <f t="shared" si="5"/>
        <v/>
      </c>
      <c r="X602" s="180"/>
      <c r="Y602" s="301"/>
      <c r="Z602" s="304"/>
      <c r="BI602" s="55"/>
      <c r="BJ602" s="55"/>
      <c r="BK602" s="55"/>
      <c r="BL602" s="55"/>
      <c r="BM602" s="55"/>
      <c r="BN602" s="55"/>
      <c r="BO602" s="55"/>
      <c r="BP602" s="55"/>
      <c r="BQ602" s="55"/>
      <c r="BR602" s="55"/>
      <c r="BS602" s="55"/>
      <c r="BT602" s="55"/>
      <c r="BU602" s="55"/>
      <c r="BV602" s="55"/>
      <c r="BW602" s="55"/>
    </row>
    <row r="603" spans="3:75" ht="21" customHeight="1">
      <c r="C603" s="35"/>
      <c r="D603" s="427"/>
      <c r="E603" s="432"/>
      <c r="F603" s="189" t="s">
        <v>2456</v>
      </c>
      <c r="G603" s="259"/>
      <c r="H603" s="234" t="s">
        <v>0</v>
      </c>
      <c r="I603" s="234" t="s">
        <v>64</v>
      </c>
      <c r="J603" s="234" t="s">
        <v>0</v>
      </c>
      <c r="K603" s="234" t="s">
        <v>65</v>
      </c>
      <c r="L603" s="234" t="s">
        <v>0</v>
      </c>
      <c r="M603" s="234" t="s">
        <v>247</v>
      </c>
      <c r="N603" s="46" t="s">
        <v>67</v>
      </c>
      <c r="O603" s="46" t="s">
        <v>0</v>
      </c>
      <c r="P603" s="46" t="s">
        <v>378</v>
      </c>
      <c r="Q603" s="46"/>
      <c r="R603" s="46"/>
      <c r="S603" s="46"/>
      <c r="T603" s="46"/>
      <c r="U603" s="98"/>
      <c r="V603" s="21" t="str">
        <f t="shared" si="4"/>
        <v/>
      </c>
      <c r="W603" s="22" t="str">
        <f t="shared" si="5"/>
        <v/>
      </c>
      <c r="X603" s="180"/>
      <c r="Y603" s="301"/>
      <c r="Z603" s="304"/>
      <c r="BI603" s="55"/>
      <c r="BJ603" s="55"/>
      <c r="BK603" s="55"/>
      <c r="BL603" s="55"/>
      <c r="BM603" s="55"/>
      <c r="BN603" s="55"/>
      <c r="BO603" s="55"/>
      <c r="BP603" s="55"/>
      <c r="BQ603" s="55"/>
      <c r="BR603" s="55"/>
      <c r="BS603" s="55"/>
      <c r="BT603" s="55"/>
      <c r="BU603" s="55"/>
      <c r="BV603" s="55"/>
      <c r="BW603" s="55"/>
    </row>
    <row r="604" spans="3:75" ht="21" customHeight="1">
      <c r="C604" s="35"/>
      <c r="D604" s="427"/>
      <c r="E604" s="432"/>
      <c r="F604" s="189" t="s">
        <v>2457</v>
      </c>
      <c r="G604" s="259"/>
      <c r="H604" s="234" t="s">
        <v>0</v>
      </c>
      <c r="I604" s="234" t="s">
        <v>64</v>
      </c>
      <c r="J604" s="234" t="s">
        <v>0</v>
      </c>
      <c r="K604" s="234" t="s">
        <v>65</v>
      </c>
      <c r="L604" s="234" t="s">
        <v>0</v>
      </c>
      <c r="M604" s="234" t="s">
        <v>248</v>
      </c>
      <c r="N604" s="46" t="s">
        <v>67</v>
      </c>
      <c r="O604" s="46" t="s">
        <v>0</v>
      </c>
      <c r="P604" s="46" t="s">
        <v>378</v>
      </c>
      <c r="Q604" s="46"/>
      <c r="R604" s="46"/>
      <c r="S604" s="46"/>
      <c r="T604" s="46"/>
      <c r="U604" s="98"/>
      <c r="V604" s="21" t="str">
        <f t="shared" si="4"/>
        <v/>
      </c>
      <c r="W604" s="22" t="str">
        <f t="shared" si="5"/>
        <v/>
      </c>
      <c r="X604" s="180"/>
      <c r="Y604" s="301"/>
      <c r="Z604" s="304"/>
      <c r="BI604" s="55"/>
      <c r="BJ604" s="55"/>
      <c r="BK604" s="55"/>
      <c r="BL604" s="55"/>
      <c r="BM604" s="55"/>
      <c r="BN604" s="55"/>
      <c r="BO604" s="55"/>
      <c r="BP604" s="55"/>
      <c r="BQ604" s="55"/>
      <c r="BR604" s="55"/>
      <c r="BS604" s="55"/>
      <c r="BT604" s="55"/>
      <c r="BU604" s="55"/>
      <c r="BV604" s="55"/>
      <c r="BW604" s="55"/>
    </row>
    <row r="605" spans="3:75" ht="21" customHeight="1">
      <c r="C605" s="35"/>
      <c r="D605" s="427"/>
      <c r="E605" s="432"/>
      <c r="F605" s="189" t="s">
        <v>2458</v>
      </c>
      <c r="G605" s="259"/>
      <c r="H605" s="234" t="s">
        <v>0</v>
      </c>
      <c r="I605" s="234" t="s">
        <v>64</v>
      </c>
      <c r="J605" s="234" t="s">
        <v>0</v>
      </c>
      <c r="K605" s="234" t="s">
        <v>65</v>
      </c>
      <c r="L605" s="234" t="s">
        <v>0</v>
      </c>
      <c r="M605" s="234" t="s">
        <v>249</v>
      </c>
      <c r="N605" s="46" t="s">
        <v>67</v>
      </c>
      <c r="O605" s="46" t="s">
        <v>0</v>
      </c>
      <c r="P605" s="46" t="s">
        <v>378</v>
      </c>
      <c r="Q605" s="46"/>
      <c r="R605" s="46"/>
      <c r="S605" s="46"/>
      <c r="T605" s="46"/>
      <c r="U605" s="98"/>
      <c r="V605" s="21" t="str">
        <f t="shared" si="4"/>
        <v/>
      </c>
      <c r="W605" s="22" t="str">
        <f t="shared" si="5"/>
        <v/>
      </c>
      <c r="X605" s="180"/>
      <c r="Y605" s="301"/>
      <c r="Z605" s="304"/>
      <c r="BI605" s="55"/>
      <c r="BJ605" s="55"/>
      <c r="BK605" s="55"/>
      <c r="BL605" s="55"/>
      <c r="BM605" s="55"/>
      <c r="BN605" s="55"/>
      <c r="BO605" s="55"/>
      <c r="BP605" s="55"/>
      <c r="BQ605" s="55"/>
      <c r="BR605" s="55"/>
      <c r="BS605" s="55"/>
      <c r="BT605" s="55"/>
      <c r="BU605" s="55"/>
      <c r="BV605" s="55"/>
      <c r="BW605" s="55"/>
    </row>
    <row r="606" spans="3:75" ht="21" customHeight="1">
      <c r="C606" s="35"/>
      <c r="D606" s="427"/>
      <c r="E606" s="432"/>
      <c r="F606" s="189" t="s">
        <v>2459</v>
      </c>
      <c r="G606" s="259"/>
      <c r="H606" s="234" t="s">
        <v>0</v>
      </c>
      <c r="I606" s="234" t="s">
        <v>64</v>
      </c>
      <c r="J606" s="234" t="s">
        <v>0</v>
      </c>
      <c r="K606" s="234" t="s">
        <v>65</v>
      </c>
      <c r="L606" s="234" t="s">
        <v>0</v>
      </c>
      <c r="M606" s="234" t="s">
        <v>250</v>
      </c>
      <c r="N606" s="46" t="s">
        <v>67</v>
      </c>
      <c r="O606" s="46" t="s">
        <v>0</v>
      </c>
      <c r="P606" s="46" t="s">
        <v>378</v>
      </c>
      <c r="Q606" s="46"/>
      <c r="R606" s="46"/>
      <c r="S606" s="46"/>
      <c r="T606" s="46"/>
      <c r="U606" s="98"/>
      <c r="V606" s="21" t="str">
        <f t="shared" si="4"/>
        <v/>
      </c>
      <c r="W606" s="22" t="str">
        <f t="shared" si="5"/>
        <v/>
      </c>
      <c r="X606" s="180"/>
      <c r="Y606" s="301"/>
      <c r="Z606" s="304"/>
      <c r="BI606" s="55"/>
      <c r="BJ606" s="55"/>
      <c r="BK606" s="55"/>
      <c r="BL606" s="55"/>
      <c r="BM606" s="55"/>
      <c r="BN606" s="55"/>
      <c r="BO606" s="55"/>
      <c r="BP606" s="55"/>
      <c r="BQ606" s="55"/>
      <c r="BR606" s="55"/>
      <c r="BS606" s="55"/>
      <c r="BT606" s="55"/>
      <c r="BU606" s="55"/>
      <c r="BV606" s="55"/>
      <c r="BW606" s="55"/>
    </row>
    <row r="607" spans="3:75" ht="21" customHeight="1">
      <c r="C607" s="35"/>
      <c r="D607" s="427"/>
      <c r="E607" s="432"/>
      <c r="F607" s="189" t="s">
        <v>2460</v>
      </c>
      <c r="G607" s="259"/>
      <c r="H607" s="234" t="s">
        <v>0</v>
      </c>
      <c r="I607" s="234" t="s">
        <v>64</v>
      </c>
      <c r="J607" s="234" t="s">
        <v>0</v>
      </c>
      <c r="K607" s="234" t="s">
        <v>65</v>
      </c>
      <c r="L607" s="234" t="s">
        <v>0</v>
      </c>
      <c r="M607" s="234" t="s">
        <v>236</v>
      </c>
      <c r="N607" s="46" t="s">
        <v>67</v>
      </c>
      <c r="O607" s="46" t="s">
        <v>0</v>
      </c>
      <c r="P607" s="46" t="s">
        <v>378</v>
      </c>
      <c r="Q607" s="46"/>
      <c r="R607" s="46"/>
      <c r="S607" s="46"/>
      <c r="T607" s="46"/>
      <c r="U607" s="98"/>
      <c r="V607" s="21" t="str">
        <f t="shared" si="4"/>
        <v/>
      </c>
      <c r="W607" s="22" t="str">
        <f t="shared" si="5"/>
        <v/>
      </c>
      <c r="X607" s="180"/>
      <c r="Y607" s="301"/>
      <c r="Z607" s="304"/>
      <c r="BI607" s="55"/>
      <c r="BJ607" s="55"/>
      <c r="BK607" s="55"/>
      <c r="BL607" s="55"/>
      <c r="BM607" s="55"/>
      <c r="BN607" s="55"/>
      <c r="BO607" s="55"/>
      <c r="BP607" s="55"/>
      <c r="BQ607" s="55"/>
      <c r="BR607" s="55"/>
      <c r="BS607" s="55"/>
      <c r="BT607" s="55"/>
      <c r="BU607" s="55"/>
      <c r="BV607" s="55"/>
      <c r="BW607" s="55"/>
    </row>
    <row r="608" spans="3:75" ht="21" customHeight="1">
      <c r="C608" s="35"/>
      <c r="D608" s="427"/>
      <c r="E608" s="432"/>
      <c r="F608" s="189" t="s">
        <v>2461</v>
      </c>
      <c r="G608" s="259"/>
      <c r="H608" s="234" t="s">
        <v>0</v>
      </c>
      <c r="I608" s="234" t="s">
        <v>64</v>
      </c>
      <c r="J608" s="234" t="s">
        <v>0</v>
      </c>
      <c r="K608" s="234" t="s">
        <v>65</v>
      </c>
      <c r="L608" s="234" t="s">
        <v>0</v>
      </c>
      <c r="M608" s="234" t="s">
        <v>251</v>
      </c>
      <c r="N608" s="46" t="s">
        <v>67</v>
      </c>
      <c r="O608" s="46" t="s">
        <v>0</v>
      </c>
      <c r="P608" s="46" t="s">
        <v>378</v>
      </c>
      <c r="Q608" s="46"/>
      <c r="R608" s="46"/>
      <c r="S608" s="46"/>
      <c r="T608" s="46"/>
      <c r="U608" s="98"/>
      <c r="V608" s="21" t="str">
        <f t="shared" si="4"/>
        <v/>
      </c>
      <c r="W608" s="22" t="str">
        <f t="shared" si="5"/>
        <v/>
      </c>
      <c r="X608" s="180"/>
      <c r="Y608" s="301"/>
      <c r="Z608" s="304"/>
      <c r="BI608" s="55"/>
      <c r="BJ608" s="55"/>
      <c r="BK608" s="55"/>
      <c r="BL608" s="55"/>
      <c r="BM608" s="55"/>
      <c r="BN608" s="55"/>
      <c r="BO608" s="55"/>
      <c r="BP608" s="55"/>
      <c r="BQ608" s="55"/>
      <c r="BR608" s="55"/>
      <c r="BS608" s="55"/>
      <c r="BT608" s="55"/>
      <c r="BU608" s="55"/>
      <c r="BV608" s="55"/>
      <c r="BW608" s="55"/>
    </row>
    <row r="609" spans="3:75" ht="21" customHeight="1">
      <c r="C609" s="35"/>
      <c r="D609" s="427"/>
      <c r="E609" s="432"/>
      <c r="F609" s="189" t="s">
        <v>2462</v>
      </c>
      <c r="G609" s="259"/>
      <c r="H609" s="234" t="s">
        <v>0</v>
      </c>
      <c r="I609" s="234" t="s">
        <v>64</v>
      </c>
      <c r="J609" s="234" t="s">
        <v>0</v>
      </c>
      <c r="K609" s="234" t="s">
        <v>65</v>
      </c>
      <c r="L609" s="234" t="s">
        <v>0</v>
      </c>
      <c r="M609" s="234" t="s">
        <v>252</v>
      </c>
      <c r="N609" s="46" t="s">
        <v>67</v>
      </c>
      <c r="O609" s="46" t="s">
        <v>0</v>
      </c>
      <c r="P609" s="46" t="s">
        <v>378</v>
      </c>
      <c r="Q609" s="46"/>
      <c r="R609" s="46"/>
      <c r="S609" s="46"/>
      <c r="T609" s="46"/>
      <c r="U609" s="98"/>
      <c r="V609" s="21" t="str">
        <f t="shared" si="4"/>
        <v/>
      </c>
      <c r="W609" s="22" t="str">
        <f t="shared" si="5"/>
        <v/>
      </c>
      <c r="X609" s="180"/>
      <c r="Y609" s="301"/>
      <c r="Z609" s="301"/>
      <c r="AD609" s="302"/>
      <c r="AE609" s="302"/>
      <c r="AF609" s="302"/>
      <c r="AG609" s="302"/>
      <c r="AH609" s="302"/>
      <c r="AI609" s="302"/>
      <c r="AJ609" s="302"/>
      <c r="AK609" s="302"/>
      <c r="AL609" s="302"/>
      <c r="AM609" s="302"/>
      <c r="AN609" s="302"/>
      <c r="AO609" s="302"/>
      <c r="AP609" s="302"/>
      <c r="AQ609" s="302"/>
      <c r="AR609" s="302"/>
      <c r="AS609" s="302"/>
      <c r="BI609" s="55"/>
      <c r="BJ609" s="55"/>
      <c r="BK609" s="55"/>
      <c r="BL609" s="55"/>
      <c r="BM609" s="55"/>
      <c r="BN609" s="55"/>
      <c r="BO609" s="55"/>
      <c r="BP609" s="55"/>
      <c r="BQ609" s="55"/>
      <c r="BR609" s="55"/>
      <c r="BS609" s="55"/>
      <c r="BT609" s="55"/>
      <c r="BU609" s="55"/>
      <c r="BV609" s="55"/>
      <c r="BW609" s="55"/>
    </row>
    <row r="610" spans="3:75" ht="21" customHeight="1">
      <c r="C610" s="35"/>
      <c r="D610" s="427"/>
      <c r="E610" s="432"/>
      <c r="F610" s="189" t="s">
        <v>2463</v>
      </c>
      <c r="G610" s="259"/>
      <c r="H610" s="234" t="s">
        <v>0</v>
      </c>
      <c r="I610" s="234" t="s">
        <v>64</v>
      </c>
      <c r="J610" s="234" t="s">
        <v>0</v>
      </c>
      <c r="K610" s="234" t="s">
        <v>65</v>
      </c>
      <c r="L610" s="234" t="s">
        <v>0</v>
      </c>
      <c r="M610" s="234" t="s">
        <v>253</v>
      </c>
      <c r="N610" s="46" t="s">
        <v>67</v>
      </c>
      <c r="O610" s="46" t="s">
        <v>0</v>
      </c>
      <c r="P610" s="46" t="s">
        <v>378</v>
      </c>
      <c r="Q610" s="46"/>
      <c r="R610" s="46"/>
      <c r="S610" s="46"/>
      <c r="T610" s="46"/>
      <c r="U610" s="98"/>
      <c r="V610" s="21" t="str">
        <f t="shared" si="4"/>
        <v/>
      </c>
      <c r="W610" s="22" t="str">
        <f t="shared" si="5"/>
        <v/>
      </c>
      <c r="X610" s="180"/>
      <c r="Y610" s="301"/>
      <c r="Z610" s="301"/>
      <c r="AD610" s="302"/>
      <c r="AE610" s="302"/>
      <c r="AF610" s="302"/>
      <c r="AG610" s="302"/>
      <c r="AH610" s="302"/>
      <c r="AI610" s="302"/>
      <c r="AJ610" s="302"/>
      <c r="AK610" s="302"/>
      <c r="AL610" s="302"/>
      <c r="AM610" s="302"/>
      <c r="AN610" s="302"/>
      <c r="AO610" s="302"/>
      <c r="AP610" s="302"/>
      <c r="AQ610" s="302"/>
      <c r="AR610" s="302"/>
      <c r="AS610" s="302"/>
      <c r="BI610" s="55"/>
      <c r="BJ610" s="55"/>
      <c r="BK610" s="55"/>
      <c r="BL610" s="55"/>
      <c r="BM610" s="55"/>
      <c r="BN610" s="55"/>
      <c r="BO610" s="55"/>
      <c r="BP610" s="55"/>
      <c r="BQ610" s="55"/>
      <c r="BR610" s="55"/>
      <c r="BS610" s="55"/>
      <c r="BT610" s="55"/>
      <c r="BU610" s="55"/>
      <c r="BV610" s="55"/>
      <c r="BW610" s="55"/>
    </row>
    <row r="611" spans="3:75" ht="21" customHeight="1">
      <c r="C611" s="35"/>
      <c r="D611" s="427"/>
      <c r="E611" s="432"/>
      <c r="F611" s="189" t="s">
        <v>2464</v>
      </c>
      <c r="G611" s="259"/>
      <c r="H611" s="234" t="s">
        <v>0</v>
      </c>
      <c r="I611" s="234" t="s">
        <v>64</v>
      </c>
      <c r="J611" s="234" t="s">
        <v>0</v>
      </c>
      <c r="K611" s="234" t="s">
        <v>65</v>
      </c>
      <c r="L611" s="234" t="s">
        <v>0</v>
      </c>
      <c r="M611" s="234" t="s">
        <v>254</v>
      </c>
      <c r="N611" s="46" t="s">
        <v>67</v>
      </c>
      <c r="O611" s="46" t="s">
        <v>0</v>
      </c>
      <c r="P611" s="46" t="s">
        <v>378</v>
      </c>
      <c r="Q611" s="46"/>
      <c r="R611" s="46"/>
      <c r="S611" s="46"/>
      <c r="T611" s="46"/>
      <c r="U611" s="98"/>
      <c r="V611" s="21" t="str">
        <f t="shared" si="4"/>
        <v/>
      </c>
      <c r="W611" s="22" t="str">
        <f t="shared" si="5"/>
        <v/>
      </c>
      <c r="X611" s="180"/>
      <c r="Y611" s="301"/>
      <c r="Z611" s="301"/>
      <c r="AD611" s="302"/>
      <c r="AE611" s="302"/>
      <c r="AF611" s="302"/>
      <c r="AG611" s="302"/>
      <c r="AH611" s="302"/>
      <c r="AI611" s="302"/>
      <c r="AJ611" s="302"/>
      <c r="AK611" s="302"/>
      <c r="AL611" s="302"/>
      <c r="AM611" s="302"/>
      <c r="AN611" s="302"/>
      <c r="AO611" s="302"/>
      <c r="AP611" s="302"/>
      <c r="AQ611" s="302"/>
      <c r="AR611" s="302"/>
      <c r="AS611" s="302"/>
      <c r="BI611" s="55"/>
      <c r="BJ611" s="55"/>
      <c r="BK611" s="55"/>
      <c r="BL611" s="55"/>
      <c r="BM611" s="55"/>
      <c r="BN611" s="55"/>
      <c r="BO611" s="55"/>
      <c r="BP611" s="55"/>
      <c r="BQ611" s="55"/>
      <c r="BR611" s="55"/>
      <c r="BS611" s="55"/>
      <c r="BT611" s="55"/>
      <c r="BU611" s="55"/>
      <c r="BV611" s="55"/>
      <c r="BW611" s="55"/>
    </row>
    <row r="612" spans="3:75" ht="21" customHeight="1">
      <c r="C612" s="35"/>
      <c r="D612" s="427"/>
      <c r="E612" s="432"/>
      <c r="F612" s="189" t="s">
        <v>2465</v>
      </c>
      <c r="G612" s="259"/>
      <c r="H612" s="234" t="s">
        <v>0</v>
      </c>
      <c r="I612" s="234" t="s">
        <v>64</v>
      </c>
      <c r="J612" s="234" t="s">
        <v>0</v>
      </c>
      <c r="K612" s="234" t="s">
        <v>65</v>
      </c>
      <c r="L612" s="234" t="s">
        <v>0</v>
      </c>
      <c r="M612" s="234" t="s">
        <v>255</v>
      </c>
      <c r="N612" s="46" t="s">
        <v>67</v>
      </c>
      <c r="O612" s="46" t="s">
        <v>0</v>
      </c>
      <c r="P612" s="46" t="s">
        <v>378</v>
      </c>
      <c r="Q612" s="46"/>
      <c r="R612" s="46"/>
      <c r="S612" s="46"/>
      <c r="T612" s="46"/>
      <c r="U612" s="98"/>
      <c r="V612" s="21" t="str">
        <f t="shared" si="4"/>
        <v/>
      </c>
      <c r="W612" s="22" t="str">
        <f t="shared" si="5"/>
        <v/>
      </c>
      <c r="X612" s="180"/>
      <c r="Y612" s="301"/>
      <c r="Z612" s="301"/>
      <c r="AD612" s="302"/>
      <c r="AE612" s="302"/>
      <c r="AF612" s="302"/>
      <c r="AG612" s="302"/>
      <c r="AH612" s="302"/>
      <c r="AI612" s="302"/>
      <c r="AJ612" s="302"/>
      <c r="AK612" s="302"/>
      <c r="AL612" s="302"/>
      <c r="AM612" s="302"/>
      <c r="AN612" s="302"/>
      <c r="AO612" s="302"/>
      <c r="AP612" s="302"/>
      <c r="AQ612" s="302"/>
      <c r="AR612" s="302"/>
      <c r="AS612" s="302"/>
      <c r="BI612" s="55"/>
      <c r="BJ612" s="55"/>
      <c r="BK612" s="55"/>
      <c r="BL612" s="55"/>
      <c r="BM612" s="55"/>
      <c r="BN612" s="55"/>
      <c r="BO612" s="55"/>
      <c r="BP612" s="55"/>
      <c r="BQ612" s="55"/>
      <c r="BR612" s="55"/>
      <c r="BS612" s="55"/>
      <c r="BT612" s="55"/>
      <c r="BU612" s="55"/>
      <c r="BV612" s="55"/>
      <c r="BW612" s="55"/>
    </row>
    <row r="613" spans="3:75" ht="21" customHeight="1">
      <c r="C613" s="35"/>
      <c r="D613" s="427"/>
      <c r="E613" s="432"/>
      <c r="F613" s="189" t="s">
        <v>2466</v>
      </c>
      <c r="G613" s="259"/>
      <c r="H613" s="234" t="s">
        <v>0</v>
      </c>
      <c r="I613" s="234" t="s">
        <v>64</v>
      </c>
      <c r="J613" s="234" t="s">
        <v>0</v>
      </c>
      <c r="K613" s="234" t="s">
        <v>65</v>
      </c>
      <c r="L613" s="234" t="s">
        <v>0</v>
      </c>
      <c r="M613" s="234" t="s">
        <v>256</v>
      </c>
      <c r="N613" s="46" t="s">
        <v>67</v>
      </c>
      <c r="O613" s="46" t="s">
        <v>0</v>
      </c>
      <c r="P613" s="46" t="s">
        <v>378</v>
      </c>
      <c r="Q613" s="46"/>
      <c r="R613" s="46"/>
      <c r="S613" s="46"/>
      <c r="T613" s="46"/>
      <c r="U613" s="98"/>
      <c r="V613" s="21" t="str">
        <f t="shared" ref="V613:V676" si="6">IF(OR(AND(V161="",W161=""),AND(V387="",W387=""),AND(W161="X",W387="X"),OR(W161="M",W387="M")),"",SUM(V161,V387))</f>
        <v/>
      </c>
      <c r="W613" s="22" t="str">
        <f t="shared" ref="W613:W676" si="7">IF(AND(AND(W161="X",W387="X"),SUM(V161,V387)=0,ISNUMBER(V613)),"",IF(OR(W161="M",W387="M"),"M",IF(AND(W161=W387,OR(W161="X",W161="W",W161="Z")),UPPER(W161),"")))</f>
        <v/>
      </c>
      <c r="X613" s="180"/>
      <c r="Y613" s="301"/>
      <c r="Z613" s="301"/>
      <c r="AD613" s="302"/>
      <c r="AE613" s="302"/>
      <c r="AF613" s="302"/>
      <c r="AG613" s="302"/>
      <c r="AH613" s="302"/>
      <c r="AI613" s="302"/>
      <c r="AJ613" s="302"/>
      <c r="AK613" s="302"/>
      <c r="AL613" s="302"/>
      <c r="AM613" s="302"/>
      <c r="AN613" s="302"/>
      <c r="AO613" s="302"/>
      <c r="AP613" s="302"/>
      <c r="AQ613" s="302"/>
      <c r="AR613" s="302"/>
      <c r="AS613" s="302"/>
      <c r="BI613" s="55"/>
      <c r="BJ613" s="55"/>
      <c r="BK613" s="55"/>
      <c r="BL613" s="55"/>
      <c r="BM613" s="55"/>
      <c r="BN613" s="55"/>
      <c r="BO613" s="55"/>
      <c r="BP613" s="55"/>
      <c r="BQ613" s="55"/>
      <c r="BR613" s="55"/>
      <c r="BS613" s="55"/>
      <c r="BT613" s="55"/>
      <c r="BU613" s="55"/>
      <c r="BV613" s="55"/>
      <c r="BW613" s="55"/>
    </row>
    <row r="614" spans="3:75" ht="21" customHeight="1">
      <c r="C614" s="35"/>
      <c r="D614" s="427"/>
      <c r="E614" s="432"/>
      <c r="F614" s="189" t="s">
        <v>2467</v>
      </c>
      <c r="G614" s="259"/>
      <c r="H614" s="234" t="s">
        <v>0</v>
      </c>
      <c r="I614" s="234" t="s">
        <v>64</v>
      </c>
      <c r="J614" s="234" t="s">
        <v>0</v>
      </c>
      <c r="K614" s="234" t="s">
        <v>65</v>
      </c>
      <c r="L614" s="234" t="s">
        <v>0</v>
      </c>
      <c r="M614" s="234" t="s">
        <v>257</v>
      </c>
      <c r="N614" s="46" t="s">
        <v>67</v>
      </c>
      <c r="O614" s="46" t="s">
        <v>0</v>
      </c>
      <c r="P614" s="46" t="s">
        <v>378</v>
      </c>
      <c r="Q614" s="46"/>
      <c r="R614" s="46"/>
      <c r="S614" s="46"/>
      <c r="T614" s="46"/>
      <c r="U614" s="98"/>
      <c r="V614" s="21" t="str">
        <f t="shared" si="6"/>
        <v/>
      </c>
      <c r="W614" s="22" t="str">
        <f t="shared" si="7"/>
        <v/>
      </c>
      <c r="X614" s="180"/>
      <c r="Y614" s="301"/>
      <c r="Z614" s="301"/>
      <c r="AD614" s="302"/>
      <c r="AE614" s="302"/>
      <c r="AF614" s="302"/>
      <c r="AG614" s="302"/>
      <c r="AH614" s="302"/>
      <c r="AI614" s="302"/>
      <c r="AJ614" s="302"/>
      <c r="AK614" s="302"/>
      <c r="AL614" s="302"/>
      <c r="AM614" s="302"/>
      <c r="AN614" s="302"/>
      <c r="AO614" s="302"/>
      <c r="AP614" s="302"/>
      <c r="AQ614" s="302"/>
      <c r="AR614" s="302"/>
      <c r="AS614" s="302"/>
      <c r="BI614" s="55"/>
      <c r="BJ614" s="55"/>
      <c r="BK614" s="55"/>
      <c r="BL614" s="55"/>
      <c r="BM614" s="55"/>
      <c r="BN614" s="55"/>
      <c r="BO614" s="55"/>
      <c r="BP614" s="55"/>
      <c r="BQ614" s="55"/>
      <c r="BR614" s="55"/>
      <c r="BS614" s="55"/>
      <c r="BT614" s="55"/>
      <c r="BU614" s="55"/>
      <c r="BV614" s="55"/>
      <c r="BW614" s="55"/>
    </row>
    <row r="615" spans="3:75" ht="21" customHeight="1">
      <c r="C615" s="35"/>
      <c r="D615" s="427"/>
      <c r="E615" s="432"/>
      <c r="F615" s="189" t="s">
        <v>2468</v>
      </c>
      <c r="G615" s="259"/>
      <c r="H615" s="234" t="s">
        <v>0</v>
      </c>
      <c r="I615" s="234" t="s">
        <v>64</v>
      </c>
      <c r="J615" s="234" t="s">
        <v>0</v>
      </c>
      <c r="K615" s="234" t="s">
        <v>65</v>
      </c>
      <c r="L615" s="234" t="s">
        <v>0</v>
      </c>
      <c r="M615" s="234" t="s">
        <v>258</v>
      </c>
      <c r="N615" s="46" t="s">
        <v>67</v>
      </c>
      <c r="O615" s="46" t="s">
        <v>0</v>
      </c>
      <c r="P615" s="46" t="s">
        <v>378</v>
      </c>
      <c r="Q615" s="46"/>
      <c r="R615" s="46"/>
      <c r="S615" s="46"/>
      <c r="T615" s="46"/>
      <c r="U615" s="98"/>
      <c r="V615" s="21" t="str">
        <f t="shared" si="6"/>
        <v/>
      </c>
      <c r="W615" s="22" t="str">
        <f t="shared" si="7"/>
        <v/>
      </c>
      <c r="X615" s="180"/>
      <c r="Y615" s="301"/>
      <c r="Z615" s="301"/>
      <c r="AD615" s="302"/>
      <c r="AE615" s="302"/>
      <c r="AF615" s="302"/>
      <c r="AG615" s="302"/>
      <c r="AH615" s="302"/>
      <c r="AI615" s="302"/>
      <c r="AJ615" s="302"/>
      <c r="AK615" s="302"/>
      <c r="AL615" s="302"/>
      <c r="AM615" s="302"/>
      <c r="AN615" s="302"/>
      <c r="AO615" s="302"/>
      <c r="AP615" s="302"/>
      <c r="AQ615" s="302"/>
      <c r="AR615" s="302"/>
      <c r="AS615" s="302"/>
      <c r="BI615" s="55"/>
      <c r="BJ615" s="55"/>
      <c r="BK615" s="55"/>
      <c r="BL615" s="55"/>
      <c r="BM615" s="55"/>
      <c r="BN615" s="55"/>
      <c r="BO615" s="55"/>
      <c r="BP615" s="55"/>
      <c r="BQ615" s="55"/>
      <c r="BR615" s="55"/>
      <c r="BS615" s="55"/>
      <c r="BT615" s="55"/>
      <c r="BU615" s="55"/>
      <c r="BV615" s="55"/>
      <c r="BW615" s="55"/>
    </row>
    <row r="616" spans="3:75" ht="21" customHeight="1">
      <c r="C616" s="35"/>
      <c r="D616" s="427"/>
      <c r="E616" s="432"/>
      <c r="F616" s="189" t="s">
        <v>2469</v>
      </c>
      <c r="G616" s="259"/>
      <c r="H616" s="234" t="s">
        <v>0</v>
      </c>
      <c r="I616" s="234" t="s">
        <v>64</v>
      </c>
      <c r="J616" s="234" t="s">
        <v>0</v>
      </c>
      <c r="K616" s="234" t="s">
        <v>65</v>
      </c>
      <c r="L616" s="234" t="s">
        <v>0</v>
      </c>
      <c r="M616" s="234" t="s">
        <v>259</v>
      </c>
      <c r="N616" s="46" t="s">
        <v>67</v>
      </c>
      <c r="O616" s="46" t="s">
        <v>0</v>
      </c>
      <c r="P616" s="46" t="s">
        <v>378</v>
      </c>
      <c r="Q616" s="46"/>
      <c r="R616" s="46"/>
      <c r="S616" s="46"/>
      <c r="T616" s="46"/>
      <c r="U616" s="98"/>
      <c r="V616" s="21" t="str">
        <f t="shared" si="6"/>
        <v/>
      </c>
      <c r="W616" s="22" t="str">
        <f t="shared" si="7"/>
        <v/>
      </c>
      <c r="X616" s="180"/>
      <c r="Y616" s="301"/>
      <c r="Z616" s="301"/>
      <c r="AD616" s="302"/>
      <c r="AE616" s="302"/>
      <c r="AF616" s="302"/>
      <c r="AG616" s="302"/>
      <c r="AH616" s="302"/>
      <c r="AI616" s="302"/>
      <c r="AJ616" s="302"/>
      <c r="AK616" s="302"/>
      <c r="AL616" s="302"/>
      <c r="AM616" s="302"/>
      <c r="AN616" s="302"/>
      <c r="AO616" s="302"/>
      <c r="AP616" s="302"/>
      <c r="AQ616" s="302"/>
      <c r="AR616" s="302"/>
      <c r="AS616" s="302"/>
      <c r="BI616" s="55"/>
      <c r="BJ616" s="55"/>
      <c r="BK616" s="55"/>
      <c r="BL616" s="55"/>
      <c r="BM616" s="55"/>
      <c r="BN616" s="55"/>
      <c r="BO616" s="55"/>
      <c r="BP616" s="55"/>
      <c r="BQ616" s="55"/>
      <c r="BR616" s="55"/>
      <c r="BS616" s="55"/>
      <c r="BT616" s="55"/>
      <c r="BU616" s="55"/>
      <c r="BV616" s="55"/>
      <c r="BW616" s="55"/>
    </row>
    <row r="617" spans="3:75" ht="21" customHeight="1">
      <c r="C617" s="35"/>
      <c r="D617" s="427"/>
      <c r="E617" s="432"/>
      <c r="F617" s="189" t="s">
        <v>2470</v>
      </c>
      <c r="G617" s="259"/>
      <c r="H617" s="234" t="s">
        <v>0</v>
      </c>
      <c r="I617" s="234" t="s">
        <v>64</v>
      </c>
      <c r="J617" s="234" t="s">
        <v>0</v>
      </c>
      <c r="K617" s="234" t="s">
        <v>65</v>
      </c>
      <c r="L617" s="234" t="s">
        <v>0</v>
      </c>
      <c r="M617" s="234" t="s">
        <v>260</v>
      </c>
      <c r="N617" s="46" t="s">
        <v>67</v>
      </c>
      <c r="O617" s="46" t="s">
        <v>0</v>
      </c>
      <c r="P617" s="46" t="s">
        <v>378</v>
      </c>
      <c r="Q617" s="46"/>
      <c r="R617" s="46"/>
      <c r="S617" s="46"/>
      <c r="T617" s="46"/>
      <c r="U617" s="98"/>
      <c r="V617" s="21" t="str">
        <f t="shared" si="6"/>
        <v/>
      </c>
      <c r="W617" s="22" t="str">
        <f t="shared" si="7"/>
        <v/>
      </c>
      <c r="X617" s="180"/>
      <c r="Y617" s="301"/>
      <c r="Z617" s="301"/>
      <c r="AD617" s="302"/>
      <c r="AE617" s="302"/>
      <c r="AF617" s="302"/>
      <c r="AG617" s="302"/>
      <c r="AH617" s="302"/>
      <c r="AI617" s="302"/>
      <c r="AJ617" s="302"/>
      <c r="AK617" s="302"/>
      <c r="AL617" s="302"/>
      <c r="AM617" s="302"/>
      <c r="AN617" s="302"/>
      <c r="AO617" s="302"/>
      <c r="AP617" s="302"/>
      <c r="AQ617" s="302"/>
      <c r="AR617" s="302"/>
      <c r="AS617" s="302"/>
      <c r="BI617" s="55"/>
      <c r="BJ617" s="55"/>
      <c r="BK617" s="55"/>
      <c r="BL617" s="55"/>
      <c r="BM617" s="55"/>
      <c r="BN617" s="55"/>
      <c r="BO617" s="55"/>
      <c r="BP617" s="55"/>
      <c r="BQ617" s="55"/>
      <c r="BR617" s="55"/>
      <c r="BS617" s="55"/>
      <c r="BT617" s="55"/>
      <c r="BU617" s="55"/>
      <c r="BV617" s="55"/>
      <c r="BW617" s="55"/>
    </row>
    <row r="618" spans="3:75" ht="21" customHeight="1">
      <c r="C618" s="35"/>
      <c r="D618" s="427"/>
      <c r="E618" s="432"/>
      <c r="F618" s="189" t="s">
        <v>2471</v>
      </c>
      <c r="G618" s="259"/>
      <c r="H618" s="234" t="s">
        <v>0</v>
      </c>
      <c r="I618" s="234" t="s">
        <v>64</v>
      </c>
      <c r="J618" s="234" t="s">
        <v>0</v>
      </c>
      <c r="K618" s="234" t="s">
        <v>65</v>
      </c>
      <c r="L618" s="234" t="s">
        <v>0</v>
      </c>
      <c r="M618" s="234" t="s">
        <v>261</v>
      </c>
      <c r="N618" s="46" t="s">
        <v>67</v>
      </c>
      <c r="O618" s="46" t="s">
        <v>0</v>
      </c>
      <c r="P618" s="46" t="s">
        <v>378</v>
      </c>
      <c r="Q618" s="46"/>
      <c r="R618" s="46"/>
      <c r="S618" s="46"/>
      <c r="T618" s="46"/>
      <c r="U618" s="98"/>
      <c r="V618" s="21" t="str">
        <f t="shared" si="6"/>
        <v/>
      </c>
      <c r="W618" s="22" t="str">
        <f t="shared" si="7"/>
        <v/>
      </c>
      <c r="X618" s="180"/>
      <c r="Y618" s="301"/>
      <c r="Z618" s="301"/>
      <c r="AD618" s="302"/>
      <c r="AE618" s="302"/>
      <c r="AF618" s="302"/>
      <c r="AG618" s="302"/>
      <c r="AH618" s="302"/>
      <c r="AI618" s="302"/>
      <c r="AJ618" s="302"/>
      <c r="AK618" s="302"/>
      <c r="AL618" s="302"/>
      <c r="AM618" s="302"/>
      <c r="AN618" s="302"/>
      <c r="AO618" s="302"/>
      <c r="AP618" s="302"/>
      <c r="AQ618" s="302"/>
      <c r="AR618" s="302"/>
      <c r="AS618" s="302"/>
      <c r="BI618" s="55"/>
      <c r="BJ618" s="55"/>
      <c r="BK618" s="55"/>
      <c r="BL618" s="55"/>
      <c r="BM618" s="55"/>
      <c r="BN618" s="55"/>
      <c r="BO618" s="55"/>
      <c r="BP618" s="55"/>
      <c r="BQ618" s="55"/>
      <c r="BR618" s="55"/>
      <c r="BS618" s="55"/>
      <c r="BT618" s="55"/>
      <c r="BU618" s="55"/>
      <c r="BV618" s="55"/>
      <c r="BW618" s="55"/>
    </row>
    <row r="619" spans="3:75" ht="21" customHeight="1">
      <c r="C619" s="35"/>
      <c r="D619" s="427"/>
      <c r="E619" s="432"/>
      <c r="F619" s="189" t="s">
        <v>2472</v>
      </c>
      <c r="G619" s="259"/>
      <c r="H619" s="234" t="s">
        <v>0</v>
      </c>
      <c r="I619" s="234" t="s">
        <v>64</v>
      </c>
      <c r="J619" s="234" t="s">
        <v>0</v>
      </c>
      <c r="K619" s="234" t="s">
        <v>65</v>
      </c>
      <c r="L619" s="234" t="s">
        <v>0</v>
      </c>
      <c r="M619" s="234" t="s">
        <v>262</v>
      </c>
      <c r="N619" s="46" t="s">
        <v>67</v>
      </c>
      <c r="O619" s="46" t="s">
        <v>0</v>
      </c>
      <c r="P619" s="46" t="s">
        <v>378</v>
      </c>
      <c r="Q619" s="46"/>
      <c r="R619" s="46"/>
      <c r="S619" s="46"/>
      <c r="T619" s="46"/>
      <c r="U619" s="98"/>
      <c r="V619" s="21" t="str">
        <f t="shared" si="6"/>
        <v/>
      </c>
      <c r="W619" s="22" t="str">
        <f t="shared" si="7"/>
        <v/>
      </c>
      <c r="X619" s="180"/>
      <c r="Y619" s="301"/>
      <c r="Z619" s="301"/>
      <c r="AD619" s="302"/>
      <c r="AE619" s="302"/>
      <c r="AF619" s="302"/>
      <c r="AG619" s="302"/>
      <c r="AH619" s="302"/>
      <c r="AI619" s="302"/>
      <c r="AJ619" s="302"/>
      <c r="AK619" s="302"/>
      <c r="AL619" s="302"/>
      <c r="AM619" s="302"/>
      <c r="AN619" s="302"/>
      <c r="AO619" s="302"/>
      <c r="AP619" s="302"/>
      <c r="AQ619" s="302"/>
      <c r="AR619" s="302"/>
      <c r="AS619" s="302"/>
      <c r="BI619" s="55"/>
      <c r="BJ619" s="55"/>
      <c r="BK619" s="55"/>
      <c r="BL619" s="55"/>
      <c r="BM619" s="55"/>
      <c r="BN619" s="55"/>
      <c r="BO619" s="55"/>
      <c r="BP619" s="55"/>
      <c r="BQ619" s="55"/>
      <c r="BR619" s="55"/>
      <c r="BS619" s="55"/>
      <c r="BT619" s="55"/>
      <c r="BU619" s="55"/>
      <c r="BV619" s="55"/>
      <c r="BW619" s="55"/>
    </row>
    <row r="620" spans="3:75" ht="21" customHeight="1">
      <c r="C620" s="35"/>
      <c r="D620" s="427"/>
      <c r="E620" s="432"/>
      <c r="F620" s="189" t="s">
        <v>2473</v>
      </c>
      <c r="G620" s="259"/>
      <c r="H620" s="234" t="s">
        <v>0</v>
      </c>
      <c r="I620" s="234" t="s">
        <v>64</v>
      </c>
      <c r="J620" s="234" t="s">
        <v>0</v>
      </c>
      <c r="K620" s="234" t="s">
        <v>65</v>
      </c>
      <c r="L620" s="234" t="s">
        <v>0</v>
      </c>
      <c r="M620" s="234" t="s">
        <v>263</v>
      </c>
      <c r="N620" s="46" t="s">
        <v>67</v>
      </c>
      <c r="O620" s="46" t="s">
        <v>0</v>
      </c>
      <c r="P620" s="46" t="s">
        <v>378</v>
      </c>
      <c r="Q620" s="46"/>
      <c r="R620" s="46"/>
      <c r="S620" s="46"/>
      <c r="T620" s="46"/>
      <c r="U620" s="98"/>
      <c r="V620" s="21" t="str">
        <f t="shared" si="6"/>
        <v/>
      </c>
      <c r="W620" s="22" t="str">
        <f t="shared" si="7"/>
        <v/>
      </c>
      <c r="X620" s="180"/>
      <c r="Y620" s="301"/>
      <c r="Z620" s="301"/>
      <c r="AD620" s="302"/>
      <c r="AE620" s="302"/>
      <c r="AF620" s="302"/>
      <c r="AG620" s="302"/>
      <c r="AH620" s="302"/>
      <c r="AI620" s="302"/>
      <c r="AJ620" s="302"/>
      <c r="AK620" s="302"/>
      <c r="AL620" s="302"/>
      <c r="AM620" s="302"/>
      <c r="AN620" s="302"/>
      <c r="AO620" s="302"/>
      <c r="AP620" s="302"/>
      <c r="AQ620" s="302"/>
      <c r="AR620" s="302"/>
      <c r="AS620" s="302"/>
      <c r="BI620" s="55"/>
      <c r="BJ620" s="55"/>
      <c r="BK620" s="55"/>
      <c r="BL620" s="55"/>
      <c r="BM620" s="55"/>
      <c r="BN620" s="55"/>
      <c r="BO620" s="55"/>
      <c r="BP620" s="55"/>
      <c r="BQ620" s="55"/>
      <c r="BR620" s="55"/>
      <c r="BS620" s="55"/>
      <c r="BT620" s="55"/>
      <c r="BU620" s="55"/>
      <c r="BV620" s="55"/>
      <c r="BW620" s="55"/>
    </row>
    <row r="621" spans="3:75" ht="21" customHeight="1">
      <c r="C621" s="35"/>
      <c r="D621" s="427"/>
      <c r="E621" s="432"/>
      <c r="F621" s="189" t="s">
        <v>2310</v>
      </c>
      <c r="G621" s="259"/>
      <c r="H621" s="234" t="s">
        <v>0</v>
      </c>
      <c r="I621" s="234" t="s">
        <v>64</v>
      </c>
      <c r="J621" s="234" t="s">
        <v>0</v>
      </c>
      <c r="K621" s="234" t="s">
        <v>65</v>
      </c>
      <c r="L621" s="234" t="s">
        <v>0</v>
      </c>
      <c r="M621" s="234" t="s">
        <v>264</v>
      </c>
      <c r="N621" s="46" t="s">
        <v>67</v>
      </c>
      <c r="O621" s="46" t="s">
        <v>0</v>
      </c>
      <c r="P621" s="46" t="s">
        <v>378</v>
      </c>
      <c r="Q621" s="46"/>
      <c r="R621" s="46"/>
      <c r="S621" s="46"/>
      <c r="T621" s="46"/>
      <c r="U621" s="98"/>
      <c r="V621" s="21" t="str">
        <f t="shared" si="6"/>
        <v/>
      </c>
      <c r="W621" s="22" t="str">
        <f t="shared" si="7"/>
        <v/>
      </c>
      <c r="X621" s="180"/>
      <c r="Y621" s="301"/>
      <c r="Z621" s="303"/>
      <c r="AD621" s="271"/>
      <c r="AE621" s="271"/>
      <c r="AF621" s="271"/>
      <c r="AG621" s="271"/>
      <c r="AH621" s="271"/>
      <c r="AI621" s="271"/>
      <c r="AJ621" s="271"/>
      <c r="AK621" s="271"/>
      <c r="AL621" s="271"/>
      <c r="AM621" s="271"/>
      <c r="AN621" s="271"/>
      <c r="AO621" s="271"/>
      <c r="AP621" s="271"/>
      <c r="AQ621" s="271"/>
      <c r="AR621" s="271"/>
      <c r="AS621" s="271"/>
      <c r="BI621" s="55"/>
      <c r="BJ621" s="55"/>
      <c r="BK621" s="55"/>
      <c r="BL621" s="55"/>
      <c r="BM621" s="55"/>
      <c r="BN621" s="55"/>
      <c r="BO621" s="55"/>
      <c r="BP621" s="55"/>
      <c r="BQ621" s="55"/>
      <c r="BR621" s="55"/>
      <c r="BS621" s="55"/>
      <c r="BT621" s="55"/>
      <c r="BU621" s="55"/>
      <c r="BV621" s="55"/>
      <c r="BW621" s="55"/>
    </row>
    <row r="622" spans="3:75" ht="21" customHeight="1">
      <c r="C622" s="35"/>
      <c r="D622" s="427"/>
      <c r="E622" s="432"/>
      <c r="F622" s="190" t="s">
        <v>2311</v>
      </c>
      <c r="G622" s="259"/>
      <c r="H622" s="234" t="s">
        <v>0</v>
      </c>
      <c r="I622" s="234" t="s">
        <v>64</v>
      </c>
      <c r="J622" s="234" t="s">
        <v>0</v>
      </c>
      <c r="K622" s="234" t="s">
        <v>65</v>
      </c>
      <c r="L622" s="234" t="s">
        <v>0</v>
      </c>
      <c r="M622" s="234" t="s">
        <v>342</v>
      </c>
      <c r="N622" s="46" t="s">
        <v>67</v>
      </c>
      <c r="O622" s="46" t="s">
        <v>0</v>
      </c>
      <c r="P622" s="46" t="s">
        <v>378</v>
      </c>
      <c r="Q622" s="46"/>
      <c r="R622" s="46"/>
      <c r="S622" s="46"/>
      <c r="T622" s="46"/>
      <c r="U622" s="98"/>
      <c r="V622" s="21" t="str">
        <f t="shared" si="6"/>
        <v/>
      </c>
      <c r="W622" s="22" t="str">
        <f t="shared" si="7"/>
        <v/>
      </c>
      <c r="X622" s="180"/>
      <c r="Y622" s="301"/>
      <c r="Z622" s="301"/>
      <c r="AD622" s="302"/>
      <c r="AE622" s="302"/>
      <c r="AF622" s="302"/>
      <c r="AG622" s="302"/>
      <c r="AH622" s="302"/>
      <c r="AI622" s="302"/>
      <c r="AJ622" s="302"/>
      <c r="AK622" s="302"/>
      <c r="AL622" s="302"/>
      <c r="AM622" s="302"/>
      <c r="AN622" s="302"/>
      <c r="AO622" s="302"/>
      <c r="AP622" s="302"/>
      <c r="AQ622" s="302"/>
      <c r="AR622" s="302"/>
      <c r="AS622" s="302"/>
      <c r="BI622" s="55"/>
      <c r="BJ622" s="55"/>
      <c r="BK622" s="55"/>
      <c r="BL622" s="55"/>
      <c r="BM622" s="55"/>
      <c r="BN622" s="55"/>
      <c r="BO622" s="55"/>
      <c r="BP622" s="55"/>
      <c r="BQ622" s="55"/>
      <c r="BR622" s="55"/>
      <c r="BS622" s="55"/>
      <c r="BT622" s="55"/>
      <c r="BU622" s="55"/>
      <c r="BV622" s="55"/>
      <c r="BW622" s="55"/>
    </row>
    <row r="623" spans="3:75" ht="21" customHeight="1">
      <c r="C623" s="35"/>
      <c r="D623" s="427" t="s">
        <v>2284</v>
      </c>
      <c r="E623" s="432" t="s">
        <v>2312</v>
      </c>
      <c r="F623" s="189" t="s">
        <v>2474</v>
      </c>
      <c r="G623" s="259"/>
      <c r="H623" s="234" t="s">
        <v>0</v>
      </c>
      <c r="I623" s="234" t="s">
        <v>64</v>
      </c>
      <c r="J623" s="234" t="s">
        <v>0</v>
      </c>
      <c r="K623" s="234" t="s">
        <v>65</v>
      </c>
      <c r="L623" s="234" t="s">
        <v>0</v>
      </c>
      <c r="M623" s="234" t="s">
        <v>265</v>
      </c>
      <c r="N623" s="46" t="s">
        <v>67</v>
      </c>
      <c r="O623" s="46" t="s">
        <v>0</v>
      </c>
      <c r="P623" s="46" t="s">
        <v>378</v>
      </c>
      <c r="Q623" s="46"/>
      <c r="R623" s="46"/>
      <c r="S623" s="46"/>
      <c r="T623" s="46"/>
      <c r="U623" s="98"/>
      <c r="V623" s="21" t="str">
        <f t="shared" si="6"/>
        <v/>
      </c>
      <c r="W623" s="22" t="str">
        <f t="shared" si="7"/>
        <v/>
      </c>
      <c r="X623" s="180"/>
      <c r="Y623" s="301"/>
      <c r="Z623" s="301"/>
      <c r="AD623" s="302"/>
      <c r="AE623" s="302"/>
      <c r="AF623" s="302"/>
      <c r="AG623" s="302"/>
      <c r="AH623" s="302"/>
      <c r="AI623" s="302"/>
      <c r="AJ623" s="302"/>
      <c r="AK623" s="302"/>
      <c r="AL623" s="302"/>
      <c r="AM623" s="302"/>
      <c r="AN623" s="302"/>
      <c r="AO623" s="302"/>
      <c r="AP623" s="302"/>
      <c r="AQ623" s="302"/>
      <c r="AR623" s="302"/>
      <c r="AS623" s="302"/>
      <c r="BI623" s="55"/>
      <c r="BJ623" s="55"/>
      <c r="BK623" s="55"/>
      <c r="BL623" s="55"/>
      <c r="BM623" s="55"/>
      <c r="BN623" s="55"/>
      <c r="BO623" s="55"/>
      <c r="BP623" s="55"/>
      <c r="BQ623" s="55"/>
      <c r="BR623" s="55"/>
      <c r="BS623" s="55"/>
      <c r="BT623" s="55"/>
      <c r="BU623" s="55"/>
      <c r="BV623" s="55"/>
      <c r="BW623" s="55"/>
    </row>
    <row r="624" spans="3:75" ht="21" customHeight="1">
      <c r="C624" s="35"/>
      <c r="D624" s="427"/>
      <c r="E624" s="432"/>
      <c r="F624" s="189" t="s">
        <v>2475</v>
      </c>
      <c r="G624" s="259"/>
      <c r="H624" s="234" t="s">
        <v>0</v>
      </c>
      <c r="I624" s="234" t="s">
        <v>64</v>
      </c>
      <c r="J624" s="234" t="s">
        <v>0</v>
      </c>
      <c r="K624" s="234" t="s">
        <v>65</v>
      </c>
      <c r="L624" s="234" t="s">
        <v>0</v>
      </c>
      <c r="M624" s="234" t="s">
        <v>266</v>
      </c>
      <c r="N624" s="46" t="s">
        <v>67</v>
      </c>
      <c r="O624" s="46" t="s">
        <v>0</v>
      </c>
      <c r="P624" s="46" t="s">
        <v>378</v>
      </c>
      <c r="Q624" s="46"/>
      <c r="R624" s="46"/>
      <c r="S624" s="46"/>
      <c r="T624" s="46"/>
      <c r="U624" s="98"/>
      <c r="V624" s="21" t="str">
        <f t="shared" si="6"/>
        <v/>
      </c>
      <c r="W624" s="22" t="str">
        <f t="shared" si="7"/>
        <v/>
      </c>
      <c r="X624" s="180"/>
      <c r="Y624" s="301"/>
      <c r="Z624" s="301"/>
      <c r="AD624" s="302"/>
      <c r="AE624" s="302"/>
      <c r="AF624" s="302"/>
      <c r="AG624" s="302"/>
      <c r="AH624" s="302"/>
      <c r="AI624" s="302"/>
      <c r="AJ624" s="302"/>
      <c r="AK624" s="302"/>
      <c r="AL624" s="302"/>
      <c r="AM624" s="302"/>
      <c r="AN624" s="302"/>
      <c r="AO624" s="302"/>
      <c r="AP624" s="302"/>
      <c r="AQ624" s="302"/>
      <c r="AR624" s="302"/>
      <c r="AS624" s="302"/>
      <c r="BI624" s="55"/>
      <c r="BJ624" s="55"/>
      <c r="BK624" s="55"/>
      <c r="BL624" s="55"/>
      <c r="BM624" s="55"/>
      <c r="BN624" s="55"/>
      <c r="BO624" s="55"/>
      <c r="BP624" s="55"/>
      <c r="BQ624" s="55"/>
      <c r="BR624" s="55"/>
      <c r="BS624" s="55"/>
      <c r="BT624" s="55"/>
      <c r="BU624" s="55"/>
      <c r="BV624" s="55"/>
      <c r="BW624" s="55"/>
    </row>
    <row r="625" spans="3:75" ht="21" customHeight="1">
      <c r="C625" s="35"/>
      <c r="D625" s="427"/>
      <c r="E625" s="432"/>
      <c r="F625" s="189" t="s">
        <v>2476</v>
      </c>
      <c r="G625" s="259"/>
      <c r="H625" s="234" t="s">
        <v>0</v>
      </c>
      <c r="I625" s="234" t="s">
        <v>64</v>
      </c>
      <c r="J625" s="234" t="s">
        <v>0</v>
      </c>
      <c r="K625" s="234" t="s">
        <v>65</v>
      </c>
      <c r="L625" s="234" t="s">
        <v>0</v>
      </c>
      <c r="M625" s="234" t="s">
        <v>75</v>
      </c>
      <c r="N625" s="46" t="s">
        <v>67</v>
      </c>
      <c r="O625" s="46" t="s">
        <v>0</v>
      </c>
      <c r="P625" s="46" t="s">
        <v>378</v>
      </c>
      <c r="Q625" s="46"/>
      <c r="R625" s="46"/>
      <c r="S625" s="46"/>
      <c r="T625" s="46"/>
      <c r="U625" s="98"/>
      <c r="V625" s="21" t="str">
        <f t="shared" si="6"/>
        <v/>
      </c>
      <c r="W625" s="22" t="str">
        <f t="shared" si="7"/>
        <v/>
      </c>
      <c r="X625" s="180"/>
      <c r="Y625" s="301"/>
      <c r="Z625" s="304"/>
      <c r="BI625" s="55"/>
      <c r="BJ625" s="55"/>
      <c r="BK625" s="55"/>
      <c r="BL625" s="55"/>
      <c r="BM625" s="55"/>
      <c r="BN625" s="55"/>
      <c r="BO625" s="55"/>
      <c r="BP625" s="55"/>
      <c r="BQ625" s="55"/>
      <c r="BR625" s="55"/>
      <c r="BS625" s="55"/>
      <c r="BT625" s="55"/>
      <c r="BU625" s="55"/>
      <c r="BV625" s="55"/>
      <c r="BW625" s="55"/>
    </row>
    <row r="626" spans="3:75" ht="21" customHeight="1">
      <c r="C626" s="35"/>
      <c r="D626" s="427"/>
      <c r="E626" s="432"/>
      <c r="F626" s="189" t="s">
        <v>2477</v>
      </c>
      <c r="G626" s="259"/>
      <c r="H626" s="234" t="s">
        <v>0</v>
      </c>
      <c r="I626" s="234" t="s">
        <v>64</v>
      </c>
      <c r="J626" s="234" t="s">
        <v>0</v>
      </c>
      <c r="K626" s="234" t="s">
        <v>65</v>
      </c>
      <c r="L626" s="234" t="s">
        <v>0</v>
      </c>
      <c r="M626" s="234" t="s">
        <v>267</v>
      </c>
      <c r="N626" s="46" t="s">
        <v>67</v>
      </c>
      <c r="O626" s="46" t="s">
        <v>0</v>
      </c>
      <c r="P626" s="46" t="s">
        <v>378</v>
      </c>
      <c r="Q626" s="46"/>
      <c r="R626" s="46"/>
      <c r="S626" s="46"/>
      <c r="T626" s="46"/>
      <c r="U626" s="98"/>
      <c r="V626" s="21" t="str">
        <f t="shared" si="6"/>
        <v/>
      </c>
      <c r="W626" s="22" t="str">
        <f t="shared" si="7"/>
        <v/>
      </c>
      <c r="X626" s="180"/>
      <c r="Y626" s="301"/>
      <c r="Z626" s="304"/>
      <c r="BI626" s="55"/>
      <c r="BJ626" s="55"/>
      <c r="BK626" s="55"/>
      <c r="BL626" s="55"/>
      <c r="BM626" s="55"/>
      <c r="BN626" s="55"/>
      <c r="BO626" s="55"/>
      <c r="BP626" s="55"/>
      <c r="BQ626" s="55"/>
      <c r="BR626" s="55"/>
      <c r="BS626" s="55"/>
      <c r="BT626" s="55"/>
      <c r="BU626" s="55"/>
      <c r="BV626" s="55"/>
      <c r="BW626" s="55"/>
    </row>
    <row r="627" spans="3:75" ht="21" customHeight="1">
      <c r="C627" s="35"/>
      <c r="D627" s="427"/>
      <c r="E627" s="432"/>
      <c r="F627" s="189" t="s">
        <v>2478</v>
      </c>
      <c r="G627" s="259"/>
      <c r="H627" s="234" t="s">
        <v>0</v>
      </c>
      <c r="I627" s="234" t="s">
        <v>64</v>
      </c>
      <c r="J627" s="234" t="s">
        <v>0</v>
      </c>
      <c r="K627" s="234" t="s">
        <v>65</v>
      </c>
      <c r="L627" s="234" t="s">
        <v>0</v>
      </c>
      <c r="M627" s="234" t="s">
        <v>268</v>
      </c>
      <c r="N627" s="46" t="s">
        <v>67</v>
      </c>
      <c r="O627" s="46" t="s">
        <v>0</v>
      </c>
      <c r="P627" s="46" t="s">
        <v>378</v>
      </c>
      <c r="Q627" s="46"/>
      <c r="R627" s="46"/>
      <c r="S627" s="46"/>
      <c r="T627" s="46"/>
      <c r="U627" s="98"/>
      <c r="V627" s="21" t="str">
        <f t="shared" si="6"/>
        <v/>
      </c>
      <c r="W627" s="22" t="str">
        <f t="shared" si="7"/>
        <v/>
      </c>
      <c r="X627" s="180"/>
      <c r="Y627" s="301"/>
      <c r="Z627" s="304"/>
      <c r="BI627" s="55"/>
      <c r="BJ627" s="55"/>
      <c r="BK627" s="55"/>
      <c r="BL627" s="55"/>
      <c r="BM627" s="55"/>
      <c r="BN627" s="55"/>
      <c r="BO627" s="55"/>
      <c r="BP627" s="55"/>
      <c r="BQ627" s="55"/>
      <c r="BR627" s="55"/>
      <c r="BS627" s="55"/>
      <c r="BT627" s="55"/>
      <c r="BU627" s="55"/>
      <c r="BV627" s="55"/>
      <c r="BW627" s="55"/>
    </row>
    <row r="628" spans="3:75" ht="21" customHeight="1">
      <c r="C628" s="35"/>
      <c r="D628" s="427"/>
      <c r="E628" s="432"/>
      <c r="F628" s="189" t="s">
        <v>2479</v>
      </c>
      <c r="G628" s="259"/>
      <c r="H628" s="234" t="s">
        <v>0</v>
      </c>
      <c r="I628" s="234" t="s">
        <v>64</v>
      </c>
      <c r="J628" s="234" t="s">
        <v>0</v>
      </c>
      <c r="K628" s="234" t="s">
        <v>65</v>
      </c>
      <c r="L628" s="234" t="s">
        <v>0</v>
      </c>
      <c r="M628" s="234" t="s">
        <v>269</v>
      </c>
      <c r="N628" s="46" t="s">
        <v>67</v>
      </c>
      <c r="O628" s="46" t="s">
        <v>0</v>
      </c>
      <c r="P628" s="46" t="s">
        <v>378</v>
      </c>
      <c r="Q628" s="46"/>
      <c r="R628" s="46"/>
      <c r="S628" s="46"/>
      <c r="T628" s="46"/>
      <c r="U628" s="98"/>
      <c r="V628" s="21" t="str">
        <f t="shared" si="6"/>
        <v/>
      </c>
      <c r="W628" s="22" t="str">
        <f t="shared" si="7"/>
        <v/>
      </c>
      <c r="X628" s="180"/>
      <c r="Y628" s="301"/>
      <c r="Z628" s="304"/>
      <c r="BI628" s="55"/>
      <c r="BJ628" s="55"/>
      <c r="BK628" s="55"/>
      <c r="BL628" s="55"/>
      <c r="BM628" s="55"/>
      <c r="BN628" s="55"/>
      <c r="BO628" s="55"/>
      <c r="BP628" s="55"/>
      <c r="BQ628" s="55"/>
      <c r="BR628" s="55"/>
      <c r="BS628" s="55"/>
      <c r="BT628" s="55"/>
      <c r="BU628" s="55"/>
      <c r="BV628" s="55"/>
      <c r="BW628" s="55"/>
    </row>
    <row r="629" spans="3:75" ht="21" customHeight="1">
      <c r="C629" s="35"/>
      <c r="D629" s="427"/>
      <c r="E629" s="432"/>
      <c r="F629" s="189" t="s">
        <v>2480</v>
      </c>
      <c r="G629" s="259"/>
      <c r="H629" s="234" t="s">
        <v>0</v>
      </c>
      <c r="I629" s="234" t="s">
        <v>64</v>
      </c>
      <c r="J629" s="234" t="s">
        <v>0</v>
      </c>
      <c r="K629" s="234" t="s">
        <v>65</v>
      </c>
      <c r="L629" s="234" t="s">
        <v>0</v>
      </c>
      <c r="M629" s="234" t="s">
        <v>270</v>
      </c>
      <c r="N629" s="46" t="s">
        <v>67</v>
      </c>
      <c r="O629" s="46" t="s">
        <v>0</v>
      </c>
      <c r="P629" s="46" t="s">
        <v>378</v>
      </c>
      <c r="Q629" s="46"/>
      <c r="R629" s="46"/>
      <c r="S629" s="46"/>
      <c r="T629" s="46"/>
      <c r="U629" s="98"/>
      <c r="V629" s="21" t="str">
        <f t="shared" si="6"/>
        <v/>
      </c>
      <c r="W629" s="22" t="str">
        <f t="shared" si="7"/>
        <v/>
      </c>
      <c r="X629" s="180"/>
      <c r="Y629" s="301"/>
      <c r="Z629" s="304"/>
      <c r="BI629" s="55"/>
      <c r="BJ629" s="55"/>
      <c r="BK629" s="55"/>
      <c r="BL629" s="55"/>
      <c r="BM629" s="55"/>
      <c r="BN629" s="55"/>
      <c r="BO629" s="55"/>
      <c r="BP629" s="55"/>
      <c r="BQ629" s="55"/>
      <c r="BR629" s="55"/>
      <c r="BS629" s="55"/>
      <c r="BT629" s="55"/>
      <c r="BU629" s="55"/>
      <c r="BV629" s="55"/>
      <c r="BW629" s="55"/>
    </row>
    <row r="630" spans="3:75" ht="21" customHeight="1">
      <c r="C630" s="35"/>
      <c r="D630" s="427"/>
      <c r="E630" s="432"/>
      <c r="F630" s="189" t="s">
        <v>2481</v>
      </c>
      <c r="G630" s="259"/>
      <c r="H630" s="234" t="s">
        <v>0</v>
      </c>
      <c r="I630" s="234" t="s">
        <v>64</v>
      </c>
      <c r="J630" s="234" t="s">
        <v>0</v>
      </c>
      <c r="K630" s="234" t="s">
        <v>65</v>
      </c>
      <c r="L630" s="234" t="s">
        <v>0</v>
      </c>
      <c r="M630" s="234" t="s">
        <v>271</v>
      </c>
      <c r="N630" s="46" t="s">
        <v>67</v>
      </c>
      <c r="O630" s="46" t="s">
        <v>0</v>
      </c>
      <c r="P630" s="46" t="s">
        <v>378</v>
      </c>
      <c r="Q630" s="46"/>
      <c r="R630" s="46"/>
      <c r="S630" s="46"/>
      <c r="T630" s="46"/>
      <c r="U630" s="98"/>
      <c r="V630" s="21" t="str">
        <f t="shared" si="6"/>
        <v/>
      </c>
      <c r="W630" s="22" t="str">
        <f t="shared" si="7"/>
        <v/>
      </c>
      <c r="X630" s="180"/>
      <c r="Y630" s="301"/>
      <c r="Z630" s="304"/>
      <c r="BI630" s="55"/>
      <c r="BJ630" s="55"/>
      <c r="BK630" s="55"/>
      <c r="BL630" s="55"/>
      <c r="BM630" s="55"/>
      <c r="BN630" s="55"/>
      <c r="BO630" s="55"/>
      <c r="BP630" s="55"/>
      <c r="BQ630" s="55"/>
      <c r="BR630" s="55"/>
      <c r="BS630" s="55"/>
      <c r="BT630" s="55"/>
      <c r="BU630" s="55"/>
      <c r="BV630" s="55"/>
      <c r="BW630" s="55"/>
    </row>
    <row r="631" spans="3:75" ht="21" customHeight="1">
      <c r="C631" s="35"/>
      <c r="D631" s="427"/>
      <c r="E631" s="432"/>
      <c r="F631" s="189" t="s">
        <v>2535</v>
      </c>
      <c r="G631" s="259"/>
      <c r="H631" s="234" t="s">
        <v>0</v>
      </c>
      <c r="I631" s="234" t="s">
        <v>64</v>
      </c>
      <c r="J631" s="234" t="s">
        <v>0</v>
      </c>
      <c r="K631" s="234" t="s">
        <v>65</v>
      </c>
      <c r="L631" s="234" t="s">
        <v>0</v>
      </c>
      <c r="M631" s="234" t="s">
        <v>272</v>
      </c>
      <c r="N631" s="46" t="s">
        <v>67</v>
      </c>
      <c r="O631" s="46" t="s">
        <v>0</v>
      </c>
      <c r="P631" s="46" t="s">
        <v>378</v>
      </c>
      <c r="Q631" s="46"/>
      <c r="R631" s="46"/>
      <c r="S631" s="46"/>
      <c r="T631" s="46"/>
      <c r="U631" s="98"/>
      <c r="V631" s="21" t="str">
        <f t="shared" si="6"/>
        <v/>
      </c>
      <c r="W631" s="22" t="str">
        <f t="shared" si="7"/>
        <v/>
      </c>
      <c r="X631" s="180"/>
      <c r="Y631" s="301"/>
      <c r="Z631" s="304"/>
      <c r="BI631" s="55"/>
      <c r="BJ631" s="55"/>
      <c r="BK631" s="55"/>
      <c r="BL631" s="55"/>
      <c r="BM631" s="55"/>
      <c r="BN631" s="55"/>
      <c r="BO631" s="55"/>
      <c r="BP631" s="55"/>
      <c r="BQ631" s="55"/>
      <c r="BR631" s="55"/>
      <c r="BS631" s="55"/>
      <c r="BT631" s="55"/>
      <c r="BU631" s="55"/>
      <c r="BV631" s="55"/>
      <c r="BW631" s="55"/>
    </row>
    <row r="632" spans="3:75" ht="21" customHeight="1">
      <c r="C632" s="35"/>
      <c r="D632" s="427"/>
      <c r="E632" s="432"/>
      <c r="F632" s="189" t="s">
        <v>2483</v>
      </c>
      <c r="G632" s="259"/>
      <c r="H632" s="234" t="s">
        <v>0</v>
      </c>
      <c r="I632" s="234" t="s">
        <v>64</v>
      </c>
      <c r="J632" s="234" t="s">
        <v>0</v>
      </c>
      <c r="K632" s="234" t="s">
        <v>65</v>
      </c>
      <c r="L632" s="234" t="s">
        <v>0</v>
      </c>
      <c r="M632" s="234" t="s">
        <v>273</v>
      </c>
      <c r="N632" s="46" t="s">
        <v>67</v>
      </c>
      <c r="O632" s="46" t="s">
        <v>0</v>
      </c>
      <c r="P632" s="46" t="s">
        <v>378</v>
      </c>
      <c r="Q632" s="46"/>
      <c r="R632" s="46"/>
      <c r="S632" s="46"/>
      <c r="T632" s="46"/>
      <c r="U632" s="98"/>
      <c r="V632" s="21" t="str">
        <f t="shared" si="6"/>
        <v/>
      </c>
      <c r="W632" s="22" t="str">
        <f t="shared" si="7"/>
        <v/>
      </c>
      <c r="X632" s="180"/>
      <c r="Y632" s="301"/>
      <c r="Z632" s="304"/>
      <c r="BI632" s="55"/>
      <c r="BJ632" s="55"/>
      <c r="BK632" s="55"/>
      <c r="BL632" s="55"/>
      <c r="BM632" s="55"/>
      <c r="BN632" s="55"/>
      <c r="BO632" s="55"/>
      <c r="BP632" s="55"/>
      <c r="BQ632" s="55"/>
      <c r="BR632" s="55"/>
      <c r="BS632" s="55"/>
      <c r="BT632" s="55"/>
      <c r="BU632" s="55"/>
      <c r="BV632" s="55"/>
      <c r="BW632" s="55"/>
    </row>
    <row r="633" spans="3:75" ht="21" customHeight="1">
      <c r="C633" s="35"/>
      <c r="D633" s="427"/>
      <c r="E633" s="432"/>
      <c r="F633" s="189" t="s">
        <v>2484</v>
      </c>
      <c r="G633" s="259"/>
      <c r="H633" s="234" t="s">
        <v>0</v>
      </c>
      <c r="I633" s="234" t="s">
        <v>64</v>
      </c>
      <c r="J633" s="234" t="s">
        <v>0</v>
      </c>
      <c r="K633" s="234" t="s">
        <v>65</v>
      </c>
      <c r="L633" s="234" t="s">
        <v>0</v>
      </c>
      <c r="M633" s="234" t="s">
        <v>274</v>
      </c>
      <c r="N633" s="46" t="s">
        <v>67</v>
      </c>
      <c r="O633" s="46" t="s">
        <v>0</v>
      </c>
      <c r="P633" s="46" t="s">
        <v>378</v>
      </c>
      <c r="Q633" s="46"/>
      <c r="R633" s="46"/>
      <c r="S633" s="46"/>
      <c r="T633" s="46"/>
      <c r="U633" s="98"/>
      <c r="V633" s="21" t="str">
        <f t="shared" si="6"/>
        <v/>
      </c>
      <c r="W633" s="22" t="str">
        <f t="shared" si="7"/>
        <v/>
      </c>
      <c r="X633" s="180"/>
      <c r="Y633" s="301"/>
      <c r="Z633" s="304"/>
      <c r="BI633" s="55"/>
      <c r="BJ633" s="55"/>
      <c r="BK633" s="55"/>
      <c r="BL633" s="55"/>
      <c r="BM633" s="55"/>
      <c r="BN633" s="55"/>
      <c r="BO633" s="55"/>
      <c r="BP633" s="55"/>
      <c r="BQ633" s="55"/>
      <c r="BR633" s="55"/>
      <c r="BS633" s="55"/>
      <c r="BT633" s="55"/>
      <c r="BU633" s="55"/>
      <c r="BV633" s="55"/>
      <c r="BW633" s="55"/>
    </row>
    <row r="634" spans="3:75" ht="21" customHeight="1">
      <c r="C634" s="35"/>
      <c r="D634" s="427"/>
      <c r="E634" s="432"/>
      <c r="F634" s="189" t="s">
        <v>2485</v>
      </c>
      <c r="G634" s="259"/>
      <c r="H634" s="234" t="s">
        <v>0</v>
      </c>
      <c r="I634" s="234" t="s">
        <v>64</v>
      </c>
      <c r="J634" s="234" t="s">
        <v>0</v>
      </c>
      <c r="K634" s="234" t="s">
        <v>65</v>
      </c>
      <c r="L634" s="234" t="s">
        <v>0</v>
      </c>
      <c r="M634" s="234" t="s">
        <v>275</v>
      </c>
      <c r="N634" s="46" t="s">
        <v>67</v>
      </c>
      <c r="O634" s="46" t="s">
        <v>0</v>
      </c>
      <c r="P634" s="46" t="s">
        <v>378</v>
      </c>
      <c r="Q634" s="46"/>
      <c r="R634" s="46"/>
      <c r="S634" s="46"/>
      <c r="T634" s="46"/>
      <c r="U634" s="98"/>
      <c r="V634" s="21" t="str">
        <f t="shared" si="6"/>
        <v/>
      </c>
      <c r="W634" s="22" t="str">
        <f t="shared" si="7"/>
        <v/>
      </c>
      <c r="X634" s="180"/>
      <c r="Y634" s="301"/>
      <c r="Z634" s="304"/>
      <c r="BI634" s="55"/>
      <c r="BJ634" s="55"/>
      <c r="BK634" s="55"/>
      <c r="BL634" s="55"/>
      <c r="BM634" s="55"/>
      <c r="BN634" s="55"/>
      <c r="BO634" s="55"/>
      <c r="BP634" s="55"/>
      <c r="BQ634" s="55"/>
      <c r="BR634" s="55"/>
      <c r="BS634" s="55"/>
      <c r="BT634" s="55"/>
      <c r="BU634" s="55"/>
      <c r="BV634" s="55"/>
      <c r="BW634" s="55"/>
    </row>
    <row r="635" spans="3:75" ht="21" customHeight="1">
      <c r="C635" s="35"/>
      <c r="D635" s="427"/>
      <c r="E635" s="432"/>
      <c r="F635" s="189" t="s">
        <v>2486</v>
      </c>
      <c r="G635" s="259"/>
      <c r="H635" s="234" t="s">
        <v>0</v>
      </c>
      <c r="I635" s="234" t="s">
        <v>64</v>
      </c>
      <c r="J635" s="234" t="s">
        <v>0</v>
      </c>
      <c r="K635" s="234" t="s">
        <v>65</v>
      </c>
      <c r="L635" s="234" t="s">
        <v>0</v>
      </c>
      <c r="M635" s="234" t="s">
        <v>276</v>
      </c>
      <c r="N635" s="46" t="s">
        <v>67</v>
      </c>
      <c r="O635" s="46" t="s">
        <v>0</v>
      </c>
      <c r="P635" s="46" t="s">
        <v>378</v>
      </c>
      <c r="Q635" s="46"/>
      <c r="R635" s="46"/>
      <c r="S635" s="46"/>
      <c r="T635" s="46"/>
      <c r="U635" s="98"/>
      <c r="V635" s="21" t="str">
        <f t="shared" si="6"/>
        <v/>
      </c>
      <c r="W635" s="22" t="str">
        <f t="shared" si="7"/>
        <v/>
      </c>
      <c r="X635" s="180"/>
      <c r="Y635" s="301"/>
      <c r="Z635" s="304"/>
      <c r="BI635" s="55"/>
      <c r="BJ635" s="55"/>
      <c r="BK635" s="55"/>
      <c r="BL635" s="55"/>
      <c r="BM635" s="55"/>
      <c r="BN635" s="55"/>
      <c r="BO635" s="55"/>
      <c r="BP635" s="55"/>
      <c r="BQ635" s="55"/>
      <c r="BR635" s="55"/>
      <c r="BS635" s="55"/>
      <c r="BT635" s="55"/>
      <c r="BU635" s="55"/>
      <c r="BV635" s="55"/>
      <c r="BW635" s="55"/>
    </row>
    <row r="636" spans="3:75" ht="21" customHeight="1">
      <c r="C636" s="35"/>
      <c r="D636" s="427"/>
      <c r="E636" s="432"/>
      <c r="F636" s="189" t="s">
        <v>2487</v>
      </c>
      <c r="G636" s="259"/>
      <c r="H636" s="234" t="s">
        <v>0</v>
      </c>
      <c r="I636" s="234" t="s">
        <v>64</v>
      </c>
      <c r="J636" s="234" t="s">
        <v>0</v>
      </c>
      <c r="K636" s="234" t="s">
        <v>65</v>
      </c>
      <c r="L636" s="234" t="s">
        <v>0</v>
      </c>
      <c r="M636" s="234" t="s">
        <v>277</v>
      </c>
      <c r="N636" s="46" t="s">
        <v>67</v>
      </c>
      <c r="O636" s="46" t="s">
        <v>0</v>
      </c>
      <c r="P636" s="46" t="s">
        <v>378</v>
      </c>
      <c r="Q636" s="46"/>
      <c r="R636" s="46"/>
      <c r="S636" s="46"/>
      <c r="T636" s="46"/>
      <c r="U636" s="98"/>
      <c r="V636" s="21" t="str">
        <f t="shared" si="6"/>
        <v/>
      </c>
      <c r="W636" s="22" t="str">
        <f t="shared" si="7"/>
        <v/>
      </c>
      <c r="X636" s="180"/>
      <c r="Y636" s="301"/>
      <c r="Z636" s="304"/>
      <c r="BI636" s="55"/>
      <c r="BJ636" s="55"/>
      <c r="BK636" s="55"/>
      <c r="BL636" s="55"/>
      <c r="BM636" s="55"/>
      <c r="BN636" s="55"/>
      <c r="BO636" s="55"/>
      <c r="BP636" s="55"/>
      <c r="BQ636" s="55"/>
      <c r="BR636" s="55"/>
      <c r="BS636" s="55"/>
      <c r="BT636" s="55"/>
      <c r="BU636" s="55"/>
      <c r="BV636" s="55"/>
      <c r="BW636" s="55"/>
    </row>
    <row r="637" spans="3:75" ht="21" customHeight="1">
      <c r="C637" s="35"/>
      <c r="D637" s="427"/>
      <c r="E637" s="432"/>
      <c r="F637" s="189" t="s">
        <v>2488</v>
      </c>
      <c r="G637" s="259"/>
      <c r="H637" s="234" t="s">
        <v>0</v>
      </c>
      <c r="I637" s="234" t="s">
        <v>64</v>
      </c>
      <c r="J637" s="234" t="s">
        <v>0</v>
      </c>
      <c r="K637" s="234" t="s">
        <v>65</v>
      </c>
      <c r="L637" s="234" t="s">
        <v>0</v>
      </c>
      <c r="M637" s="234" t="s">
        <v>278</v>
      </c>
      <c r="N637" s="46" t="s">
        <v>67</v>
      </c>
      <c r="O637" s="46" t="s">
        <v>0</v>
      </c>
      <c r="P637" s="46" t="s">
        <v>378</v>
      </c>
      <c r="Q637" s="46"/>
      <c r="R637" s="46"/>
      <c r="S637" s="46"/>
      <c r="T637" s="46"/>
      <c r="U637" s="98"/>
      <c r="V637" s="21" t="str">
        <f t="shared" si="6"/>
        <v/>
      </c>
      <c r="W637" s="22" t="str">
        <f t="shared" si="7"/>
        <v/>
      </c>
      <c r="X637" s="180"/>
      <c r="Y637" s="301"/>
      <c r="Z637" s="304"/>
      <c r="BI637" s="55"/>
      <c r="BJ637" s="55"/>
      <c r="BK637" s="55"/>
      <c r="BL637" s="55"/>
      <c r="BM637" s="55"/>
      <c r="BN637" s="55"/>
      <c r="BO637" s="55"/>
      <c r="BP637" s="55"/>
      <c r="BQ637" s="55"/>
      <c r="BR637" s="55"/>
      <c r="BS637" s="55"/>
      <c r="BT637" s="55"/>
      <c r="BU637" s="55"/>
      <c r="BV637" s="55"/>
      <c r="BW637" s="55"/>
    </row>
    <row r="638" spans="3:75" ht="21" customHeight="1">
      <c r="C638" s="35"/>
      <c r="D638" s="427"/>
      <c r="E638" s="432"/>
      <c r="F638" s="189" t="s">
        <v>2489</v>
      </c>
      <c r="G638" s="259"/>
      <c r="H638" s="234" t="s">
        <v>0</v>
      </c>
      <c r="I638" s="234" t="s">
        <v>64</v>
      </c>
      <c r="J638" s="234" t="s">
        <v>0</v>
      </c>
      <c r="K638" s="234" t="s">
        <v>65</v>
      </c>
      <c r="L638" s="234" t="s">
        <v>0</v>
      </c>
      <c r="M638" s="234" t="s">
        <v>279</v>
      </c>
      <c r="N638" s="46" t="s">
        <v>67</v>
      </c>
      <c r="O638" s="46" t="s">
        <v>0</v>
      </c>
      <c r="P638" s="46" t="s">
        <v>378</v>
      </c>
      <c r="Q638" s="46"/>
      <c r="R638" s="46"/>
      <c r="S638" s="46"/>
      <c r="T638" s="46"/>
      <c r="U638" s="98"/>
      <c r="V638" s="21" t="str">
        <f t="shared" si="6"/>
        <v/>
      </c>
      <c r="W638" s="22" t="str">
        <f t="shared" si="7"/>
        <v/>
      </c>
      <c r="X638" s="180"/>
      <c r="Y638" s="301"/>
      <c r="Z638" s="304"/>
      <c r="BI638" s="55"/>
      <c r="BJ638" s="55"/>
      <c r="BK638" s="55"/>
      <c r="BL638" s="55"/>
      <c r="BM638" s="55"/>
      <c r="BN638" s="55"/>
      <c r="BO638" s="55"/>
      <c r="BP638" s="55"/>
      <c r="BQ638" s="55"/>
      <c r="BR638" s="55"/>
      <c r="BS638" s="55"/>
      <c r="BT638" s="55"/>
      <c r="BU638" s="55"/>
      <c r="BV638" s="55"/>
      <c r="BW638" s="55"/>
    </row>
    <row r="639" spans="3:75" ht="21" customHeight="1">
      <c r="C639" s="35"/>
      <c r="D639" s="427"/>
      <c r="E639" s="432"/>
      <c r="F639" s="189" t="s">
        <v>2490</v>
      </c>
      <c r="G639" s="259"/>
      <c r="H639" s="234" t="s">
        <v>0</v>
      </c>
      <c r="I639" s="234" t="s">
        <v>64</v>
      </c>
      <c r="J639" s="234" t="s">
        <v>0</v>
      </c>
      <c r="K639" s="234" t="s">
        <v>65</v>
      </c>
      <c r="L639" s="234" t="s">
        <v>0</v>
      </c>
      <c r="M639" s="234" t="s">
        <v>280</v>
      </c>
      <c r="N639" s="46" t="s">
        <v>67</v>
      </c>
      <c r="O639" s="46" t="s">
        <v>0</v>
      </c>
      <c r="P639" s="46" t="s">
        <v>378</v>
      </c>
      <c r="Q639" s="46"/>
      <c r="R639" s="46"/>
      <c r="S639" s="46"/>
      <c r="T639" s="46"/>
      <c r="U639" s="98"/>
      <c r="V639" s="21" t="str">
        <f t="shared" si="6"/>
        <v/>
      </c>
      <c r="W639" s="22" t="str">
        <f t="shared" si="7"/>
        <v/>
      </c>
      <c r="X639" s="180"/>
      <c r="Y639" s="301"/>
      <c r="Z639" s="304"/>
      <c r="BI639" s="55"/>
      <c r="BJ639" s="55"/>
      <c r="BK639" s="55"/>
      <c r="BL639" s="55"/>
      <c r="BM639" s="55"/>
      <c r="BN639" s="55"/>
      <c r="BO639" s="55"/>
      <c r="BP639" s="55"/>
      <c r="BQ639" s="55"/>
      <c r="BR639" s="55"/>
      <c r="BS639" s="55"/>
      <c r="BT639" s="55"/>
      <c r="BU639" s="55"/>
      <c r="BV639" s="55"/>
      <c r="BW639" s="55"/>
    </row>
    <row r="640" spans="3:75" ht="21" customHeight="1">
      <c r="C640" s="35"/>
      <c r="D640" s="427"/>
      <c r="E640" s="432"/>
      <c r="F640" s="189" t="s">
        <v>2491</v>
      </c>
      <c r="G640" s="259"/>
      <c r="H640" s="234" t="s">
        <v>0</v>
      </c>
      <c r="I640" s="234" t="s">
        <v>64</v>
      </c>
      <c r="J640" s="234" t="s">
        <v>0</v>
      </c>
      <c r="K640" s="234" t="s">
        <v>65</v>
      </c>
      <c r="L640" s="234" t="s">
        <v>0</v>
      </c>
      <c r="M640" s="234" t="s">
        <v>281</v>
      </c>
      <c r="N640" s="46" t="s">
        <v>67</v>
      </c>
      <c r="O640" s="46" t="s">
        <v>0</v>
      </c>
      <c r="P640" s="46" t="s">
        <v>378</v>
      </c>
      <c r="Q640" s="46"/>
      <c r="R640" s="46"/>
      <c r="S640" s="46"/>
      <c r="T640" s="46"/>
      <c r="U640" s="98"/>
      <c r="V640" s="21" t="str">
        <f t="shared" si="6"/>
        <v/>
      </c>
      <c r="W640" s="22" t="str">
        <f t="shared" si="7"/>
        <v/>
      </c>
      <c r="X640" s="180"/>
      <c r="Y640" s="301"/>
      <c r="Z640" s="304"/>
      <c r="BI640" s="55"/>
      <c r="BJ640" s="55"/>
      <c r="BK640" s="55"/>
      <c r="BL640" s="55"/>
      <c r="BM640" s="55"/>
      <c r="BN640" s="55"/>
      <c r="BO640" s="55"/>
      <c r="BP640" s="55"/>
      <c r="BQ640" s="55"/>
      <c r="BR640" s="55"/>
      <c r="BS640" s="55"/>
      <c r="BT640" s="55"/>
      <c r="BU640" s="55"/>
      <c r="BV640" s="55"/>
      <c r="BW640" s="55"/>
    </row>
    <row r="641" spans="3:75" ht="21" customHeight="1">
      <c r="C641" s="35"/>
      <c r="D641" s="427"/>
      <c r="E641" s="432"/>
      <c r="F641" s="189" t="s">
        <v>2492</v>
      </c>
      <c r="G641" s="259"/>
      <c r="H641" s="234" t="s">
        <v>0</v>
      </c>
      <c r="I641" s="234" t="s">
        <v>64</v>
      </c>
      <c r="J641" s="234" t="s">
        <v>0</v>
      </c>
      <c r="K641" s="234" t="s">
        <v>65</v>
      </c>
      <c r="L641" s="234" t="s">
        <v>0</v>
      </c>
      <c r="M641" s="234" t="s">
        <v>282</v>
      </c>
      <c r="N641" s="46" t="s">
        <v>67</v>
      </c>
      <c r="O641" s="46" t="s">
        <v>0</v>
      </c>
      <c r="P641" s="46" t="s">
        <v>378</v>
      </c>
      <c r="Q641" s="46"/>
      <c r="R641" s="46"/>
      <c r="S641" s="46"/>
      <c r="T641" s="46"/>
      <c r="U641" s="98"/>
      <c r="V641" s="21" t="str">
        <f t="shared" si="6"/>
        <v/>
      </c>
      <c r="W641" s="22" t="str">
        <f t="shared" si="7"/>
        <v/>
      </c>
      <c r="X641" s="180"/>
      <c r="Y641" s="301"/>
      <c r="Z641" s="304"/>
      <c r="BI641" s="55"/>
      <c r="BJ641" s="55"/>
      <c r="BK641" s="55"/>
      <c r="BL641" s="55"/>
      <c r="BM641" s="55"/>
      <c r="BN641" s="55"/>
      <c r="BO641" s="55"/>
      <c r="BP641" s="55"/>
      <c r="BQ641" s="55"/>
      <c r="BR641" s="55"/>
      <c r="BS641" s="55"/>
      <c r="BT641" s="55"/>
      <c r="BU641" s="55"/>
      <c r="BV641" s="55"/>
      <c r="BW641" s="55"/>
    </row>
    <row r="642" spans="3:75" ht="21" customHeight="1">
      <c r="C642" s="35"/>
      <c r="D642" s="427"/>
      <c r="E642" s="432"/>
      <c r="F642" s="189" t="s">
        <v>2493</v>
      </c>
      <c r="G642" s="259"/>
      <c r="H642" s="234" t="s">
        <v>0</v>
      </c>
      <c r="I642" s="234" t="s">
        <v>64</v>
      </c>
      <c r="J642" s="234" t="s">
        <v>0</v>
      </c>
      <c r="K642" s="234" t="s">
        <v>65</v>
      </c>
      <c r="L642" s="234" t="s">
        <v>0</v>
      </c>
      <c r="M642" s="234" t="s">
        <v>283</v>
      </c>
      <c r="N642" s="46" t="s">
        <v>67</v>
      </c>
      <c r="O642" s="46" t="s">
        <v>0</v>
      </c>
      <c r="P642" s="46" t="s">
        <v>378</v>
      </c>
      <c r="Q642" s="46"/>
      <c r="R642" s="46"/>
      <c r="S642" s="46"/>
      <c r="T642" s="46"/>
      <c r="U642" s="98"/>
      <c r="V642" s="21" t="str">
        <f t="shared" si="6"/>
        <v/>
      </c>
      <c r="W642" s="22" t="str">
        <f t="shared" si="7"/>
        <v/>
      </c>
      <c r="X642" s="180"/>
      <c r="Y642" s="301"/>
      <c r="Z642" s="304"/>
      <c r="BI642" s="55"/>
      <c r="BJ642" s="55"/>
      <c r="BK642" s="55"/>
      <c r="BL642" s="55"/>
      <c r="BM642" s="55"/>
      <c r="BN642" s="55"/>
      <c r="BO642" s="55"/>
      <c r="BP642" s="55"/>
      <c r="BQ642" s="55"/>
      <c r="BR642" s="55"/>
      <c r="BS642" s="55"/>
      <c r="BT642" s="55"/>
      <c r="BU642" s="55"/>
      <c r="BV642" s="55"/>
      <c r="BW642" s="55"/>
    </row>
    <row r="643" spans="3:75" ht="21" customHeight="1">
      <c r="C643" s="35"/>
      <c r="D643" s="427"/>
      <c r="E643" s="432"/>
      <c r="F643" s="189" t="s">
        <v>2494</v>
      </c>
      <c r="G643" s="259"/>
      <c r="H643" s="234" t="s">
        <v>0</v>
      </c>
      <c r="I643" s="234" t="s">
        <v>64</v>
      </c>
      <c r="J643" s="234" t="s">
        <v>0</v>
      </c>
      <c r="K643" s="234" t="s">
        <v>65</v>
      </c>
      <c r="L643" s="234" t="s">
        <v>0</v>
      </c>
      <c r="M643" s="234" t="s">
        <v>284</v>
      </c>
      <c r="N643" s="46" t="s">
        <v>67</v>
      </c>
      <c r="O643" s="46" t="s">
        <v>0</v>
      </c>
      <c r="P643" s="46" t="s">
        <v>378</v>
      </c>
      <c r="Q643" s="46"/>
      <c r="R643" s="46"/>
      <c r="S643" s="46"/>
      <c r="T643" s="46"/>
      <c r="U643" s="98"/>
      <c r="V643" s="21" t="str">
        <f t="shared" si="6"/>
        <v/>
      </c>
      <c r="W643" s="22" t="str">
        <f t="shared" si="7"/>
        <v/>
      </c>
      <c r="X643" s="180"/>
      <c r="Y643" s="301"/>
      <c r="Z643" s="304"/>
      <c r="BI643" s="55"/>
      <c r="BJ643" s="55"/>
      <c r="BK643" s="55"/>
      <c r="BL643" s="55"/>
      <c r="BM643" s="55"/>
      <c r="BN643" s="55"/>
      <c r="BO643" s="55"/>
      <c r="BP643" s="55"/>
      <c r="BQ643" s="55"/>
      <c r="BR643" s="55"/>
      <c r="BS643" s="55"/>
      <c r="BT643" s="55"/>
      <c r="BU643" s="55"/>
      <c r="BV643" s="55"/>
      <c r="BW643" s="55"/>
    </row>
    <row r="644" spans="3:75" ht="21" customHeight="1">
      <c r="C644" s="35"/>
      <c r="D644" s="427"/>
      <c r="E644" s="432"/>
      <c r="F644" s="189" t="s">
        <v>2495</v>
      </c>
      <c r="G644" s="259"/>
      <c r="H644" s="234" t="s">
        <v>0</v>
      </c>
      <c r="I644" s="234" t="s">
        <v>64</v>
      </c>
      <c r="J644" s="234" t="s">
        <v>0</v>
      </c>
      <c r="K644" s="234" t="s">
        <v>65</v>
      </c>
      <c r="L644" s="234" t="s">
        <v>0</v>
      </c>
      <c r="M644" s="234" t="s">
        <v>285</v>
      </c>
      <c r="N644" s="46" t="s">
        <v>67</v>
      </c>
      <c r="O644" s="46" t="s">
        <v>0</v>
      </c>
      <c r="P644" s="46" t="s">
        <v>378</v>
      </c>
      <c r="Q644" s="46"/>
      <c r="R644" s="46"/>
      <c r="S644" s="46"/>
      <c r="T644" s="46"/>
      <c r="U644" s="98"/>
      <c r="V644" s="21" t="str">
        <f t="shared" si="6"/>
        <v/>
      </c>
      <c r="W644" s="22" t="str">
        <f t="shared" si="7"/>
        <v/>
      </c>
      <c r="X644" s="180"/>
      <c r="Y644" s="301"/>
      <c r="Z644" s="304"/>
      <c r="BI644" s="55"/>
      <c r="BJ644" s="55"/>
      <c r="BK644" s="55"/>
      <c r="BL644" s="55"/>
      <c r="BM644" s="55"/>
      <c r="BN644" s="55"/>
      <c r="BO644" s="55"/>
      <c r="BP644" s="55"/>
      <c r="BQ644" s="55"/>
      <c r="BR644" s="55"/>
      <c r="BS644" s="55"/>
      <c r="BT644" s="55"/>
      <c r="BU644" s="55"/>
      <c r="BV644" s="55"/>
      <c r="BW644" s="55"/>
    </row>
    <row r="645" spans="3:75" ht="21" customHeight="1">
      <c r="C645" s="35"/>
      <c r="D645" s="427"/>
      <c r="E645" s="432"/>
      <c r="F645" s="189" t="s">
        <v>2496</v>
      </c>
      <c r="G645" s="259"/>
      <c r="H645" s="234" t="s">
        <v>0</v>
      </c>
      <c r="I645" s="234" t="s">
        <v>64</v>
      </c>
      <c r="J645" s="234" t="s">
        <v>0</v>
      </c>
      <c r="K645" s="234" t="s">
        <v>65</v>
      </c>
      <c r="L645" s="234" t="s">
        <v>0</v>
      </c>
      <c r="M645" s="234" t="s">
        <v>286</v>
      </c>
      <c r="N645" s="46" t="s">
        <v>67</v>
      </c>
      <c r="O645" s="46" t="s">
        <v>0</v>
      </c>
      <c r="P645" s="46" t="s">
        <v>378</v>
      </c>
      <c r="Q645" s="46"/>
      <c r="R645" s="46"/>
      <c r="S645" s="46"/>
      <c r="T645" s="46"/>
      <c r="U645" s="98"/>
      <c r="V645" s="21" t="str">
        <f t="shared" si="6"/>
        <v/>
      </c>
      <c r="W645" s="22" t="str">
        <f t="shared" si="7"/>
        <v/>
      </c>
      <c r="X645" s="180"/>
      <c r="Y645" s="301"/>
      <c r="Z645" s="304"/>
      <c r="BI645" s="55"/>
      <c r="BJ645" s="55"/>
      <c r="BK645" s="55"/>
      <c r="BL645" s="55"/>
      <c r="BM645" s="55"/>
      <c r="BN645" s="55"/>
      <c r="BO645" s="55"/>
      <c r="BP645" s="55"/>
      <c r="BQ645" s="55"/>
      <c r="BR645" s="55"/>
      <c r="BS645" s="55"/>
      <c r="BT645" s="55"/>
      <c r="BU645" s="55"/>
      <c r="BV645" s="55"/>
      <c r="BW645" s="55"/>
    </row>
    <row r="646" spans="3:75" ht="21" customHeight="1">
      <c r="C646" s="35"/>
      <c r="D646" s="427"/>
      <c r="E646" s="432"/>
      <c r="F646" s="189" t="s">
        <v>2497</v>
      </c>
      <c r="G646" s="259"/>
      <c r="H646" s="234" t="s">
        <v>0</v>
      </c>
      <c r="I646" s="234" t="s">
        <v>64</v>
      </c>
      <c r="J646" s="234" t="s">
        <v>0</v>
      </c>
      <c r="K646" s="234" t="s">
        <v>65</v>
      </c>
      <c r="L646" s="234" t="s">
        <v>0</v>
      </c>
      <c r="M646" s="234" t="s">
        <v>287</v>
      </c>
      <c r="N646" s="46" t="s">
        <v>67</v>
      </c>
      <c r="O646" s="46" t="s">
        <v>0</v>
      </c>
      <c r="P646" s="46" t="s">
        <v>378</v>
      </c>
      <c r="Q646" s="46"/>
      <c r="R646" s="46"/>
      <c r="S646" s="46"/>
      <c r="T646" s="46"/>
      <c r="U646" s="98"/>
      <c r="V646" s="21" t="str">
        <f t="shared" si="6"/>
        <v/>
      </c>
      <c r="W646" s="22" t="str">
        <f t="shared" si="7"/>
        <v/>
      </c>
      <c r="X646" s="180"/>
      <c r="Y646" s="301"/>
      <c r="Z646" s="304"/>
      <c r="BI646" s="55"/>
      <c r="BJ646" s="55"/>
      <c r="BK646" s="55"/>
      <c r="BL646" s="55"/>
      <c r="BM646" s="55"/>
      <c r="BN646" s="55"/>
      <c r="BO646" s="55"/>
      <c r="BP646" s="55"/>
      <c r="BQ646" s="55"/>
      <c r="BR646" s="55"/>
      <c r="BS646" s="55"/>
      <c r="BT646" s="55"/>
      <c r="BU646" s="55"/>
      <c r="BV646" s="55"/>
      <c r="BW646" s="55"/>
    </row>
    <row r="647" spans="3:75" ht="21" customHeight="1">
      <c r="C647" s="35"/>
      <c r="D647" s="427"/>
      <c r="E647" s="432"/>
      <c r="F647" s="189" t="s">
        <v>2498</v>
      </c>
      <c r="G647" s="259"/>
      <c r="H647" s="234" t="s">
        <v>0</v>
      </c>
      <c r="I647" s="234" t="s">
        <v>64</v>
      </c>
      <c r="J647" s="234" t="s">
        <v>0</v>
      </c>
      <c r="K647" s="234" t="s">
        <v>65</v>
      </c>
      <c r="L647" s="234" t="s">
        <v>0</v>
      </c>
      <c r="M647" s="234" t="s">
        <v>288</v>
      </c>
      <c r="N647" s="46" t="s">
        <v>67</v>
      </c>
      <c r="O647" s="46" t="s">
        <v>0</v>
      </c>
      <c r="P647" s="46" t="s">
        <v>378</v>
      </c>
      <c r="Q647" s="46"/>
      <c r="R647" s="46"/>
      <c r="S647" s="46"/>
      <c r="T647" s="46"/>
      <c r="U647" s="98"/>
      <c r="V647" s="21" t="str">
        <f t="shared" si="6"/>
        <v/>
      </c>
      <c r="W647" s="22" t="str">
        <f t="shared" si="7"/>
        <v/>
      </c>
      <c r="X647" s="180"/>
      <c r="Y647" s="301"/>
      <c r="Z647" s="304"/>
      <c r="BI647" s="55"/>
      <c r="BJ647" s="55"/>
      <c r="BK647" s="55"/>
      <c r="BL647" s="55"/>
      <c r="BM647" s="55"/>
      <c r="BN647" s="55"/>
      <c r="BO647" s="55"/>
      <c r="BP647" s="55"/>
      <c r="BQ647" s="55"/>
      <c r="BR647" s="55"/>
      <c r="BS647" s="55"/>
      <c r="BT647" s="55"/>
      <c r="BU647" s="55"/>
      <c r="BV647" s="55"/>
      <c r="BW647" s="55"/>
    </row>
    <row r="648" spans="3:75" ht="21" customHeight="1">
      <c r="C648" s="35"/>
      <c r="D648" s="427"/>
      <c r="E648" s="432"/>
      <c r="F648" s="189" t="s">
        <v>2499</v>
      </c>
      <c r="G648" s="259"/>
      <c r="H648" s="234" t="s">
        <v>0</v>
      </c>
      <c r="I648" s="234" t="s">
        <v>64</v>
      </c>
      <c r="J648" s="234" t="s">
        <v>0</v>
      </c>
      <c r="K648" s="234" t="s">
        <v>65</v>
      </c>
      <c r="L648" s="234" t="s">
        <v>0</v>
      </c>
      <c r="M648" s="234" t="s">
        <v>290</v>
      </c>
      <c r="N648" s="46" t="s">
        <v>67</v>
      </c>
      <c r="O648" s="46" t="s">
        <v>0</v>
      </c>
      <c r="P648" s="46" t="s">
        <v>378</v>
      </c>
      <c r="Q648" s="46"/>
      <c r="R648" s="46"/>
      <c r="S648" s="46"/>
      <c r="T648" s="46"/>
      <c r="U648" s="98"/>
      <c r="V648" s="21" t="str">
        <f t="shared" si="6"/>
        <v/>
      </c>
      <c r="W648" s="22" t="str">
        <f t="shared" si="7"/>
        <v/>
      </c>
      <c r="X648" s="180"/>
      <c r="Y648" s="301"/>
      <c r="Z648" s="304"/>
      <c r="BI648" s="55"/>
      <c r="BJ648" s="55"/>
      <c r="BK648" s="55"/>
      <c r="BL648" s="55"/>
      <c r="BM648" s="55"/>
      <c r="BN648" s="55"/>
      <c r="BO648" s="55"/>
      <c r="BP648" s="55"/>
      <c r="BQ648" s="55"/>
      <c r="BR648" s="55"/>
      <c r="BS648" s="55"/>
      <c r="BT648" s="55"/>
      <c r="BU648" s="55"/>
      <c r="BV648" s="55"/>
      <c r="BW648" s="55"/>
    </row>
    <row r="649" spans="3:75" ht="21" customHeight="1">
      <c r="C649" s="35"/>
      <c r="D649" s="427"/>
      <c r="E649" s="432"/>
      <c r="F649" s="189" t="s">
        <v>2500</v>
      </c>
      <c r="G649" s="259"/>
      <c r="H649" s="234" t="s">
        <v>0</v>
      </c>
      <c r="I649" s="234" t="s">
        <v>64</v>
      </c>
      <c r="J649" s="234" t="s">
        <v>0</v>
      </c>
      <c r="K649" s="234" t="s">
        <v>65</v>
      </c>
      <c r="L649" s="234" t="s">
        <v>0</v>
      </c>
      <c r="M649" s="234" t="s">
        <v>292</v>
      </c>
      <c r="N649" s="46" t="s">
        <v>67</v>
      </c>
      <c r="O649" s="46" t="s">
        <v>0</v>
      </c>
      <c r="P649" s="46" t="s">
        <v>378</v>
      </c>
      <c r="Q649" s="46"/>
      <c r="R649" s="46"/>
      <c r="S649" s="46"/>
      <c r="T649" s="46"/>
      <c r="U649" s="98"/>
      <c r="V649" s="21" t="str">
        <f t="shared" si="6"/>
        <v/>
      </c>
      <c r="W649" s="22" t="str">
        <f t="shared" si="7"/>
        <v/>
      </c>
      <c r="X649" s="180"/>
      <c r="Y649" s="301"/>
      <c r="Z649" s="304"/>
      <c r="BI649" s="55"/>
      <c r="BJ649" s="55"/>
      <c r="BK649" s="55"/>
      <c r="BL649" s="55"/>
      <c r="BM649" s="55"/>
      <c r="BN649" s="55"/>
      <c r="BO649" s="55"/>
      <c r="BP649" s="55"/>
      <c r="BQ649" s="55"/>
      <c r="BR649" s="55"/>
      <c r="BS649" s="55"/>
      <c r="BT649" s="55"/>
      <c r="BU649" s="55"/>
      <c r="BV649" s="55"/>
      <c r="BW649" s="55"/>
    </row>
    <row r="650" spans="3:75" ht="21" customHeight="1">
      <c r="C650" s="35"/>
      <c r="D650" s="427"/>
      <c r="E650" s="432"/>
      <c r="F650" s="189" t="s">
        <v>2501</v>
      </c>
      <c r="G650" s="259"/>
      <c r="H650" s="234" t="s">
        <v>0</v>
      </c>
      <c r="I650" s="234" t="s">
        <v>64</v>
      </c>
      <c r="J650" s="234" t="s">
        <v>0</v>
      </c>
      <c r="K650" s="234" t="s">
        <v>65</v>
      </c>
      <c r="L650" s="234" t="s">
        <v>0</v>
      </c>
      <c r="M650" s="234" t="s">
        <v>293</v>
      </c>
      <c r="N650" s="46" t="s">
        <v>67</v>
      </c>
      <c r="O650" s="46" t="s">
        <v>0</v>
      </c>
      <c r="P650" s="46" t="s">
        <v>378</v>
      </c>
      <c r="Q650" s="46"/>
      <c r="R650" s="46"/>
      <c r="S650" s="46"/>
      <c r="T650" s="46"/>
      <c r="U650" s="98"/>
      <c r="V650" s="21" t="str">
        <f t="shared" si="6"/>
        <v/>
      </c>
      <c r="W650" s="22" t="str">
        <f t="shared" si="7"/>
        <v/>
      </c>
      <c r="X650" s="180"/>
      <c r="Y650" s="301"/>
      <c r="Z650" s="304"/>
      <c r="BI650" s="55"/>
      <c r="BJ650" s="55"/>
      <c r="BK650" s="55"/>
      <c r="BL650" s="55"/>
      <c r="BM650" s="55"/>
      <c r="BN650" s="55"/>
      <c r="BO650" s="55"/>
      <c r="BP650" s="55"/>
      <c r="BQ650" s="55"/>
      <c r="BR650" s="55"/>
      <c r="BS650" s="55"/>
      <c r="BT650" s="55"/>
      <c r="BU650" s="55"/>
      <c r="BV650" s="55"/>
      <c r="BW650" s="55"/>
    </row>
    <row r="651" spans="3:75" ht="21" customHeight="1">
      <c r="C651" s="35"/>
      <c r="D651" s="427"/>
      <c r="E651" s="432"/>
      <c r="F651" s="189" t="s">
        <v>2502</v>
      </c>
      <c r="G651" s="259"/>
      <c r="H651" s="234" t="s">
        <v>0</v>
      </c>
      <c r="I651" s="234" t="s">
        <v>64</v>
      </c>
      <c r="J651" s="234" t="s">
        <v>0</v>
      </c>
      <c r="K651" s="234" t="s">
        <v>65</v>
      </c>
      <c r="L651" s="234" t="s">
        <v>0</v>
      </c>
      <c r="M651" s="234" t="s">
        <v>294</v>
      </c>
      <c r="N651" s="46" t="s">
        <v>67</v>
      </c>
      <c r="O651" s="46" t="s">
        <v>0</v>
      </c>
      <c r="P651" s="46" t="s">
        <v>378</v>
      </c>
      <c r="Q651" s="46"/>
      <c r="R651" s="46"/>
      <c r="S651" s="46"/>
      <c r="T651" s="46"/>
      <c r="U651" s="98"/>
      <c r="V651" s="21" t="str">
        <f t="shared" si="6"/>
        <v/>
      </c>
      <c r="W651" s="22" t="str">
        <f t="shared" si="7"/>
        <v/>
      </c>
      <c r="X651" s="180"/>
      <c r="Y651" s="301"/>
      <c r="Z651" s="304"/>
      <c r="BI651" s="55"/>
      <c r="BJ651" s="55"/>
      <c r="BK651" s="55"/>
      <c r="BL651" s="55"/>
      <c r="BM651" s="55"/>
      <c r="BN651" s="55"/>
      <c r="BO651" s="55"/>
      <c r="BP651" s="55"/>
      <c r="BQ651" s="55"/>
      <c r="BR651" s="55"/>
      <c r="BS651" s="55"/>
      <c r="BT651" s="55"/>
      <c r="BU651" s="55"/>
      <c r="BV651" s="55"/>
      <c r="BW651" s="55"/>
    </row>
    <row r="652" spans="3:75" ht="21" customHeight="1">
      <c r="C652" s="35"/>
      <c r="D652" s="427"/>
      <c r="E652" s="432"/>
      <c r="F652" s="189" t="s">
        <v>2503</v>
      </c>
      <c r="G652" s="259"/>
      <c r="H652" s="234" t="s">
        <v>0</v>
      </c>
      <c r="I652" s="234" t="s">
        <v>64</v>
      </c>
      <c r="J652" s="234" t="s">
        <v>0</v>
      </c>
      <c r="K652" s="234" t="s">
        <v>65</v>
      </c>
      <c r="L652" s="234" t="s">
        <v>0</v>
      </c>
      <c r="M652" s="234" t="s">
        <v>295</v>
      </c>
      <c r="N652" s="46" t="s">
        <v>67</v>
      </c>
      <c r="O652" s="46" t="s">
        <v>0</v>
      </c>
      <c r="P652" s="46" t="s">
        <v>378</v>
      </c>
      <c r="Q652" s="46"/>
      <c r="R652" s="46"/>
      <c r="S652" s="46"/>
      <c r="T652" s="46"/>
      <c r="U652" s="98"/>
      <c r="V652" s="21" t="str">
        <f t="shared" si="6"/>
        <v/>
      </c>
      <c r="W652" s="22" t="str">
        <f t="shared" si="7"/>
        <v/>
      </c>
      <c r="X652" s="180"/>
      <c r="Y652" s="301"/>
      <c r="Z652" s="304"/>
      <c r="BI652" s="55"/>
      <c r="BJ652" s="55"/>
      <c r="BK652" s="55"/>
      <c r="BL652" s="55"/>
      <c r="BM652" s="55"/>
      <c r="BN652" s="55"/>
      <c r="BO652" s="55"/>
      <c r="BP652" s="55"/>
      <c r="BQ652" s="55"/>
      <c r="BR652" s="55"/>
      <c r="BS652" s="55"/>
      <c r="BT652" s="55"/>
      <c r="BU652" s="55"/>
      <c r="BV652" s="55"/>
      <c r="BW652" s="55"/>
    </row>
    <row r="653" spans="3:75" ht="21" customHeight="1">
      <c r="C653" s="35"/>
      <c r="D653" s="427"/>
      <c r="E653" s="432"/>
      <c r="F653" s="189" t="s">
        <v>2504</v>
      </c>
      <c r="G653" s="259"/>
      <c r="H653" s="234" t="s">
        <v>0</v>
      </c>
      <c r="I653" s="234" t="s">
        <v>64</v>
      </c>
      <c r="J653" s="234" t="s">
        <v>0</v>
      </c>
      <c r="K653" s="234" t="s">
        <v>65</v>
      </c>
      <c r="L653" s="234" t="s">
        <v>0</v>
      </c>
      <c r="M653" s="234" t="s">
        <v>296</v>
      </c>
      <c r="N653" s="46" t="s">
        <v>67</v>
      </c>
      <c r="O653" s="46" t="s">
        <v>0</v>
      </c>
      <c r="P653" s="46" t="s">
        <v>378</v>
      </c>
      <c r="Q653" s="46"/>
      <c r="R653" s="46"/>
      <c r="S653" s="46"/>
      <c r="T653" s="46"/>
      <c r="U653" s="98"/>
      <c r="V653" s="21" t="str">
        <f t="shared" si="6"/>
        <v/>
      </c>
      <c r="W653" s="22" t="str">
        <f t="shared" si="7"/>
        <v/>
      </c>
      <c r="X653" s="180"/>
      <c r="Y653" s="301"/>
      <c r="Z653" s="304"/>
      <c r="BI653" s="55"/>
      <c r="BJ653" s="55"/>
      <c r="BK653" s="55"/>
      <c r="BL653" s="55"/>
      <c r="BM653" s="55"/>
      <c r="BN653" s="55"/>
      <c r="BO653" s="55"/>
      <c r="BP653" s="55"/>
      <c r="BQ653" s="55"/>
      <c r="BR653" s="55"/>
      <c r="BS653" s="55"/>
      <c r="BT653" s="55"/>
      <c r="BU653" s="55"/>
      <c r="BV653" s="55"/>
      <c r="BW653" s="55"/>
    </row>
    <row r="654" spans="3:75" ht="21" customHeight="1">
      <c r="C654" s="35"/>
      <c r="D654" s="427"/>
      <c r="E654" s="432"/>
      <c r="F654" s="189" t="s">
        <v>2505</v>
      </c>
      <c r="G654" s="259"/>
      <c r="H654" s="234" t="s">
        <v>0</v>
      </c>
      <c r="I654" s="234" t="s">
        <v>64</v>
      </c>
      <c r="J654" s="234" t="s">
        <v>0</v>
      </c>
      <c r="K654" s="234" t="s">
        <v>65</v>
      </c>
      <c r="L654" s="234" t="s">
        <v>0</v>
      </c>
      <c r="M654" s="234" t="s">
        <v>297</v>
      </c>
      <c r="N654" s="46" t="s">
        <v>67</v>
      </c>
      <c r="O654" s="46" t="s">
        <v>0</v>
      </c>
      <c r="P654" s="46" t="s">
        <v>378</v>
      </c>
      <c r="Q654" s="46"/>
      <c r="R654" s="46"/>
      <c r="S654" s="46"/>
      <c r="T654" s="46"/>
      <c r="U654" s="98"/>
      <c r="V654" s="21" t="str">
        <f t="shared" si="6"/>
        <v/>
      </c>
      <c r="W654" s="22" t="str">
        <f t="shared" si="7"/>
        <v/>
      </c>
      <c r="X654" s="180"/>
      <c r="Y654" s="301"/>
      <c r="Z654" s="304"/>
      <c r="BI654" s="55"/>
      <c r="BJ654" s="55"/>
      <c r="BK654" s="55"/>
      <c r="BL654" s="55"/>
      <c r="BM654" s="55"/>
      <c r="BN654" s="55"/>
      <c r="BO654" s="55"/>
      <c r="BP654" s="55"/>
      <c r="BQ654" s="55"/>
      <c r="BR654" s="55"/>
      <c r="BS654" s="55"/>
      <c r="BT654" s="55"/>
      <c r="BU654" s="55"/>
      <c r="BV654" s="55"/>
      <c r="BW654" s="55"/>
    </row>
    <row r="655" spans="3:75" ht="21" customHeight="1">
      <c r="C655" s="35"/>
      <c r="D655" s="427"/>
      <c r="E655" s="432"/>
      <c r="F655" s="189" t="s">
        <v>2506</v>
      </c>
      <c r="G655" s="259"/>
      <c r="H655" s="234" t="s">
        <v>0</v>
      </c>
      <c r="I655" s="234" t="s">
        <v>64</v>
      </c>
      <c r="J655" s="234" t="s">
        <v>0</v>
      </c>
      <c r="K655" s="234" t="s">
        <v>65</v>
      </c>
      <c r="L655" s="234" t="s">
        <v>0</v>
      </c>
      <c r="M655" s="234" t="s">
        <v>291</v>
      </c>
      <c r="N655" s="46" t="s">
        <v>67</v>
      </c>
      <c r="O655" s="46" t="s">
        <v>0</v>
      </c>
      <c r="P655" s="46" t="s">
        <v>378</v>
      </c>
      <c r="Q655" s="46"/>
      <c r="R655" s="46"/>
      <c r="S655" s="46"/>
      <c r="T655" s="46"/>
      <c r="U655" s="98"/>
      <c r="V655" s="21" t="str">
        <f t="shared" si="6"/>
        <v/>
      </c>
      <c r="W655" s="22" t="str">
        <f t="shared" si="7"/>
        <v/>
      </c>
      <c r="X655" s="180"/>
      <c r="Y655" s="301"/>
      <c r="Z655" s="304"/>
      <c r="BI655" s="55"/>
      <c r="BJ655" s="55"/>
      <c r="BK655" s="55"/>
      <c r="BL655" s="55"/>
      <c r="BM655" s="55"/>
      <c r="BN655" s="55"/>
      <c r="BO655" s="55"/>
      <c r="BP655" s="55"/>
      <c r="BQ655" s="55"/>
      <c r="BR655" s="55"/>
      <c r="BS655" s="55"/>
      <c r="BT655" s="55"/>
      <c r="BU655" s="55"/>
      <c r="BV655" s="55"/>
      <c r="BW655" s="55"/>
    </row>
    <row r="656" spans="3:75" ht="21" customHeight="1">
      <c r="C656" s="35"/>
      <c r="D656" s="427"/>
      <c r="E656" s="432"/>
      <c r="F656" s="189" t="s">
        <v>2507</v>
      </c>
      <c r="G656" s="259"/>
      <c r="H656" s="234" t="s">
        <v>0</v>
      </c>
      <c r="I656" s="234" t="s">
        <v>64</v>
      </c>
      <c r="J656" s="234" t="s">
        <v>0</v>
      </c>
      <c r="K656" s="234" t="s">
        <v>65</v>
      </c>
      <c r="L656" s="234" t="s">
        <v>0</v>
      </c>
      <c r="M656" s="234" t="s">
        <v>298</v>
      </c>
      <c r="N656" s="46" t="s">
        <v>67</v>
      </c>
      <c r="O656" s="46" t="s">
        <v>0</v>
      </c>
      <c r="P656" s="46" t="s">
        <v>378</v>
      </c>
      <c r="Q656" s="46"/>
      <c r="R656" s="46"/>
      <c r="S656" s="46"/>
      <c r="T656" s="46"/>
      <c r="U656" s="98"/>
      <c r="V656" s="21" t="str">
        <f t="shared" si="6"/>
        <v/>
      </c>
      <c r="W656" s="22" t="str">
        <f t="shared" si="7"/>
        <v/>
      </c>
      <c r="X656" s="180"/>
      <c r="Y656" s="301"/>
      <c r="Z656" s="304"/>
      <c r="BI656" s="55"/>
      <c r="BJ656" s="55"/>
      <c r="BK656" s="55"/>
      <c r="BL656" s="55"/>
      <c r="BM656" s="55"/>
      <c r="BN656" s="55"/>
      <c r="BO656" s="55"/>
      <c r="BP656" s="55"/>
      <c r="BQ656" s="55"/>
      <c r="BR656" s="55"/>
      <c r="BS656" s="55"/>
      <c r="BT656" s="55"/>
      <c r="BU656" s="55"/>
      <c r="BV656" s="55"/>
      <c r="BW656" s="55"/>
    </row>
    <row r="657" spans="3:75" ht="21" customHeight="1">
      <c r="C657" s="35"/>
      <c r="D657" s="427"/>
      <c r="E657" s="432"/>
      <c r="F657" s="189" t="s">
        <v>2508</v>
      </c>
      <c r="G657" s="259"/>
      <c r="H657" s="234" t="s">
        <v>0</v>
      </c>
      <c r="I657" s="234" t="s">
        <v>64</v>
      </c>
      <c r="J657" s="234" t="s">
        <v>0</v>
      </c>
      <c r="K657" s="234" t="s">
        <v>65</v>
      </c>
      <c r="L657" s="234" t="s">
        <v>0</v>
      </c>
      <c r="M657" s="234" t="s">
        <v>299</v>
      </c>
      <c r="N657" s="46" t="s">
        <v>67</v>
      </c>
      <c r="O657" s="46" t="s">
        <v>0</v>
      </c>
      <c r="P657" s="46" t="s">
        <v>378</v>
      </c>
      <c r="Q657" s="46"/>
      <c r="R657" s="46"/>
      <c r="S657" s="46"/>
      <c r="T657" s="46"/>
      <c r="U657" s="98"/>
      <c r="V657" s="21" t="str">
        <f t="shared" si="6"/>
        <v/>
      </c>
      <c r="W657" s="22" t="str">
        <f t="shared" si="7"/>
        <v/>
      </c>
      <c r="X657" s="180"/>
      <c r="Y657" s="301"/>
      <c r="Z657" s="301"/>
      <c r="AD657" s="302"/>
      <c r="AE657" s="302"/>
      <c r="AF657" s="302"/>
      <c r="AG657" s="302"/>
      <c r="AH657" s="302"/>
      <c r="AI657" s="302"/>
      <c r="AJ657" s="302"/>
      <c r="AK657" s="302"/>
      <c r="AL657" s="302"/>
      <c r="AM657" s="302"/>
      <c r="AN657" s="302"/>
      <c r="AO657" s="302"/>
      <c r="AP657" s="302"/>
      <c r="AQ657" s="302"/>
      <c r="AR657" s="302"/>
      <c r="AS657" s="302"/>
      <c r="BI657" s="55"/>
      <c r="BJ657" s="55"/>
      <c r="BK657" s="55"/>
      <c r="BL657" s="55"/>
      <c r="BM657" s="55"/>
      <c r="BN657" s="55"/>
      <c r="BO657" s="55"/>
      <c r="BP657" s="55"/>
      <c r="BQ657" s="55"/>
      <c r="BR657" s="55"/>
      <c r="BS657" s="55"/>
      <c r="BT657" s="55"/>
      <c r="BU657" s="55"/>
      <c r="BV657" s="55"/>
      <c r="BW657" s="55"/>
    </row>
    <row r="658" spans="3:75" ht="21" customHeight="1">
      <c r="C658" s="35"/>
      <c r="D658" s="427"/>
      <c r="E658" s="432"/>
      <c r="F658" s="189" t="s">
        <v>2509</v>
      </c>
      <c r="G658" s="259"/>
      <c r="H658" s="234" t="s">
        <v>0</v>
      </c>
      <c r="I658" s="234" t="s">
        <v>64</v>
      </c>
      <c r="J658" s="234" t="s">
        <v>0</v>
      </c>
      <c r="K658" s="234" t="s">
        <v>65</v>
      </c>
      <c r="L658" s="234" t="s">
        <v>0</v>
      </c>
      <c r="M658" s="234" t="s">
        <v>300</v>
      </c>
      <c r="N658" s="46" t="s">
        <v>67</v>
      </c>
      <c r="O658" s="46" t="s">
        <v>0</v>
      </c>
      <c r="P658" s="46" t="s">
        <v>378</v>
      </c>
      <c r="Q658" s="46"/>
      <c r="R658" s="46"/>
      <c r="S658" s="46"/>
      <c r="T658" s="46"/>
      <c r="U658" s="98"/>
      <c r="V658" s="21" t="str">
        <f t="shared" si="6"/>
        <v/>
      </c>
      <c r="W658" s="22" t="str">
        <f t="shared" si="7"/>
        <v/>
      </c>
      <c r="X658" s="180"/>
      <c r="Y658" s="301"/>
      <c r="Z658" s="301"/>
      <c r="AD658" s="302"/>
      <c r="AE658" s="302"/>
      <c r="AF658" s="302"/>
      <c r="AG658" s="302"/>
      <c r="AH658" s="302"/>
      <c r="AI658" s="302"/>
      <c r="AJ658" s="302"/>
      <c r="AK658" s="302"/>
      <c r="AL658" s="302"/>
      <c r="AM658" s="302"/>
      <c r="AN658" s="302"/>
      <c r="AO658" s="302"/>
      <c r="AP658" s="302"/>
      <c r="AQ658" s="302"/>
      <c r="AR658" s="302"/>
      <c r="AS658" s="302"/>
      <c r="BI658" s="55"/>
      <c r="BJ658" s="55"/>
      <c r="BK658" s="55"/>
      <c r="BL658" s="55"/>
      <c r="BM658" s="55"/>
      <c r="BN658" s="55"/>
      <c r="BO658" s="55"/>
      <c r="BP658" s="55"/>
      <c r="BQ658" s="55"/>
      <c r="BR658" s="55"/>
      <c r="BS658" s="55"/>
      <c r="BT658" s="55"/>
      <c r="BU658" s="55"/>
      <c r="BV658" s="55"/>
      <c r="BW658" s="55"/>
    </row>
    <row r="659" spans="3:75" ht="21" customHeight="1">
      <c r="C659" s="35"/>
      <c r="D659" s="427"/>
      <c r="E659" s="432"/>
      <c r="F659" s="189" t="s">
        <v>2510</v>
      </c>
      <c r="G659" s="259"/>
      <c r="H659" s="234" t="s">
        <v>0</v>
      </c>
      <c r="I659" s="234" t="s">
        <v>64</v>
      </c>
      <c r="J659" s="234" t="s">
        <v>0</v>
      </c>
      <c r="K659" s="234" t="s">
        <v>65</v>
      </c>
      <c r="L659" s="234" t="s">
        <v>0</v>
      </c>
      <c r="M659" s="234" t="s">
        <v>301</v>
      </c>
      <c r="N659" s="46" t="s">
        <v>67</v>
      </c>
      <c r="O659" s="46" t="s">
        <v>0</v>
      </c>
      <c r="P659" s="46" t="s">
        <v>378</v>
      </c>
      <c r="Q659" s="46"/>
      <c r="R659" s="46"/>
      <c r="S659" s="46"/>
      <c r="T659" s="46"/>
      <c r="U659" s="98"/>
      <c r="V659" s="21" t="str">
        <f t="shared" si="6"/>
        <v/>
      </c>
      <c r="W659" s="22" t="str">
        <f t="shared" si="7"/>
        <v/>
      </c>
      <c r="X659" s="180"/>
      <c r="Y659" s="301"/>
      <c r="Z659" s="301"/>
      <c r="AD659" s="302"/>
      <c r="AE659" s="302"/>
      <c r="AF659" s="302"/>
      <c r="AG659" s="302"/>
      <c r="AH659" s="302"/>
      <c r="AI659" s="302"/>
      <c r="AJ659" s="302"/>
      <c r="AK659" s="302"/>
      <c r="AL659" s="302"/>
      <c r="AM659" s="302"/>
      <c r="AN659" s="302"/>
      <c r="AO659" s="302"/>
      <c r="AP659" s="302"/>
      <c r="AQ659" s="302"/>
      <c r="AR659" s="302"/>
      <c r="AS659" s="302"/>
      <c r="BI659" s="55"/>
      <c r="BJ659" s="55"/>
      <c r="BK659" s="55"/>
      <c r="BL659" s="55"/>
      <c r="BM659" s="55"/>
      <c r="BN659" s="55"/>
      <c r="BO659" s="55"/>
      <c r="BP659" s="55"/>
      <c r="BQ659" s="55"/>
      <c r="BR659" s="55"/>
      <c r="BS659" s="55"/>
      <c r="BT659" s="55"/>
      <c r="BU659" s="55"/>
      <c r="BV659" s="55"/>
      <c r="BW659" s="55"/>
    </row>
    <row r="660" spans="3:75" ht="21" customHeight="1">
      <c r="C660" s="35"/>
      <c r="D660" s="427"/>
      <c r="E660" s="432"/>
      <c r="F660" s="189" t="s">
        <v>2511</v>
      </c>
      <c r="G660" s="259"/>
      <c r="H660" s="234" t="s">
        <v>0</v>
      </c>
      <c r="I660" s="234" t="s">
        <v>64</v>
      </c>
      <c r="J660" s="234" t="s">
        <v>0</v>
      </c>
      <c r="K660" s="234" t="s">
        <v>65</v>
      </c>
      <c r="L660" s="234" t="s">
        <v>0</v>
      </c>
      <c r="M660" s="234" t="s">
        <v>302</v>
      </c>
      <c r="N660" s="46" t="s">
        <v>67</v>
      </c>
      <c r="O660" s="46" t="s">
        <v>0</v>
      </c>
      <c r="P660" s="46" t="s">
        <v>378</v>
      </c>
      <c r="Q660" s="46"/>
      <c r="R660" s="46"/>
      <c r="S660" s="46"/>
      <c r="T660" s="46"/>
      <c r="U660" s="98"/>
      <c r="V660" s="21" t="str">
        <f t="shared" si="6"/>
        <v/>
      </c>
      <c r="W660" s="22" t="str">
        <f t="shared" si="7"/>
        <v/>
      </c>
      <c r="X660" s="180"/>
      <c r="Y660" s="301"/>
      <c r="Z660" s="301"/>
      <c r="AD660" s="302"/>
      <c r="AE660" s="302"/>
      <c r="AF660" s="302"/>
      <c r="AG660" s="302"/>
      <c r="AH660" s="302"/>
      <c r="AI660" s="302"/>
      <c r="AJ660" s="302"/>
      <c r="AK660" s="302"/>
      <c r="AL660" s="302"/>
      <c r="AM660" s="302"/>
      <c r="AN660" s="302"/>
      <c r="AO660" s="302"/>
      <c r="AP660" s="302"/>
      <c r="AQ660" s="302"/>
      <c r="AR660" s="302"/>
      <c r="AS660" s="302"/>
      <c r="BI660" s="55"/>
      <c r="BJ660" s="55"/>
      <c r="BK660" s="55"/>
      <c r="BL660" s="55"/>
      <c r="BM660" s="55"/>
      <c r="BN660" s="55"/>
      <c r="BO660" s="55"/>
      <c r="BP660" s="55"/>
      <c r="BQ660" s="55"/>
      <c r="BR660" s="55"/>
      <c r="BS660" s="55"/>
      <c r="BT660" s="55"/>
      <c r="BU660" s="55"/>
      <c r="BV660" s="55"/>
      <c r="BW660" s="55"/>
    </row>
    <row r="661" spans="3:75" ht="21" customHeight="1">
      <c r="C661" s="35"/>
      <c r="D661" s="427"/>
      <c r="E661" s="432"/>
      <c r="F661" s="189" t="s">
        <v>2512</v>
      </c>
      <c r="G661" s="259"/>
      <c r="H661" s="234" t="s">
        <v>0</v>
      </c>
      <c r="I661" s="234" t="s">
        <v>64</v>
      </c>
      <c r="J661" s="234" t="s">
        <v>0</v>
      </c>
      <c r="K661" s="234" t="s">
        <v>65</v>
      </c>
      <c r="L661" s="234" t="s">
        <v>0</v>
      </c>
      <c r="M661" s="234" t="s">
        <v>303</v>
      </c>
      <c r="N661" s="46" t="s">
        <v>67</v>
      </c>
      <c r="O661" s="46" t="s">
        <v>0</v>
      </c>
      <c r="P661" s="46" t="s">
        <v>378</v>
      </c>
      <c r="Q661" s="46"/>
      <c r="R661" s="46"/>
      <c r="S661" s="46"/>
      <c r="T661" s="46"/>
      <c r="U661" s="98"/>
      <c r="V661" s="21" t="str">
        <f t="shared" si="6"/>
        <v/>
      </c>
      <c r="W661" s="22" t="str">
        <f t="shared" si="7"/>
        <v/>
      </c>
      <c r="X661" s="180"/>
      <c r="Y661" s="301"/>
      <c r="Z661" s="301"/>
      <c r="AD661" s="302"/>
      <c r="AE661" s="302"/>
      <c r="AF661" s="302"/>
      <c r="AG661" s="302"/>
      <c r="AH661" s="302"/>
      <c r="AI661" s="302"/>
      <c r="AJ661" s="302"/>
      <c r="AK661" s="302"/>
      <c r="AL661" s="302"/>
      <c r="AM661" s="302"/>
      <c r="AN661" s="302"/>
      <c r="AO661" s="302"/>
      <c r="AP661" s="302"/>
      <c r="AQ661" s="302"/>
      <c r="AR661" s="302"/>
      <c r="AS661" s="302"/>
      <c r="BI661" s="55"/>
      <c r="BJ661" s="55"/>
      <c r="BK661" s="55"/>
      <c r="BL661" s="55"/>
      <c r="BM661" s="55"/>
      <c r="BN661" s="55"/>
      <c r="BO661" s="55"/>
      <c r="BP661" s="55"/>
      <c r="BQ661" s="55"/>
      <c r="BR661" s="55"/>
      <c r="BS661" s="55"/>
      <c r="BT661" s="55"/>
      <c r="BU661" s="55"/>
      <c r="BV661" s="55"/>
      <c r="BW661" s="55"/>
    </row>
    <row r="662" spans="3:75" ht="21" customHeight="1">
      <c r="C662" s="35"/>
      <c r="D662" s="427"/>
      <c r="E662" s="432"/>
      <c r="F662" s="189" t="s">
        <v>2513</v>
      </c>
      <c r="G662" s="259"/>
      <c r="H662" s="234" t="s">
        <v>0</v>
      </c>
      <c r="I662" s="234" t="s">
        <v>64</v>
      </c>
      <c r="J662" s="234" t="s">
        <v>0</v>
      </c>
      <c r="K662" s="234" t="s">
        <v>65</v>
      </c>
      <c r="L662" s="234" t="s">
        <v>0</v>
      </c>
      <c r="M662" s="234" t="s">
        <v>304</v>
      </c>
      <c r="N662" s="46" t="s">
        <v>67</v>
      </c>
      <c r="O662" s="46" t="s">
        <v>0</v>
      </c>
      <c r="P662" s="46" t="s">
        <v>378</v>
      </c>
      <c r="Q662" s="46"/>
      <c r="R662" s="46"/>
      <c r="S662" s="46"/>
      <c r="T662" s="46"/>
      <c r="U662" s="98"/>
      <c r="V662" s="21" t="str">
        <f t="shared" si="6"/>
        <v/>
      </c>
      <c r="W662" s="22" t="str">
        <f t="shared" si="7"/>
        <v/>
      </c>
      <c r="X662" s="180"/>
      <c r="Y662" s="301"/>
      <c r="Z662" s="301"/>
      <c r="AD662" s="302"/>
      <c r="AE662" s="302"/>
      <c r="AF662" s="302"/>
      <c r="AG662" s="302"/>
      <c r="AH662" s="302"/>
      <c r="AI662" s="302"/>
      <c r="AJ662" s="302"/>
      <c r="AK662" s="302"/>
      <c r="AL662" s="302"/>
      <c r="AM662" s="302"/>
      <c r="AN662" s="302"/>
      <c r="AO662" s="302"/>
      <c r="AP662" s="302"/>
      <c r="AQ662" s="302"/>
      <c r="AR662" s="302"/>
      <c r="AS662" s="302"/>
      <c r="BI662" s="55"/>
      <c r="BJ662" s="55"/>
      <c r="BK662" s="55"/>
      <c r="BL662" s="55"/>
      <c r="BM662" s="55"/>
      <c r="BN662" s="55"/>
      <c r="BO662" s="55"/>
      <c r="BP662" s="55"/>
      <c r="BQ662" s="55"/>
      <c r="BR662" s="55"/>
      <c r="BS662" s="55"/>
      <c r="BT662" s="55"/>
      <c r="BU662" s="55"/>
      <c r="BV662" s="55"/>
      <c r="BW662" s="55"/>
    </row>
    <row r="663" spans="3:75" ht="21" customHeight="1">
      <c r="C663" s="35"/>
      <c r="D663" s="427"/>
      <c r="E663" s="432"/>
      <c r="F663" s="189" t="s">
        <v>2514</v>
      </c>
      <c r="G663" s="259"/>
      <c r="H663" s="234" t="s">
        <v>0</v>
      </c>
      <c r="I663" s="234" t="s">
        <v>64</v>
      </c>
      <c r="J663" s="234" t="s">
        <v>0</v>
      </c>
      <c r="K663" s="234" t="s">
        <v>65</v>
      </c>
      <c r="L663" s="234" t="s">
        <v>0</v>
      </c>
      <c r="M663" s="234" t="s">
        <v>305</v>
      </c>
      <c r="N663" s="46" t="s">
        <v>67</v>
      </c>
      <c r="O663" s="46" t="s">
        <v>0</v>
      </c>
      <c r="P663" s="46" t="s">
        <v>378</v>
      </c>
      <c r="Q663" s="46"/>
      <c r="R663" s="46"/>
      <c r="S663" s="46"/>
      <c r="T663" s="46"/>
      <c r="U663" s="98"/>
      <c r="V663" s="21" t="str">
        <f t="shared" si="6"/>
        <v/>
      </c>
      <c r="W663" s="22" t="str">
        <f t="shared" si="7"/>
        <v/>
      </c>
      <c r="X663" s="180"/>
      <c r="Y663" s="301"/>
      <c r="Z663" s="301"/>
      <c r="AD663" s="302"/>
      <c r="AE663" s="302"/>
      <c r="AF663" s="302"/>
      <c r="AG663" s="302"/>
      <c r="AH663" s="302"/>
      <c r="AI663" s="302"/>
      <c r="AJ663" s="302"/>
      <c r="AK663" s="302"/>
      <c r="AL663" s="302"/>
      <c r="AM663" s="302"/>
      <c r="AN663" s="302"/>
      <c r="AO663" s="302"/>
      <c r="AP663" s="302"/>
      <c r="AQ663" s="302"/>
      <c r="AR663" s="302"/>
      <c r="AS663" s="302"/>
      <c r="BI663" s="55"/>
      <c r="BJ663" s="55"/>
      <c r="BK663" s="55"/>
      <c r="BL663" s="55"/>
      <c r="BM663" s="55"/>
      <c r="BN663" s="55"/>
      <c r="BO663" s="55"/>
      <c r="BP663" s="55"/>
      <c r="BQ663" s="55"/>
      <c r="BR663" s="55"/>
      <c r="BS663" s="55"/>
      <c r="BT663" s="55"/>
      <c r="BU663" s="55"/>
      <c r="BV663" s="55"/>
      <c r="BW663" s="55"/>
    </row>
    <row r="664" spans="3:75" ht="21" customHeight="1">
      <c r="C664" s="35"/>
      <c r="D664" s="427"/>
      <c r="E664" s="432"/>
      <c r="F664" s="189" t="s">
        <v>2515</v>
      </c>
      <c r="G664" s="259"/>
      <c r="H664" s="234" t="s">
        <v>0</v>
      </c>
      <c r="I664" s="234" t="s">
        <v>64</v>
      </c>
      <c r="J664" s="234" t="s">
        <v>0</v>
      </c>
      <c r="K664" s="234" t="s">
        <v>65</v>
      </c>
      <c r="L664" s="234" t="s">
        <v>0</v>
      </c>
      <c r="M664" s="234" t="s">
        <v>306</v>
      </c>
      <c r="N664" s="46" t="s">
        <v>67</v>
      </c>
      <c r="O664" s="46" t="s">
        <v>0</v>
      </c>
      <c r="P664" s="46" t="s">
        <v>378</v>
      </c>
      <c r="Q664" s="46"/>
      <c r="R664" s="46"/>
      <c r="S664" s="46"/>
      <c r="T664" s="46"/>
      <c r="U664" s="98"/>
      <c r="V664" s="21" t="str">
        <f t="shared" si="6"/>
        <v/>
      </c>
      <c r="W664" s="22" t="str">
        <f t="shared" si="7"/>
        <v/>
      </c>
      <c r="X664" s="180"/>
      <c r="Y664" s="301"/>
      <c r="Z664" s="301"/>
      <c r="AD664" s="302"/>
      <c r="AE664" s="302"/>
      <c r="AF664" s="302"/>
      <c r="AG664" s="302"/>
      <c r="AH664" s="302"/>
      <c r="AI664" s="302"/>
      <c r="AJ664" s="302"/>
      <c r="AK664" s="302"/>
      <c r="AL664" s="302"/>
      <c r="AM664" s="302"/>
      <c r="AN664" s="302"/>
      <c r="AO664" s="302"/>
      <c r="AP664" s="302"/>
      <c r="AQ664" s="302"/>
      <c r="AR664" s="302"/>
      <c r="AS664" s="302"/>
      <c r="BI664" s="55"/>
      <c r="BJ664" s="55"/>
      <c r="BK664" s="55"/>
      <c r="BL664" s="55"/>
      <c r="BM664" s="55"/>
      <c r="BN664" s="55"/>
      <c r="BO664" s="55"/>
      <c r="BP664" s="55"/>
      <c r="BQ664" s="55"/>
      <c r="BR664" s="55"/>
      <c r="BS664" s="55"/>
      <c r="BT664" s="55"/>
      <c r="BU664" s="55"/>
      <c r="BV664" s="55"/>
      <c r="BW664" s="55"/>
    </row>
    <row r="665" spans="3:75" ht="21" customHeight="1">
      <c r="C665" s="35"/>
      <c r="D665" s="427"/>
      <c r="E665" s="432"/>
      <c r="F665" s="189" t="s">
        <v>2516</v>
      </c>
      <c r="G665" s="259"/>
      <c r="H665" s="234" t="s">
        <v>0</v>
      </c>
      <c r="I665" s="234" t="s">
        <v>64</v>
      </c>
      <c r="J665" s="234" t="s">
        <v>0</v>
      </c>
      <c r="K665" s="234" t="s">
        <v>65</v>
      </c>
      <c r="L665" s="234" t="s">
        <v>0</v>
      </c>
      <c r="M665" s="234" t="s">
        <v>289</v>
      </c>
      <c r="N665" s="46" t="s">
        <v>67</v>
      </c>
      <c r="O665" s="46" t="s">
        <v>0</v>
      </c>
      <c r="P665" s="46" t="s">
        <v>378</v>
      </c>
      <c r="Q665" s="46"/>
      <c r="R665" s="46"/>
      <c r="S665" s="46"/>
      <c r="T665" s="46"/>
      <c r="U665" s="98"/>
      <c r="V665" s="21" t="str">
        <f t="shared" si="6"/>
        <v/>
      </c>
      <c r="W665" s="22" t="str">
        <f t="shared" si="7"/>
        <v/>
      </c>
      <c r="X665" s="180"/>
      <c r="Y665" s="301"/>
      <c r="Z665" s="301"/>
      <c r="AD665" s="302"/>
      <c r="AE665" s="302"/>
      <c r="AF665" s="302"/>
      <c r="AG665" s="302"/>
      <c r="AH665" s="302"/>
      <c r="AI665" s="302"/>
      <c r="AJ665" s="302"/>
      <c r="AK665" s="302"/>
      <c r="AL665" s="302"/>
      <c r="AM665" s="302"/>
      <c r="AN665" s="302"/>
      <c r="AO665" s="302"/>
      <c r="AP665" s="302"/>
      <c r="AQ665" s="302"/>
      <c r="AR665" s="302"/>
      <c r="AS665" s="302"/>
      <c r="BI665" s="55"/>
      <c r="BJ665" s="55"/>
      <c r="BK665" s="55"/>
      <c r="BL665" s="55"/>
      <c r="BM665" s="55"/>
      <c r="BN665" s="55"/>
      <c r="BO665" s="55"/>
      <c r="BP665" s="55"/>
      <c r="BQ665" s="55"/>
      <c r="BR665" s="55"/>
      <c r="BS665" s="55"/>
      <c r="BT665" s="55"/>
      <c r="BU665" s="55"/>
      <c r="BV665" s="55"/>
      <c r="BW665" s="55"/>
    </row>
    <row r="666" spans="3:75" ht="21" customHeight="1">
      <c r="C666" s="35"/>
      <c r="D666" s="427"/>
      <c r="E666" s="432"/>
      <c r="F666" s="189" t="s">
        <v>2517</v>
      </c>
      <c r="G666" s="259"/>
      <c r="H666" s="234" t="s">
        <v>0</v>
      </c>
      <c r="I666" s="234" t="s">
        <v>64</v>
      </c>
      <c r="J666" s="234" t="s">
        <v>0</v>
      </c>
      <c r="K666" s="234" t="s">
        <v>65</v>
      </c>
      <c r="L666" s="234" t="s">
        <v>0</v>
      </c>
      <c r="M666" s="234" t="s">
        <v>307</v>
      </c>
      <c r="N666" s="46" t="s">
        <v>67</v>
      </c>
      <c r="O666" s="46" t="s">
        <v>0</v>
      </c>
      <c r="P666" s="46" t="s">
        <v>378</v>
      </c>
      <c r="Q666" s="46"/>
      <c r="R666" s="46"/>
      <c r="S666" s="46"/>
      <c r="T666" s="46"/>
      <c r="U666" s="98"/>
      <c r="V666" s="21" t="str">
        <f t="shared" si="6"/>
        <v/>
      </c>
      <c r="W666" s="22" t="str">
        <f t="shared" si="7"/>
        <v/>
      </c>
      <c r="X666" s="180"/>
      <c r="Y666" s="301"/>
      <c r="Z666" s="301"/>
      <c r="AD666" s="302"/>
      <c r="AE666" s="302"/>
      <c r="AF666" s="302"/>
      <c r="AG666" s="302"/>
      <c r="AH666" s="302"/>
      <c r="AI666" s="302"/>
      <c r="AJ666" s="302"/>
      <c r="AK666" s="302"/>
      <c r="AL666" s="302"/>
      <c r="AM666" s="302"/>
      <c r="AN666" s="302"/>
      <c r="AO666" s="302"/>
      <c r="AP666" s="302"/>
      <c r="AQ666" s="302"/>
      <c r="AR666" s="302"/>
      <c r="AS666" s="302"/>
      <c r="BI666" s="55"/>
      <c r="BJ666" s="55"/>
      <c r="BK666" s="55"/>
      <c r="BL666" s="55"/>
      <c r="BM666" s="55"/>
      <c r="BN666" s="55"/>
      <c r="BO666" s="55"/>
      <c r="BP666" s="55"/>
      <c r="BQ666" s="55"/>
      <c r="BR666" s="55"/>
      <c r="BS666" s="55"/>
      <c r="BT666" s="55"/>
      <c r="BU666" s="55"/>
      <c r="BV666" s="55"/>
      <c r="BW666" s="55"/>
    </row>
    <row r="667" spans="3:75" ht="21" customHeight="1">
      <c r="C667" s="35"/>
      <c r="D667" s="427"/>
      <c r="E667" s="432"/>
      <c r="F667" s="189" t="s">
        <v>2313</v>
      </c>
      <c r="G667" s="259"/>
      <c r="H667" s="234" t="s">
        <v>0</v>
      </c>
      <c r="I667" s="234" t="s">
        <v>64</v>
      </c>
      <c r="J667" s="234" t="s">
        <v>0</v>
      </c>
      <c r="K667" s="234" t="s">
        <v>65</v>
      </c>
      <c r="L667" s="234" t="s">
        <v>0</v>
      </c>
      <c r="M667" s="234" t="s">
        <v>308</v>
      </c>
      <c r="N667" s="46" t="s">
        <v>67</v>
      </c>
      <c r="O667" s="46" t="s">
        <v>0</v>
      </c>
      <c r="P667" s="46" t="s">
        <v>378</v>
      </c>
      <c r="Q667" s="46"/>
      <c r="R667" s="46"/>
      <c r="S667" s="46"/>
      <c r="T667" s="46"/>
      <c r="U667" s="98"/>
      <c r="V667" s="21" t="str">
        <f t="shared" si="6"/>
        <v/>
      </c>
      <c r="W667" s="22" t="str">
        <f t="shared" si="7"/>
        <v/>
      </c>
      <c r="X667" s="180"/>
      <c r="Y667" s="301"/>
      <c r="Z667" s="301"/>
      <c r="AD667" s="302"/>
      <c r="AE667" s="302"/>
      <c r="AF667" s="302"/>
      <c r="AG667" s="302"/>
      <c r="AH667" s="302"/>
      <c r="AI667" s="302"/>
      <c r="AJ667" s="302"/>
      <c r="AK667" s="302"/>
      <c r="AL667" s="302"/>
      <c r="AM667" s="302"/>
      <c r="AN667" s="302"/>
      <c r="AO667" s="302"/>
      <c r="AP667" s="302"/>
      <c r="AQ667" s="302"/>
      <c r="AR667" s="302"/>
      <c r="AS667" s="302"/>
      <c r="BI667" s="55"/>
      <c r="BJ667" s="55"/>
      <c r="BK667" s="55"/>
      <c r="BL667" s="55"/>
      <c r="BM667" s="55"/>
      <c r="BN667" s="55"/>
      <c r="BO667" s="55"/>
      <c r="BP667" s="55"/>
      <c r="BQ667" s="55"/>
      <c r="BR667" s="55"/>
      <c r="BS667" s="55"/>
      <c r="BT667" s="55"/>
      <c r="BU667" s="55"/>
      <c r="BV667" s="55"/>
      <c r="BW667" s="55"/>
    </row>
    <row r="668" spans="3:75" ht="21" customHeight="1">
      <c r="C668" s="35"/>
      <c r="D668" s="427"/>
      <c r="E668" s="432"/>
      <c r="F668" s="189" t="s">
        <v>2314</v>
      </c>
      <c r="G668" s="259"/>
      <c r="H668" s="234" t="s">
        <v>0</v>
      </c>
      <c r="I668" s="234" t="s">
        <v>64</v>
      </c>
      <c r="J668" s="234" t="s">
        <v>0</v>
      </c>
      <c r="K668" s="234" t="s">
        <v>65</v>
      </c>
      <c r="L668" s="234" t="s">
        <v>0</v>
      </c>
      <c r="M668" s="234" t="s">
        <v>309</v>
      </c>
      <c r="N668" s="46" t="s">
        <v>67</v>
      </c>
      <c r="O668" s="46" t="s">
        <v>0</v>
      </c>
      <c r="P668" s="46" t="s">
        <v>378</v>
      </c>
      <c r="Q668" s="46"/>
      <c r="R668" s="46"/>
      <c r="S668" s="46"/>
      <c r="T668" s="46"/>
      <c r="U668" s="98"/>
      <c r="V668" s="21" t="str">
        <f t="shared" si="6"/>
        <v/>
      </c>
      <c r="W668" s="22" t="str">
        <f t="shared" si="7"/>
        <v/>
      </c>
      <c r="X668" s="180"/>
      <c r="Y668" s="301"/>
      <c r="Z668" s="303"/>
      <c r="AD668" s="271"/>
      <c r="AE668" s="271"/>
      <c r="AF668" s="271"/>
      <c r="AG668" s="271"/>
      <c r="AH668" s="271"/>
      <c r="AI668" s="271"/>
      <c r="AJ668" s="271"/>
      <c r="AK668" s="271"/>
      <c r="AL668" s="271"/>
      <c r="AM668" s="271"/>
      <c r="AN668" s="271"/>
      <c r="AO668" s="271"/>
      <c r="AP668" s="271"/>
      <c r="AQ668" s="271"/>
      <c r="AR668" s="271"/>
      <c r="AS668" s="271"/>
      <c r="BI668" s="55"/>
      <c r="BJ668" s="55"/>
      <c r="BK668" s="55"/>
      <c r="BL668" s="55"/>
      <c r="BM668" s="55"/>
      <c r="BN668" s="55"/>
      <c r="BO668" s="55"/>
      <c r="BP668" s="55"/>
      <c r="BQ668" s="55"/>
      <c r="BR668" s="55"/>
      <c r="BS668" s="55"/>
      <c r="BT668" s="55"/>
      <c r="BU668" s="55"/>
      <c r="BV668" s="55"/>
      <c r="BW668" s="55"/>
    </row>
    <row r="669" spans="3:75" ht="21" customHeight="1">
      <c r="C669" s="35"/>
      <c r="D669" s="427"/>
      <c r="E669" s="432"/>
      <c r="F669" s="190" t="s">
        <v>2315</v>
      </c>
      <c r="G669" s="259"/>
      <c r="H669" s="234" t="s">
        <v>0</v>
      </c>
      <c r="I669" s="234" t="s">
        <v>64</v>
      </c>
      <c r="J669" s="234" t="s">
        <v>0</v>
      </c>
      <c r="K669" s="234" t="s">
        <v>65</v>
      </c>
      <c r="L669" s="234" t="s">
        <v>0</v>
      </c>
      <c r="M669" s="234" t="s">
        <v>343</v>
      </c>
      <c r="N669" s="46" t="s">
        <v>67</v>
      </c>
      <c r="O669" s="46" t="s">
        <v>0</v>
      </c>
      <c r="P669" s="46" t="s">
        <v>378</v>
      </c>
      <c r="Q669" s="46"/>
      <c r="R669" s="46"/>
      <c r="S669" s="46"/>
      <c r="T669" s="46"/>
      <c r="U669" s="98"/>
      <c r="V669" s="21" t="str">
        <f t="shared" si="6"/>
        <v/>
      </c>
      <c r="W669" s="22" t="str">
        <f t="shared" si="7"/>
        <v/>
      </c>
      <c r="X669" s="180"/>
      <c r="Y669" s="301"/>
      <c r="Z669" s="301"/>
      <c r="AD669" s="302"/>
      <c r="AE669" s="302"/>
      <c r="AF669" s="302"/>
      <c r="AG669" s="302"/>
      <c r="AH669" s="302"/>
      <c r="AI669" s="302"/>
      <c r="AJ669" s="302"/>
      <c r="AK669" s="302"/>
      <c r="AL669" s="302"/>
      <c r="AM669" s="302"/>
      <c r="AN669" s="302"/>
      <c r="AO669" s="302"/>
      <c r="AP669" s="302"/>
      <c r="AQ669" s="302"/>
      <c r="AR669" s="302"/>
      <c r="AS669" s="302"/>
      <c r="BI669" s="55"/>
      <c r="BJ669" s="55"/>
      <c r="BK669" s="55"/>
      <c r="BL669" s="55"/>
      <c r="BM669" s="55"/>
      <c r="BN669" s="55"/>
      <c r="BO669" s="55"/>
      <c r="BP669" s="55"/>
      <c r="BQ669" s="55"/>
      <c r="BR669" s="55"/>
      <c r="BS669" s="55"/>
      <c r="BT669" s="55"/>
      <c r="BU669" s="55"/>
      <c r="BV669" s="55"/>
      <c r="BW669" s="55"/>
    </row>
    <row r="670" spans="3:75" ht="21" customHeight="1">
      <c r="C670" s="35"/>
      <c r="D670" s="427" t="s">
        <v>2284</v>
      </c>
      <c r="E670" s="433" t="s">
        <v>2316</v>
      </c>
      <c r="F670" s="189" t="s">
        <v>2518</v>
      </c>
      <c r="G670" s="259"/>
      <c r="H670" s="234" t="s">
        <v>0</v>
      </c>
      <c r="I670" s="234" t="s">
        <v>64</v>
      </c>
      <c r="J670" s="234" t="s">
        <v>0</v>
      </c>
      <c r="K670" s="234" t="s">
        <v>65</v>
      </c>
      <c r="L670" s="234" t="s">
        <v>0</v>
      </c>
      <c r="M670" s="234" t="s">
        <v>310</v>
      </c>
      <c r="N670" s="46" t="s">
        <v>67</v>
      </c>
      <c r="O670" s="46" t="s">
        <v>0</v>
      </c>
      <c r="P670" s="46" t="s">
        <v>378</v>
      </c>
      <c r="Q670" s="46"/>
      <c r="R670" s="46"/>
      <c r="S670" s="46"/>
      <c r="T670" s="46"/>
      <c r="U670" s="98"/>
      <c r="V670" s="21" t="str">
        <f t="shared" si="6"/>
        <v/>
      </c>
      <c r="W670" s="22" t="str">
        <f t="shared" si="7"/>
        <v/>
      </c>
      <c r="X670" s="180"/>
      <c r="Y670" s="301"/>
      <c r="Z670" s="301"/>
      <c r="AD670" s="302"/>
      <c r="AE670" s="302"/>
      <c r="AF670" s="302"/>
      <c r="AG670" s="302"/>
      <c r="AH670" s="302"/>
      <c r="AI670" s="302"/>
      <c r="AJ670" s="302"/>
      <c r="AK670" s="302"/>
      <c r="AL670" s="302"/>
      <c r="AM670" s="302"/>
      <c r="AN670" s="302"/>
      <c r="AO670" s="302"/>
      <c r="AP670" s="302"/>
      <c r="AQ670" s="302"/>
      <c r="AR670" s="302"/>
      <c r="AS670" s="302"/>
      <c r="BI670" s="55"/>
      <c r="BJ670" s="55"/>
      <c r="BK670" s="55"/>
      <c r="BL670" s="55"/>
      <c r="BM670" s="55"/>
      <c r="BN670" s="55"/>
      <c r="BO670" s="55"/>
      <c r="BP670" s="55"/>
      <c r="BQ670" s="55"/>
      <c r="BR670" s="55"/>
      <c r="BS670" s="55"/>
      <c r="BT670" s="55"/>
      <c r="BU670" s="55"/>
      <c r="BV670" s="55"/>
      <c r="BW670" s="55"/>
    </row>
    <row r="671" spans="3:75" ht="21" customHeight="1">
      <c r="C671" s="35"/>
      <c r="D671" s="427"/>
      <c r="E671" s="433"/>
      <c r="F671" s="189" t="s">
        <v>2519</v>
      </c>
      <c r="G671" s="259"/>
      <c r="H671" s="234" t="s">
        <v>0</v>
      </c>
      <c r="I671" s="234" t="s">
        <v>64</v>
      </c>
      <c r="J671" s="234" t="s">
        <v>0</v>
      </c>
      <c r="K671" s="234" t="s">
        <v>65</v>
      </c>
      <c r="L671" s="234" t="s">
        <v>0</v>
      </c>
      <c r="M671" s="234" t="s">
        <v>311</v>
      </c>
      <c r="N671" s="46" t="s">
        <v>67</v>
      </c>
      <c r="O671" s="46" t="s">
        <v>0</v>
      </c>
      <c r="P671" s="46" t="s">
        <v>378</v>
      </c>
      <c r="Q671" s="46"/>
      <c r="R671" s="46"/>
      <c r="S671" s="46"/>
      <c r="T671" s="46"/>
      <c r="U671" s="98"/>
      <c r="V671" s="21" t="str">
        <f t="shared" si="6"/>
        <v/>
      </c>
      <c r="W671" s="22" t="str">
        <f t="shared" si="7"/>
        <v/>
      </c>
      <c r="X671" s="180"/>
      <c r="Y671" s="301"/>
      <c r="Z671" s="301"/>
      <c r="AD671" s="302"/>
      <c r="AE671" s="302"/>
      <c r="AF671" s="302"/>
      <c r="AG671" s="302"/>
      <c r="AH671" s="302"/>
      <c r="AI671" s="302"/>
      <c r="AJ671" s="302"/>
      <c r="AK671" s="302"/>
      <c r="AL671" s="302"/>
      <c r="AM671" s="302"/>
      <c r="AN671" s="302"/>
      <c r="AO671" s="302"/>
      <c r="AP671" s="302"/>
      <c r="AQ671" s="302"/>
      <c r="AR671" s="302"/>
      <c r="AS671" s="302"/>
      <c r="BI671" s="55"/>
      <c r="BJ671" s="55"/>
      <c r="BK671" s="55"/>
      <c r="BL671" s="55"/>
      <c r="BM671" s="55"/>
      <c r="BN671" s="55"/>
      <c r="BO671" s="55"/>
      <c r="BP671" s="55"/>
      <c r="BQ671" s="55"/>
      <c r="BR671" s="55"/>
      <c r="BS671" s="55"/>
      <c r="BT671" s="55"/>
      <c r="BU671" s="55"/>
      <c r="BV671" s="55"/>
      <c r="BW671" s="55"/>
    </row>
    <row r="672" spans="3:75" ht="21" customHeight="1">
      <c r="C672" s="35"/>
      <c r="D672" s="427"/>
      <c r="E672" s="433"/>
      <c r="F672" s="189" t="s">
        <v>2520</v>
      </c>
      <c r="G672" s="259"/>
      <c r="H672" s="234" t="s">
        <v>0</v>
      </c>
      <c r="I672" s="234" t="s">
        <v>64</v>
      </c>
      <c r="J672" s="234" t="s">
        <v>0</v>
      </c>
      <c r="K672" s="234" t="s">
        <v>65</v>
      </c>
      <c r="L672" s="234" t="s">
        <v>0</v>
      </c>
      <c r="M672" s="234" t="s">
        <v>312</v>
      </c>
      <c r="N672" s="46" t="s">
        <v>67</v>
      </c>
      <c r="O672" s="46" t="s">
        <v>0</v>
      </c>
      <c r="P672" s="46" t="s">
        <v>378</v>
      </c>
      <c r="Q672" s="46"/>
      <c r="R672" s="46"/>
      <c r="S672" s="46"/>
      <c r="T672" s="46"/>
      <c r="U672" s="98"/>
      <c r="V672" s="21" t="str">
        <f t="shared" si="6"/>
        <v/>
      </c>
      <c r="W672" s="22" t="str">
        <f t="shared" si="7"/>
        <v/>
      </c>
      <c r="X672" s="180"/>
      <c r="Y672" s="301"/>
      <c r="Z672" s="301"/>
      <c r="AD672" s="302"/>
      <c r="AE672" s="302"/>
      <c r="AF672" s="302"/>
      <c r="AG672" s="302"/>
      <c r="AH672" s="302"/>
      <c r="AI672" s="302"/>
      <c r="AJ672" s="302"/>
      <c r="AK672" s="302"/>
      <c r="AL672" s="302"/>
      <c r="AM672" s="302"/>
      <c r="AN672" s="302"/>
      <c r="AO672" s="302"/>
      <c r="AP672" s="302"/>
      <c r="AQ672" s="302"/>
      <c r="AR672" s="302"/>
      <c r="AS672" s="302"/>
      <c r="BI672" s="55"/>
      <c r="BJ672" s="55"/>
      <c r="BK672" s="55"/>
      <c r="BL672" s="55"/>
      <c r="BM672" s="55"/>
      <c r="BN672" s="55"/>
      <c r="BO672" s="55"/>
      <c r="BP672" s="55"/>
      <c r="BQ672" s="55"/>
      <c r="BR672" s="55"/>
      <c r="BS672" s="55"/>
      <c r="BT672" s="55"/>
      <c r="BU672" s="55"/>
      <c r="BV672" s="55"/>
      <c r="BW672" s="55"/>
    </row>
    <row r="673" spans="3:75" ht="21" customHeight="1">
      <c r="C673" s="35"/>
      <c r="D673" s="427"/>
      <c r="E673" s="433"/>
      <c r="F673" s="189" t="s">
        <v>2521</v>
      </c>
      <c r="G673" s="259"/>
      <c r="H673" s="234" t="s">
        <v>0</v>
      </c>
      <c r="I673" s="234" t="s">
        <v>64</v>
      </c>
      <c r="J673" s="234" t="s">
        <v>0</v>
      </c>
      <c r="K673" s="234" t="s">
        <v>65</v>
      </c>
      <c r="L673" s="234" t="s">
        <v>0</v>
      </c>
      <c r="M673" s="234" t="s">
        <v>313</v>
      </c>
      <c r="N673" s="46" t="s">
        <v>67</v>
      </c>
      <c r="O673" s="46" t="s">
        <v>0</v>
      </c>
      <c r="P673" s="46" t="s">
        <v>378</v>
      </c>
      <c r="Q673" s="46"/>
      <c r="R673" s="46"/>
      <c r="S673" s="46"/>
      <c r="T673" s="46"/>
      <c r="U673" s="98"/>
      <c r="V673" s="21" t="str">
        <f t="shared" si="6"/>
        <v/>
      </c>
      <c r="W673" s="22" t="str">
        <f t="shared" si="7"/>
        <v/>
      </c>
      <c r="X673" s="180"/>
      <c r="Y673" s="301"/>
      <c r="Z673" s="301"/>
      <c r="AD673" s="302"/>
      <c r="AE673" s="302"/>
      <c r="AF673" s="302"/>
      <c r="AG673" s="302"/>
      <c r="AH673" s="302"/>
      <c r="AI673" s="302"/>
      <c r="AJ673" s="302"/>
      <c r="AK673" s="302"/>
      <c r="AL673" s="302"/>
      <c r="AM673" s="302"/>
      <c r="AN673" s="302"/>
      <c r="AO673" s="302"/>
      <c r="AP673" s="302"/>
      <c r="AQ673" s="302"/>
      <c r="AR673" s="302"/>
      <c r="AS673" s="302"/>
      <c r="BI673" s="55"/>
      <c r="BJ673" s="55"/>
      <c r="BK673" s="55"/>
      <c r="BL673" s="55"/>
      <c r="BM673" s="55"/>
      <c r="BN673" s="55"/>
      <c r="BO673" s="55"/>
      <c r="BP673" s="55"/>
      <c r="BQ673" s="55"/>
      <c r="BR673" s="55"/>
      <c r="BS673" s="55"/>
      <c r="BT673" s="55"/>
      <c r="BU673" s="55"/>
      <c r="BV673" s="55"/>
      <c r="BW673" s="55"/>
    </row>
    <row r="674" spans="3:75" ht="21" customHeight="1">
      <c r="C674" s="35"/>
      <c r="D674" s="427"/>
      <c r="E674" s="433"/>
      <c r="F674" s="189" t="s">
        <v>2522</v>
      </c>
      <c r="G674" s="259"/>
      <c r="H674" s="234" t="s">
        <v>0</v>
      </c>
      <c r="I674" s="234" t="s">
        <v>64</v>
      </c>
      <c r="J674" s="234" t="s">
        <v>0</v>
      </c>
      <c r="K674" s="234" t="s">
        <v>65</v>
      </c>
      <c r="L674" s="234" t="s">
        <v>0</v>
      </c>
      <c r="M674" s="234" t="s">
        <v>314</v>
      </c>
      <c r="N674" s="46" t="s">
        <v>67</v>
      </c>
      <c r="O674" s="46" t="s">
        <v>0</v>
      </c>
      <c r="P674" s="46" t="s">
        <v>378</v>
      </c>
      <c r="Q674" s="46"/>
      <c r="R674" s="46"/>
      <c r="S674" s="46"/>
      <c r="T674" s="46"/>
      <c r="U674" s="98"/>
      <c r="V674" s="21" t="str">
        <f t="shared" si="6"/>
        <v/>
      </c>
      <c r="W674" s="22" t="str">
        <f t="shared" si="7"/>
        <v/>
      </c>
      <c r="X674" s="180"/>
      <c r="Y674" s="301"/>
      <c r="Z674" s="301"/>
      <c r="AD674" s="302"/>
      <c r="AE674" s="302"/>
      <c r="AF674" s="302"/>
      <c r="AG674" s="302"/>
      <c r="AH674" s="302"/>
      <c r="AI674" s="302"/>
      <c r="AJ674" s="302"/>
      <c r="AK674" s="302"/>
      <c r="AL674" s="302"/>
      <c r="AM674" s="302"/>
      <c r="AN674" s="302"/>
      <c r="AO674" s="302"/>
      <c r="AP674" s="302"/>
      <c r="AQ674" s="302"/>
      <c r="AR674" s="302"/>
      <c r="AS674" s="302"/>
      <c r="BI674" s="55"/>
      <c r="BJ674" s="55"/>
      <c r="BK674" s="55"/>
      <c r="BL674" s="55"/>
      <c r="BM674" s="55"/>
      <c r="BN674" s="55"/>
      <c r="BO674" s="55"/>
      <c r="BP674" s="55"/>
      <c r="BQ674" s="55"/>
      <c r="BR674" s="55"/>
      <c r="BS674" s="55"/>
      <c r="BT674" s="55"/>
      <c r="BU674" s="55"/>
      <c r="BV674" s="55"/>
      <c r="BW674" s="55"/>
    </row>
    <row r="675" spans="3:75" ht="21" customHeight="1">
      <c r="C675" s="35"/>
      <c r="D675" s="427"/>
      <c r="E675" s="433"/>
      <c r="F675" s="189" t="s">
        <v>2523</v>
      </c>
      <c r="G675" s="259"/>
      <c r="H675" s="234" t="s">
        <v>0</v>
      </c>
      <c r="I675" s="234" t="s">
        <v>64</v>
      </c>
      <c r="J675" s="234" t="s">
        <v>0</v>
      </c>
      <c r="K675" s="234" t="s">
        <v>65</v>
      </c>
      <c r="L675" s="234" t="s">
        <v>0</v>
      </c>
      <c r="M675" s="234" t="s">
        <v>315</v>
      </c>
      <c r="N675" s="46" t="s">
        <v>67</v>
      </c>
      <c r="O675" s="46" t="s">
        <v>0</v>
      </c>
      <c r="P675" s="46" t="s">
        <v>378</v>
      </c>
      <c r="Q675" s="46"/>
      <c r="R675" s="46"/>
      <c r="S675" s="46"/>
      <c r="T675" s="46"/>
      <c r="U675" s="98"/>
      <c r="V675" s="21" t="str">
        <f t="shared" si="6"/>
        <v/>
      </c>
      <c r="W675" s="22" t="str">
        <f t="shared" si="7"/>
        <v/>
      </c>
      <c r="X675" s="180"/>
      <c r="Y675" s="301"/>
      <c r="Z675" s="301"/>
      <c r="AD675" s="302"/>
      <c r="AE675" s="302"/>
      <c r="AF675" s="302"/>
      <c r="AG675" s="302"/>
      <c r="AH675" s="302"/>
      <c r="AI675" s="302"/>
      <c r="AJ675" s="302"/>
      <c r="AK675" s="302"/>
      <c r="AL675" s="302"/>
      <c r="AM675" s="302"/>
      <c r="AN675" s="302"/>
      <c r="AO675" s="302"/>
      <c r="AP675" s="302"/>
      <c r="AQ675" s="302"/>
      <c r="AR675" s="302"/>
      <c r="AS675" s="302"/>
      <c r="BI675" s="55"/>
      <c r="BJ675" s="55"/>
      <c r="BK675" s="55"/>
      <c r="BL675" s="55"/>
      <c r="BM675" s="55"/>
      <c r="BN675" s="55"/>
      <c r="BO675" s="55"/>
      <c r="BP675" s="55"/>
      <c r="BQ675" s="55"/>
      <c r="BR675" s="55"/>
      <c r="BS675" s="55"/>
      <c r="BT675" s="55"/>
      <c r="BU675" s="55"/>
      <c r="BV675" s="55"/>
      <c r="BW675" s="55"/>
    </row>
    <row r="676" spans="3:75" ht="21" customHeight="1">
      <c r="C676" s="35"/>
      <c r="D676" s="427"/>
      <c r="E676" s="433"/>
      <c r="F676" s="189" t="s">
        <v>2524</v>
      </c>
      <c r="G676" s="259"/>
      <c r="H676" s="234" t="s">
        <v>0</v>
      </c>
      <c r="I676" s="234" t="s">
        <v>64</v>
      </c>
      <c r="J676" s="234" t="s">
        <v>0</v>
      </c>
      <c r="K676" s="234" t="s">
        <v>65</v>
      </c>
      <c r="L676" s="234" t="s">
        <v>0</v>
      </c>
      <c r="M676" s="234" t="s">
        <v>316</v>
      </c>
      <c r="N676" s="46" t="s">
        <v>67</v>
      </c>
      <c r="O676" s="46" t="s">
        <v>0</v>
      </c>
      <c r="P676" s="46" t="s">
        <v>378</v>
      </c>
      <c r="Q676" s="46"/>
      <c r="R676" s="46"/>
      <c r="S676" s="46"/>
      <c r="T676" s="46"/>
      <c r="U676" s="98"/>
      <c r="V676" s="21" t="str">
        <f t="shared" si="6"/>
        <v/>
      </c>
      <c r="W676" s="22" t="str">
        <f t="shared" si="7"/>
        <v/>
      </c>
      <c r="X676" s="180"/>
      <c r="Y676" s="301"/>
      <c r="Z676" s="301"/>
      <c r="AD676" s="302"/>
      <c r="AE676" s="302"/>
      <c r="AF676" s="302"/>
      <c r="AG676" s="302"/>
      <c r="AH676" s="302"/>
      <c r="AI676" s="302"/>
      <c r="AJ676" s="302"/>
      <c r="AK676" s="302"/>
      <c r="AL676" s="302"/>
      <c r="AM676" s="302"/>
      <c r="AN676" s="302"/>
      <c r="AO676" s="302"/>
      <c r="AP676" s="302"/>
      <c r="AQ676" s="302"/>
      <c r="AR676" s="302"/>
      <c r="AS676" s="302"/>
      <c r="BI676" s="55"/>
      <c r="BJ676" s="55"/>
      <c r="BK676" s="55"/>
      <c r="BL676" s="55"/>
      <c r="BM676" s="55"/>
      <c r="BN676" s="55"/>
      <c r="BO676" s="55"/>
      <c r="BP676" s="55"/>
      <c r="BQ676" s="55"/>
      <c r="BR676" s="55"/>
      <c r="BS676" s="55"/>
      <c r="BT676" s="55"/>
      <c r="BU676" s="55"/>
      <c r="BV676" s="55"/>
      <c r="BW676" s="55"/>
    </row>
    <row r="677" spans="3:75" ht="21" customHeight="1">
      <c r="C677" s="35"/>
      <c r="D677" s="427"/>
      <c r="E677" s="433"/>
      <c r="F677" s="189" t="s">
        <v>2525</v>
      </c>
      <c r="G677" s="259"/>
      <c r="H677" s="234" t="s">
        <v>0</v>
      </c>
      <c r="I677" s="234" t="s">
        <v>64</v>
      </c>
      <c r="J677" s="234" t="s">
        <v>0</v>
      </c>
      <c r="K677" s="234" t="s">
        <v>65</v>
      </c>
      <c r="L677" s="234" t="s">
        <v>0</v>
      </c>
      <c r="M677" s="234" t="s">
        <v>317</v>
      </c>
      <c r="N677" s="46" t="s">
        <v>67</v>
      </c>
      <c r="O677" s="46" t="s">
        <v>0</v>
      </c>
      <c r="P677" s="46" t="s">
        <v>378</v>
      </c>
      <c r="Q677" s="46"/>
      <c r="R677" s="46"/>
      <c r="S677" s="46"/>
      <c r="T677" s="46"/>
      <c r="U677" s="98"/>
      <c r="V677" s="21" t="str">
        <f t="shared" ref="V677:V690" si="8">IF(OR(AND(V225="",W225=""),AND(V451="",W451=""),AND(W225="X",W451="X"),OR(W225="M",W451="M")),"",SUM(V225,V451))</f>
        <v/>
      </c>
      <c r="W677" s="22" t="str">
        <f t="shared" ref="W677:W690" si="9">IF(AND(AND(W225="X",W451="X"),SUM(V225,V451)=0,ISNUMBER(V677)),"",IF(OR(W225="M",W451="M"),"M",IF(AND(W225=W451,OR(W225="X",W225="W",W225="Z")),UPPER(W225),"")))</f>
        <v/>
      </c>
      <c r="X677" s="180"/>
      <c r="Y677" s="301"/>
      <c r="Z677" s="301"/>
      <c r="AD677" s="302"/>
      <c r="AE677" s="302"/>
      <c r="AF677" s="302"/>
      <c r="AG677" s="302"/>
      <c r="AH677" s="302"/>
      <c r="AI677" s="302"/>
      <c r="AJ677" s="302"/>
      <c r="AK677" s="302"/>
      <c r="AL677" s="302"/>
      <c r="AM677" s="302"/>
      <c r="AN677" s="302"/>
      <c r="AO677" s="302"/>
      <c r="AP677" s="302"/>
      <c r="AQ677" s="302"/>
      <c r="AR677" s="302"/>
      <c r="AS677" s="302"/>
      <c r="BI677" s="55"/>
      <c r="BJ677" s="55"/>
      <c r="BK677" s="55"/>
      <c r="BL677" s="55"/>
      <c r="BM677" s="55"/>
      <c r="BN677" s="55"/>
      <c r="BO677" s="55"/>
      <c r="BP677" s="55"/>
      <c r="BQ677" s="55"/>
      <c r="BR677" s="55"/>
      <c r="BS677" s="55"/>
      <c r="BT677" s="55"/>
      <c r="BU677" s="55"/>
      <c r="BV677" s="55"/>
      <c r="BW677" s="55"/>
    </row>
    <row r="678" spans="3:75" ht="21" customHeight="1">
      <c r="C678" s="35"/>
      <c r="D678" s="427"/>
      <c r="E678" s="433"/>
      <c r="F678" s="189" t="s">
        <v>2526</v>
      </c>
      <c r="G678" s="259"/>
      <c r="H678" s="234" t="s">
        <v>0</v>
      </c>
      <c r="I678" s="234" t="s">
        <v>64</v>
      </c>
      <c r="J678" s="234" t="s">
        <v>0</v>
      </c>
      <c r="K678" s="234" t="s">
        <v>65</v>
      </c>
      <c r="L678" s="234" t="s">
        <v>0</v>
      </c>
      <c r="M678" s="234" t="s">
        <v>318</v>
      </c>
      <c r="N678" s="46" t="s">
        <v>67</v>
      </c>
      <c r="O678" s="46" t="s">
        <v>0</v>
      </c>
      <c r="P678" s="46" t="s">
        <v>378</v>
      </c>
      <c r="Q678" s="46"/>
      <c r="R678" s="46"/>
      <c r="S678" s="46"/>
      <c r="T678" s="46"/>
      <c r="U678" s="98"/>
      <c r="V678" s="21" t="str">
        <f t="shared" si="8"/>
        <v/>
      </c>
      <c r="W678" s="22" t="str">
        <f t="shared" si="9"/>
        <v/>
      </c>
      <c r="X678" s="180"/>
      <c r="Y678" s="301"/>
      <c r="Z678" s="301"/>
      <c r="AD678" s="302"/>
      <c r="AE678" s="302"/>
      <c r="AF678" s="302"/>
      <c r="AG678" s="302"/>
      <c r="AH678" s="302"/>
      <c r="AI678" s="302"/>
      <c r="AJ678" s="302"/>
      <c r="AK678" s="302"/>
      <c r="AL678" s="302"/>
      <c r="AM678" s="302"/>
      <c r="AN678" s="302"/>
      <c r="AO678" s="302"/>
      <c r="AP678" s="302"/>
      <c r="AQ678" s="302"/>
      <c r="AR678" s="302"/>
      <c r="AS678" s="302"/>
      <c r="BI678" s="55"/>
      <c r="BJ678" s="55"/>
      <c r="BK678" s="55"/>
      <c r="BL678" s="55"/>
      <c r="BM678" s="55"/>
      <c r="BN678" s="55"/>
      <c r="BO678" s="55"/>
      <c r="BP678" s="55"/>
      <c r="BQ678" s="55"/>
      <c r="BR678" s="55"/>
      <c r="BS678" s="55"/>
      <c r="BT678" s="55"/>
      <c r="BU678" s="55"/>
      <c r="BV678" s="55"/>
      <c r="BW678" s="55"/>
    </row>
    <row r="679" spans="3:75" ht="21" customHeight="1">
      <c r="C679" s="35"/>
      <c r="D679" s="427"/>
      <c r="E679" s="433"/>
      <c r="F679" s="189" t="s">
        <v>2527</v>
      </c>
      <c r="G679" s="259"/>
      <c r="H679" s="234" t="s">
        <v>0</v>
      </c>
      <c r="I679" s="234" t="s">
        <v>64</v>
      </c>
      <c r="J679" s="234" t="s">
        <v>0</v>
      </c>
      <c r="K679" s="234" t="s">
        <v>65</v>
      </c>
      <c r="L679" s="234" t="s">
        <v>0</v>
      </c>
      <c r="M679" s="234" t="s">
        <v>319</v>
      </c>
      <c r="N679" s="46" t="s">
        <v>67</v>
      </c>
      <c r="O679" s="46" t="s">
        <v>0</v>
      </c>
      <c r="P679" s="46" t="s">
        <v>378</v>
      </c>
      <c r="Q679" s="46"/>
      <c r="R679" s="46"/>
      <c r="S679" s="46"/>
      <c r="T679" s="46"/>
      <c r="U679" s="98"/>
      <c r="V679" s="21" t="str">
        <f t="shared" si="8"/>
        <v/>
      </c>
      <c r="W679" s="22" t="str">
        <f t="shared" si="9"/>
        <v/>
      </c>
      <c r="X679" s="180"/>
      <c r="Y679" s="301"/>
      <c r="Z679" s="301"/>
      <c r="AD679" s="302"/>
      <c r="AE679" s="302"/>
      <c r="AF679" s="302"/>
      <c r="AG679" s="302"/>
      <c r="AH679" s="302"/>
      <c r="AI679" s="302"/>
      <c r="AJ679" s="302"/>
      <c r="AK679" s="302"/>
      <c r="AL679" s="302"/>
      <c r="AM679" s="302"/>
      <c r="AN679" s="302"/>
      <c r="AO679" s="302"/>
      <c r="AP679" s="302"/>
      <c r="AQ679" s="302"/>
      <c r="AR679" s="302"/>
      <c r="AS679" s="302"/>
      <c r="BI679" s="55"/>
      <c r="BJ679" s="55"/>
      <c r="BK679" s="55"/>
      <c r="BL679" s="55"/>
      <c r="BM679" s="55"/>
      <c r="BN679" s="55"/>
      <c r="BO679" s="55"/>
      <c r="BP679" s="55"/>
      <c r="BQ679" s="55"/>
      <c r="BR679" s="55"/>
      <c r="BS679" s="55"/>
      <c r="BT679" s="55"/>
      <c r="BU679" s="55"/>
      <c r="BV679" s="55"/>
      <c r="BW679" s="55"/>
    </row>
    <row r="680" spans="3:75" ht="21" customHeight="1">
      <c r="C680" s="35"/>
      <c r="D680" s="427"/>
      <c r="E680" s="433"/>
      <c r="F680" s="189" t="s">
        <v>2528</v>
      </c>
      <c r="G680" s="259"/>
      <c r="H680" s="234" t="s">
        <v>0</v>
      </c>
      <c r="I680" s="234" t="s">
        <v>64</v>
      </c>
      <c r="J680" s="234" t="s">
        <v>0</v>
      </c>
      <c r="K680" s="234" t="s">
        <v>65</v>
      </c>
      <c r="L680" s="234" t="s">
        <v>0</v>
      </c>
      <c r="M680" s="234" t="s">
        <v>320</v>
      </c>
      <c r="N680" s="46" t="s">
        <v>67</v>
      </c>
      <c r="O680" s="46" t="s">
        <v>0</v>
      </c>
      <c r="P680" s="46" t="s">
        <v>378</v>
      </c>
      <c r="Q680" s="46"/>
      <c r="R680" s="46"/>
      <c r="S680" s="46"/>
      <c r="T680" s="46"/>
      <c r="U680" s="98"/>
      <c r="V680" s="21" t="str">
        <f t="shared" si="8"/>
        <v/>
      </c>
      <c r="W680" s="22" t="str">
        <f t="shared" si="9"/>
        <v/>
      </c>
      <c r="X680" s="180"/>
      <c r="Y680" s="301"/>
      <c r="Z680" s="301"/>
      <c r="AD680" s="302"/>
      <c r="AE680" s="302"/>
      <c r="AF680" s="302"/>
      <c r="AG680" s="302"/>
      <c r="AH680" s="302"/>
      <c r="AI680" s="302"/>
      <c r="AJ680" s="302"/>
      <c r="AK680" s="302"/>
      <c r="AL680" s="302"/>
      <c r="AM680" s="302"/>
      <c r="AN680" s="302"/>
      <c r="AO680" s="302"/>
      <c r="AP680" s="302"/>
      <c r="AQ680" s="302"/>
      <c r="AR680" s="302"/>
      <c r="AS680" s="302"/>
      <c r="BI680" s="55"/>
      <c r="BJ680" s="55"/>
      <c r="BK680" s="55"/>
      <c r="BL680" s="55"/>
      <c r="BM680" s="55"/>
      <c r="BN680" s="55"/>
      <c r="BO680" s="55"/>
      <c r="BP680" s="55"/>
      <c r="BQ680" s="55"/>
      <c r="BR680" s="55"/>
      <c r="BS680" s="55"/>
      <c r="BT680" s="55"/>
      <c r="BU680" s="55"/>
      <c r="BV680" s="55"/>
      <c r="BW680" s="55"/>
    </row>
    <row r="681" spans="3:75" ht="21" customHeight="1">
      <c r="C681" s="35"/>
      <c r="D681" s="427"/>
      <c r="E681" s="433"/>
      <c r="F681" s="189" t="s">
        <v>2529</v>
      </c>
      <c r="G681" s="259"/>
      <c r="H681" s="234" t="s">
        <v>0</v>
      </c>
      <c r="I681" s="234" t="s">
        <v>64</v>
      </c>
      <c r="J681" s="234" t="s">
        <v>0</v>
      </c>
      <c r="K681" s="234" t="s">
        <v>65</v>
      </c>
      <c r="L681" s="234" t="s">
        <v>0</v>
      </c>
      <c r="M681" s="234" t="s">
        <v>321</v>
      </c>
      <c r="N681" s="46" t="s">
        <v>67</v>
      </c>
      <c r="O681" s="46" t="s">
        <v>0</v>
      </c>
      <c r="P681" s="46" t="s">
        <v>378</v>
      </c>
      <c r="Q681" s="46"/>
      <c r="R681" s="46"/>
      <c r="S681" s="46"/>
      <c r="T681" s="46"/>
      <c r="U681" s="98"/>
      <c r="V681" s="21" t="str">
        <f t="shared" si="8"/>
        <v/>
      </c>
      <c r="W681" s="22" t="str">
        <f t="shared" si="9"/>
        <v/>
      </c>
      <c r="X681" s="180"/>
      <c r="Y681" s="301"/>
      <c r="Z681" s="301"/>
      <c r="AD681" s="302"/>
      <c r="AE681" s="302"/>
      <c r="AF681" s="302"/>
      <c r="AG681" s="302"/>
      <c r="AH681" s="302"/>
      <c r="AI681" s="302"/>
      <c r="AJ681" s="302"/>
      <c r="AK681" s="302"/>
      <c r="AL681" s="302"/>
      <c r="AM681" s="302"/>
      <c r="AN681" s="302"/>
      <c r="AO681" s="302"/>
      <c r="AP681" s="302"/>
      <c r="AQ681" s="302"/>
      <c r="AR681" s="302"/>
      <c r="AS681" s="302"/>
      <c r="BI681" s="55"/>
      <c r="BJ681" s="55"/>
      <c r="BK681" s="55"/>
      <c r="BL681" s="55"/>
      <c r="BM681" s="55"/>
      <c r="BN681" s="55"/>
      <c r="BO681" s="55"/>
      <c r="BP681" s="55"/>
      <c r="BQ681" s="55"/>
      <c r="BR681" s="55"/>
      <c r="BS681" s="55"/>
      <c r="BT681" s="55"/>
      <c r="BU681" s="55"/>
      <c r="BV681" s="55"/>
      <c r="BW681" s="55"/>
    </row>
    <row r="682" spans="3:75" ht="21" customHeight="1">
      <c r="C682" s="35"/>
      <c r="D682" s="427"/>
      <c r="E682" s="433"/>
      <c r="F682" s="189" t="s">
        <v>2530</v>
      </c>
      <c r="G682" s="259"/>
      <c r="H682" s="234" t="s">
        <v>0</v>
      </c>
      <c r="I682" s="234" t="s">
        <v>64</v>
      </c>
      <c r="J682" s="234" t="s">
        <v>0</v>
      </c>
      <c r="K682" s="234" t="s">
        <v>65</v>
      </c>
      <c r="L682" s="234" t="s">
        <v>0</v>
      </c>
      <c r="M682" s="234" t="s">
        <v>322</v>
      </c>
      <c r="N682" s="46" t="s">
        <v>67</v>
      </c>
      <c r="O682" s="46" t="s">
        <v>0</v>
      </c>
      <c r="P682" s="46" t="s">
        <v>378</v>
      </c>
      <c r="Q682" s="46"/>
      <c r="R682" s="46"/>
      <c r="S682" s="46"/>
      <c r="T682" s="46"/>
      <c r="U682" s="98"/>
      <c r="V682" s="21" t="str">
        <f t="shared" si="8"/>
        <v/>
      </c>
      <c r="W682" s="22" t="str">
        <f t="shared" si="9"/>
        <v/>
      </c>
      <c r="X682" s="180"/>
      <c r="Y682" s="301"/>
      <c r="Z682" s="301"/>
      <c r="AD682" s="302"/>
      <c r="AE682" s="302"/>
      <c r="AF682" s="302"/>
      <c r="AG682" s="302"/>
      <c r="AH682" s="302"/>
      <c r="AI682" s="302"/>
      <c r="AJ682" s="302"/>
      <c r="AK682" s="302"/>
      <c r="AL682" s="302"/>
      <c r="AM682" s="302"/>
      <c r="AN682" s="302"/>
      <c r="AO682" s="302"/>
      <c r="AP682" s="302"/>
      <c r="AQ682" s="302"/>
      <c r="AR682" s="302"/>
      <c r="AS682" s="302"/>
      <c r="BI682" s="55"/>
      <c r="BJ682" s="55"/>
      <c r="BK682" s="55"/>
      <c r="BL682" s="55"/>
      <c r="BM682" s="55"/>
      <c r="BN682" s="55"/>
      <c r="BO682" s="55"/>
      <c r="BP682" s="55"/>
      <c r="BQ682" s="55"/>
      <c r="BR682" s="55"/>
      <c r="BS682" s="55"/>
      <c r="BT682" s="55"/>
      <c r="BU682" s="55"/>
      <c r="BV682" s="55"/>
      <c r="BW682" s="55"/>
    </row>
    <row r="683" spans="3:75" ht="21" customHeight="1">
      <c r="C683" s="35"/>
      <c r="D683" s="427"/>
      <c r="E683" s="433"/>
      <c r="F683" s="189" t="s">
        <v>2531</v>
      </c>
      <c r="G683" s="259"/>
      <c r="H683" s="234" t="s">
        <v>0</v>
      </c>
      <c r="I683" s="234" t="s">
        <v>64</v>
      </c>
      <c r="J683" s="234" t="s">
        <v>0</v>
      </c>
      <c r="K683" s="234" t="s">
        <v>65</v>
      </c>
      <c r="L683" s="234" t="s">
        <v>0</v>
      </c>
      <c r="M683" s="234" t="s">
        <v>323</v>
      </c>
      <c r="N683" s="46" t="s">
        <v>67</v>
      </c>
      <c r="O683" s="46" t="s">
        <v>0</v>
      </c>
      <c r="P683" s="46" t="s">
        <v>378</v>
      </c>
      <c r="Q683" s="46"/>
      <c r="R683" s="46"/>
      <c r="S683" s="46"/>
      <c r="T683" s="46"/>
      <c r="U683" s="98"/>
      <c r="V683" s="21" t="str">
        <f t="shared" si="8"/>
        <v/>
      </c>
      <c r="W683" s="22" t="str">
        <f t="shared" si="9"/>
        <v/>
      </c>
      <c r="X683" s="180"/>
      <c r="Y683" s="301"/>
      <c r="Z683" s="301"/>
      <c r="AD683" s="302"/>
      <c r="AE683" s="302"/>
      <c r="AF683" s="302"/>
      <c r="AG683" s="302"/>
      <c r="AH683" s="302"/>
      <c r="AI683" s="302"/>
      <c r="AJ683" s="302"/>
      <c r="AK683" s="302"/>
      <c r="AL683" s="302"/>
      <c r="AM683" s="302"/>
      <c r="AN683" s="302"/>
      <c r="AO683" s="302"/>
      <c r="AP683" s="302"/>
      <c r="AQ683" s="302"/>
      <c r="AR683" s="302"/>
      <c r="AS683" s="302"/>
      <c r="BI683" s="55"/>
      <c r="BJ683" s="55"/>
      <c r="BK683" s="55"/>
      <c r="BL683" s="55"/>
      <c r="BM683" s="55"/>
      <c r="BN683" s="55"/>
      <c r="BO683" s="55"/>
      <c r="BP683" s="55"/>
      <c r="BQ683" s="55"/>
      <c r="BR683" s="55"/>
      <c r="BS683" s="55"/>
      <c r="BT683" s="55"/>
      <c r="BU683" s="55"/>
      <c r="BV683" s="55"/>
      <c r="BW683" s="55"/>
    </row>
    <row r="684" spans="3:75" ht="21" customHeight="1">
      <c r="C684" s="35"/>
      <c r="D684" s="427"/>
      <c r="E684" s="433"/>
      <c r="F684" s="189" t="s">
        <v>2532</v>
      </c>
      <c r="G684" s="259"/>
      <c r="H684" s="234" t="s">
        <v>0</v>
      </c>
      <c r="I684" s="234" t="s">
        <v>64</v>
      </c>
      <c r="J684" s="234" t="s">
        <v>0</v>
      </c>
      <c r="K684" s="234" t="s">
        <v>65</v>
      </c>
      <c r="L684" s="234" t="s">
        <v>0</v>
      </c>
      <c r="M684" s="234" t="s">
        <v>324</v>
      </c>
      <c r="N684" s="46" t="s">
        <v>67</v>
      </c>
      <c r="O684" s="46" t="s">
        <v>0</v>
      </c>
      <c r="P684" s="46" t="s">
        <v>378</v>
      </c>
      <c r="Q684" s="46"/>
      <c r="R684" s="46"/>
      <c r="S684" s="46"/>
      <c r="T684" s="46"/>
      <c r="U684" s="98"/>
      <c r="V684" s="21" t="str">
        <f t="shared" si="8"/>
        <v/>
      </c>
      <c r="W684" s="22" t="str">
        <f t="shared" si="9"/>
        <v/>
      </c>
      <c r="X684" s="180"/>
      <c r="Y684" s="301"/>
      <c r="Z684" s="301"/>
      <c r="AD684" s="302"/>
      <c r="AE684" s="302"/>
      <c r="AF684" s="302"/>
      <c r="AG684" s="302"/>
      <c r="AH684" s="302"/>
      <c r="AI684" s="302"/>
      <c r="AJ684" s="302"/>
      <c r="AK684" s="302"/>
      <c r="AL684" s="302"/>
      <c r="AM684" s="302"/>
      <c r="AN684" s="302"/>
      <c r="AO684" s="302"/>
      <c r="AP684" s="302"/>
      <c r="AQ684" s="302"/>
      <c r="AR684" s="302"/>
      <c r="AS684" s="302"/>
      <c r="BI684" s="55"/>
      <c r="BJ684" s="55"/>
      <c r="BK684" s="55"/>
      <c r="BL684" s="55"/>
      <c r="BM684" s="55"/>
      <c r="BN684" s="55"/>
      <c r="BO684" s="55"/>
      <c r="BP684" s="55"/>
      <c r="BQ684" s="55"/>
      <c r="BR684" s="55"/>
      <c r="BS684" s="55"/>
      <c r="BT684" s="55"/>
      <c r="BU684" s="55"/>
      <c r="BV684" s="55"/>
      <c r="BW684" s="55"/>
    </row>
    <row r="685" spans="3:75" ht="21" customHeight="1">
      <c r="C685" s="35"/>
      <c r="D685" s="427"/>
      <c r="E685" s="433"/>
      <c r="F685" s="189" t="s">
        <v>2533</v>
      </c>
      <c r="G685" s="259"/>
      <c r="H685" s="234" t="s">
        <v>0</v>
      </c>
      <c r="I685" s="234" t="s">
        <v>64</v>
      </c>
      <c r="J685" s="234" t="s">
        <v>0</v>
      </c>
      <c r="K685" s="234" t="s">
        <v>65</v>
      </c>
      <c r="L685" s="234" t="s">
        <v>0</v>
      </c>
      <c r="M685" s="234" t="s">
        <v>325</v>
      </c>
      <c r="N685" s="46" t="s">
        <v>67</v>
      </c>
      <c r="O685" s="46" t="s">
        <v>0</v>
      </c>
      <c r="P685" s="46" t="s">
        <v>378</v>
      </c>
      <c r="Q685" s="46"/>
      <c r="R685" s="46"/>
      <c r="S685" s="46"/>
      <c r="T685" s="46"/>
      <c r="U685" s="98"/>
      <c r="V685" s="21" t="str">
        <f t="shared" si="8"/>
        <v/>
      </c>
      <c r="W685" s="22" t="str">
        <f t="shared" si="9"/>
        <v/>
      </c>
      <c r="X685" s="180"/>
      <c r="Y685" s="301"/>
      <c r="Z685" s="301"/>
      <c r="AD685" s="302"/>
      <c r="AE685" s="302"/>
      <c r="AF685" s="302"/>
      <c r="AG685" s="302"/>
      <c r="AH685" s="302"/>
      <c r="AI685" s="302"/>
      <c r="AJ685" s="302"/>
      <c r="AK685" s="302"/>
      <c r="AL685" s="302"/>
      <c r="AM685" s="302"/>
      <c r="AN685" s="302"/>
      <c r="AO685" s="302"/>
      <c r="AP685" s="302"/>
      <c r="AQ685" s="302"/>
      <c r="AR685" s="302"/>
      <c r="AS685" s="302"/>
      <c r="BI685" s="55"/>
      <c r="BJ685" s="55"/>
      <c r="BK685" s="55"/>
      <c r="BL685" s="55"/>
      <c r="BM685" s="55"/>
      <c r="BN685" s="55"/>
      <c r="BO685" s="55"/>
      <c r="BP685" s="55"/>
      <c r="BQ685" s="55"/>
      <c r="BR685" s="55"/>
      <c r="BS685" s="55"/>
      <c r="BT685" s="55"/>
      <c r="BU685" s="55"/>
      <c r="BV685" s="55"/>
      <c r="BW685" s="55"/>
    </row>
    <row r="686" spans="3:75" ht="21" customHeight="1">
      <c r="C686" s="35"/>
      <c r="D686" s="427"/>
      <c r="E686" s="433"/>
      <c r="F686" s="189" t="s">
        <v>2534</v>
      </c>
      <c r="G686" s="259"/>
      <c r="H686" s="234" t="s">
        <v>0</v>
      </c>
      <c r="I686" s="234" t="s">
        <v>64</v>
      </c>
      <c r="J686" s="234" t="s">
        <v>0</v>
      </c>
      <c r="K686" s="234" t="s">
        <v>65</v>
      </c>
      <c r="L686" s="234" t="s">
        <v>0</v>
      </c>
      <c r="M686" s="234" t="s">
        <v>326</v>
      </c>
      <c r="N686" s="46" t="s">
        <v>67</v>
      </c>
      <c r="O686" s="46" t="s">
        <v>0</v>
      </c>
      <c r="P686" s="46" t="s">
        <v>378</v>
      </c>
      <c r="Q686" s="46"/>
      <c r="R686" s="46"/>
      <c r="S686" s="46"/>
      <c r="T686" s="46"/>
      <c r="U686" s="98"/>
      <c r="V686" s="21" t="str">
        <f t="shared" si="8"/>
        <v/>
      </c>
      <c r="W686" s="22" t="str">
        <f t="shared" si="9"/>
        <v/>
      </c>
      <c r="X686" s="180"/>
      <c r="Y686" s="301"/>
      <c r="Z686" s="301"/>
      <c r="AD686" s="302"/>
      <c r="AE686" s="302"/>
      <c r="AF686" s="302"/>
      <c r="AG686" s="302"/>
      <c r="AH686" s="302"/>
      <c r="AI686" s="302"/>
      <c r="AJ686" s="302"/>
      <c r="AK686" s="302"/>
      <c r="AL686" s="302"/>
      <c r="AM686" s="302"/>
      <c r="AN686" s="302"/>
      <c r="AO686" s="302"/>
      <c r="AP686" s="302"/>
      <c r="AQ686" s="302"/>
      <c r="AR686" s="302"/>
      <c r="AS686" s="302"/>
      <c r="BI686" s="55"/>
      <c r="BJ686" s="55"/>
      <c r="BK686" s="55"/>
      <c r="BL686" s="55"/>
      <c r="BM686" s="55"/>
      <c r="BN686" s="55"/>
      <c r="BO686" s="55"/>
      <c r="BP686" s="55"/>
      <c r="BQ686" s="55"/>
      <c r="BR686" s="55"/>
      <c r="BS686" s="55"/>
      <c r="BT686" s="55"/>
      <c r="BU686" s="55"/>
      <c r="BV686" s="55"/>
      <c r="BW686" s="55"/>
    </row>
    <row r="687" spans="3:75" ht="21" customHeight="1">
      <c r="C687" s="35"/>
      <c r="D687" s="427"/>
      <c r="E687" s="433"/>
      <c r="F687" s="189" t="s">
        <v>2317</v>
      </c>
      <c r="G687" s="259"/>
      <c r="H687" s="234" t="s">
        <v>0</v>
      </c>
      <c r="I687" s="234" t="s">
        <v>64</v>
      </c>
      <c r="J687" s="234" t="s">
        <v>0</v>
      </c>
      <c r="K687" s="234" t="s">
        <v>65</v>
      </c>
      <c r="L687" s="234" t="s">
        <v>0</v>
      </c>
      <c r="M687" s="234" t="s">
        <v>327</v>
      </c>
      <c r="N687" s="46" t="s">
        <v>67</v>
      </c>
      <c r="O687" s="46" t="s">
        <v>0</v>
      </c>
      <c r="P687" s="46" t="s">
        <v>378</v>
      </c>
      <c r="Q687" s="46"/>
      <c r="R687" s="46"/>
      <c r="S687" s="46"/>
      <c r="T687" s="46"/>
      <c r="U687" s="98"/>
      <c r="V687" s="21" t="str">
        <f t="shared" si="8"/>
        <v/>
      </c>
      <c r="W687" s="22" t="str">
        <f t="shared" si="9"/>
        <v/>
      </c>
      <c r="X687" s="180"/>
      <c r="Y687" s="301"/>
      <c r="Z687" s="303"/>
      <c r="AD687" s="271"/>
      <c r="AE687" s="271"/>
      <c r="AF687" s="271"/>
      <c r="AG687" s="271"/>
      <c r="AH687" s="271"/>
      <c r="AI687" s="271"/>
      <c r="AJ687" s="271"/>
      <c r="AK687" s="271"/>
      <c r="AL687" s="271"/>
      <c r="AM687" s="271"/>
      <c r="AN687" s="271"/>
      <c r="AO687" s="271"/>
      <c r="AP687" s="271"/>
      <c r="AQ687" s="271"/>
      <c r="AR687" s="271"/>
      <c r="AS687" s="271"/>
      <c r="BI687" s="55"/>
      <c r="BJ687" s="55"/>
      <c r="BK687" s="55"/>
      <c r="BL687" s="55"/>
      <c r="BM687" s="55"/>
      <c r="BN687" s="55"/>
      <c r="BO687" s="55"/>
      <c r="BP687" s="55"/>
      <c r="BQ687" s="55"/>
      <c r="BR687" s="55"/>
      <c r="BS687" s="55"/>
      <c r="BT687" s="55"/>
      <c r="BU687" s="55"/>
      <c r="BV687" s="55"/>
      <c r="BW687" s="55"/>
    </row>
    <row r="688" spans="3:75" ht="21" customHeight="1">
      <c r="C688" s="277"/>
      <c r="D688" s="427"/>
      <c r="E688" s="433"/>
      <c r="F688" s="190" t="s">
        <v>2318</v>
      </c>
      <c r="G688" s="259"/>
      <c r="H688" s="234" t="s">
        <v>0</v>
      </c>
      <c r="I688" s="234" t="s">
        <v>64</v>
      </c>
      <c r="J688" s="234" t="s">
        <v>0</v>
      </c>
      <c r="K688" s="234" t="s">
        <v>65</v>
      </c>
      <c r="L688" s="234" t="s">
        <v>0</v>
      </c>
      <c r="M688" s="234" t="s">
        <v>344</v>
      </c>
      <c r="N688" s="46" t="s">
        <v>67</v>
      </c>
      <c r="O688" s="46" t="s">
        <v>0</v>
      </c>
      <c r="P688" s="46" t="s">
        <v>378</v>
      </c>
      <c r="Q688" s="46"/>
      <c r="R688" s="46"/>
      <c r="S688" s="46"/>
      <c r="T688" s="46"/>
      <c r="U688" s="98"/>
      <c r="V688" s="21" t="str">
        <f t="shared" si="8"/>
        <v/>
      </c>
      <c r="W688" s="22" t="str">
        <f t="shared" si="9"/>
        <v/>
      </c>
      <c r="X688" s="180"/>
      <c r="Y688" s="301"/>
      <c r="Z688" s="301"/>
      <c r="AD688" s="302"/>
      <c r="AE688" s="302"/>
      <c r="AF688" s="302"/>
      <c r="AG688" s="302"/>
      <c r="AH688" s="302"/>
      <c r="AI688" s="302"/>
      <c r="AJ688" s="302"/>
      <c r="AK688" s="302"/>
      <c r="AL688" s="302"/>
      <c r="AM688" s="302"/>
      <c r="AN688" s="302"/>
      <c r="AO688" s="302"/>
      <c r="AP688" s="302"/>
      <c r="AQ688" s="302"/>
      <c r="AR688" s="302"/>
      <c r="AS688" s="302"/>
      <c r="BI688" s="55"/>
      <c r="BJ688" s="55"/>
      <c r="BK688" s="55"/>
      <c r="BL688" s="55"/>
      <c r="BM688" s="55"/>
      <c r="BN688" s="55"/>
      <c r="BO688" s="55"/>
      <c r="BP688" s="55"/>
      <c r="BQ688" s="55"/>
      <c r="BR688" s="55"/>
      <c r="BS688" s="55"/>
      <c r="BT688" s="55"/>
      <c r="BU688" s="55"/>
      <c r="BV688" s="55"/>
      <c r="BW688" s="55"/>
    </row>
    <row r="689" spans="3:75" ht="21" customHeight="1">
      <c r="C689" s="277"/>
      <c r="D689" s="427" t="s">
        <v>2284</v>
      </c>
      <c r="E689" s="442" t="s">
        <v>2319</v>
      </c>
      <c r="F689" s="443"/>
      <c r="G689" s="259"/>
      <c r="H689" s="234" t="s">
        <v>0</v>
      </c>
      <c r="I689" s="234" t="s">
        <v>64</v>
      </c>
      <c r="J689" s="234" t="s">
        <v>0</v>
      </c>
      <c r="K689" s="234" t="s">
        <v>65</v>
      </c>
      <c r="L689" s="234" t="s">
        <v>0</v>
      </c>
      <c r="M689" s="234" t="s">
        <v>328</v>
      </c>
      <c r="N689" s="46" t="s">
        <v>328</v>
      </c>
      <c r="O689" s="46" t="s">
        <v>0</v>
      </c>
      <c r="P689" s="46" t="s">
        <v>378</v>
      </c>
      <c r="Q689" s="46"/>
      <c r="R689" s="46"/>
      <c r="S689" s="46"/>
      <c r="T689" s="46"/>
      <c r="U689" s="98"/>
      <c r="V689" s="21" t="str">
        <f t="shared" si="8"/>
        <v/>
      </c>
      <c r="W689" s="22" t="str">
        <f t="shared" si="9"/>
        <v/>
      </c>
      <c r="X689" s="180"/>
      <c r="Y689" s="301"/>
      <c r="Z689" s="301"/>
      <c r="AD689" s="302"/>
      <c r="AE689" s="302"/>
      <c r="AF689" s="302"/>
      <c r="AG689" s="302"/>
      <c r="AH689" s="302"/>
      <c r="AI689" s="302"/>
      <c r="AJ689" s="302"/>
      <c r="AK689" s="302"/>
      <c r="AL689" s="302"/>
      <c r="AM689" s="302"/>
      <c r="AN689" s="302"/>
      <c r="AO689" s="302"/>
      <c r="AP689" s="302"/>
      <c r="AQ689" s="302"/>
      <c r="AR689" s="302"/>
      <c r="AS689" s="302"/>
      <c r="BI689" s="55"/>
      <c r="BJ689" s="55"/>
      <c r="BK689" s="55"/>
      <c r="BL689" s="55"/>
      <c r="BM689" s="55"/>
      <c r="BN689" s="55"/>
      <c r="BO689" s="55"/>
      <c r="BP689" s="55"/>
      <c r="BQ689" s="55"/>
      <c r="BR689" s="55"/>
      <c r="BS689" s="55"/>
      <c r="BT689" s="55"/>
      <c r="BU689" s="55"/>
      <c r="BV689" s="55"/>
      <c r="BW689" s="55"/>
    </row>
    <row r="690" spans="3:75" ht="21" customHeight="1">
      <c r="C690" s="277"/>
      <c r="D690" s="427"/>
      <c r="E690" s="446" t="s">
        <v>2286</v>
      </c>
      <c r="F690" s="447"/>
      <c r="G690" s="259"/>
      <c r="H690" s="234" t="s">
        <v>0</v>
      </c>
      <c r="I690" s="234" t="s">
        <v>64</v>
      </c>
      <c r="J690" s="234" t="s">
        <v>0</v>
      </c>
      <c r="K690" s="234" t="s">
        <v>65</v>
      </c>
      <c r="L690" s="234" t="s">
        <v>0</v>
      </c>
      <c r="M690" s="234" t="s">
        <v>333</v>
      </c>
      <c r="N690" s="46" t="s">
        <v>333</v>
      </c>
      <c r="O690" s="46" t="s">
        <v>0</v>
      </c>
      <c r="P690" s="46" t="s">
        <v>378</v>
      </c>
      <c r="Q690" s="46"/>
      <c r="R690" s="46"/>
      <c r="S690" s="46"/>
      <c r="T690" s="46"/>
      <c r="U690" s="98"/>
      <c r="V690" s="21" t="str">
        <f t="shared" si="8"/>
        <v/>
      </c>
      <c r="W690" s="22" t="str">
        <f t="shared" si="9"/>
        <v/>
      </c>
      <c r="X690" s="180"/>
      <c r="Y690" s="276"/>
      <c r="Z690" s="277"/>
      <c r="AD690" s="287"/>
      <c r="AE690" s="287"/>
      <c r="AF690" s="287"/>
      <c r="AG690" s="287"/>
      <c r="AH690" s="287"/>
      <c r="AI690" s="287"/>
      <c r="AJ690" s="287"/>
      <c r="AK690" s="287"/>
      <c r="AL690" s="287"/>
      <c r="AM690" s="287"/>
      <c r="AN690" s="287"/>
      <c r="AO690" s="287"/>
      <c r="AP690" s="287"/>
      <c r="AQ690" s="287"/>
      <c r="AR690" s="287"/>
      <c r="AS690" s="287"/>
      <c r="BI690" s="55"/>
      <c r="BJ690" s="55"/>
      <c r="BK690" s="55"/>
      <c r="BL690" s="55"/>
      <c r="BM690" s="55"/>
      <c r="BN690" s="55"/>
      <c r="BO690" s="55"/>
      <c r="BP690" s="55"/>
      <c r="BQ690" s="55"/>
      <c r="BR690" s="55"/>
      <c r="BS690" s="55"/>
      <c r="BT690" s="55"/>
      <c r="BU690" s="55"/>
      <c r="BV690" s="55"/>
      <c r="BW690" s="55"/>
    </row>
    <row r="691" spans="3:75">
      <c r="C691" s="277"/>
      <c r="D691" s="276"/>
      <c r="E691" s="277"/>
      <c r="F691" s="306"/>
      <c r="G691" s="307"/>
      <c r="H691" s="308"/>
      <c r="I691" s="307"/>
      <c r="J691" s="308"/>
      <c r="K691" s="307"/>
      <c r="L691" s="308"/>
      <c r="M691" s="307"/>
      <c r="N691" s="308"/>
      <c r="O691" s="307"/>
      <c r="P691" s="307"/>
      <c r="Q691" s="307"/>
      <c r="R691" s="307"/>
      <c r="S691" s="307"/>
      <c r="T691" s="307"/>
      <c r="U691" s="307"/>
      <c r="V691" s="276"/>
      <c r="W691" s="277"/>
      <c r="X691" s="276"/>
      <c r="Y691" s="276"/>
      <c r="Z691" s="277"/>
    </row>
    <row r="692" spans="3:75">
      <c r="C692" s="277"/>
      <c r="D692" s="276"/>
      <c r="E692" s="277"/>
      <c r="F692" s="306"/>
      <c r="G692" s="307"/>
      <c r="H692" s="308"/>
      <c r="I692" s="307"/>
      <c r="J692" s="308"/>
      <c r="K692" s="307"/>
      <c r="L692" s="308"/>
      <c r="M692" s="307"/>
      <c r="N692" s="308"/>
      <c r="O692" s="307"/>
      <c r="P692" s="307"/>
      <c r="Q692" s="307"/>
      <c r="R692" s="307"/>
      <c r="S692" s="307"/>
      <c r="T692" s="307"/>
      <c r="U692" s="307"/>
      <c r="V692" s="276"/>
      <c r="W692" s="277"/>
      <c r="X692" s="276"/>
      <c r="Y692" s="276"/>
      <c r="Z692" s="277"/>
    </row>
    <row r="693" spans="3:75" hidden="1"/>
    <row r="694" spans="3:75" hidden="1">
      <c r="V694" s="227">
        <f>SUMPRODUCT(--(V14:V238=0),--(V14:V238&lt;&gt;""),--(W14:W238="Z"))+SUMPRODUCT(--(V14:V238=0),--(V14:V238&lt;&gt;""),--(W14:W238=""))+SUMPRODUCT(--(V14:V238&gt;0),--(W14:W238="W"))+SUMPRODUCT(--(V14:V238&gt;0), --(V14:V238&lt;&gt;""),--(W14:W238=""))+SUMPRODUCT(--(V14:V238=""),--(W14:W238="Z"))
+SUMPRODUCT(--(V240:V464=0),--(V240:V464&lt;&gt;""),--(W240:W464="Z"))+SUMPRODUCT(--(V240:V464=0),--(V240:V464&lt;&gt;""),--(W240:W464=""))+SUMPRODUCT(--(V240:V464&gt;0),--(W240:W464="W"))+SUMPRODUCT(--(V240:V464&gt;0), --(V240:V464&lt;&gt;""),--(W240:W464=""))+SUMPRODUCT(--(V240:V464=""),--(W240:W464="Z"))
+SUMPRODUCT(--(V466:V690=0),--(V466:V690&lt;&gt;""),--(W466:W690="Z"))+SUMPRODUCT(--(V466:V690=0),--(V466:V690&lt;&gt;""),--(W466:W690=""))+SUMPRODUCT(--(V466:V690&gt;0),--(W466:W690="W"))+SUMPRODUCT(--(V466:V690&gt;0), --(V466:V690&lt;&gt;""),--(W466:W690=""))+SUMPRODUCT(--(V466:V690=""),--(W466:W690="Z"))</f>
        <v>0</v>
      </c>
      <c r="W694" s="228"/>
      <c r="X694" s="228"/>
    </row>
    <row r="695" spans="3:75" hidden="1"/>
    <row r="696" spans="3:75" hidden="1"/>
    <row r="697" spans="3:75" hidden="1"/>
    <row r="698" spans="3:75" hidden="1"/>
    <row r="699" spans="3:75" hidden="1"/>
    <row r="700" spans="3:75" hidden="1"/>
    <row r="701" spans="3:75" hidden="1"/>
    <row r="702" spans="3:75" hidden="1"/>
  </sheetData>
  <sheetProtection algorithmName="SHA-512" hashValue="OUJk4uuqlAuCwbCoZ6cGGDpUtmU3iqqb2TMikhkCWUNSCRT3R/XkysAcTh8xh+Zt37EyWgacF8m/lVCZYvrr5Q==" saltValue="LMJrIlzgNf8v0YN4VP7H9w==" spinCount="100000" sheet="1" objects="1" scenarios="1" formatCells="0" formatColumns="0" formatRows="0" sort="0" autoFilter="0"/>
  <mergeCells count="49">
    <mergeCell ref="D670:D688"/>
    <mergeCell ref="D444:D462"/>
    <mergeCell ref="D463:D464"/>
    <mergeCell ref="E690:F690"/>
    <mergeCell ref="D466:D521"/>
    <mergeCell ref="D522:D526"/>
    <mergeCell ref="D527:D570"/>
    <mergeCell ref="D571:D622"/>
    <mergeCell ref="D623:D669"/>
    <mergeCell ref="E527:E570"/>
    <mergeCell ref="E571:E622"/>
    <mergeCell ref="E623:E669"/>
    <mergeCell ref="E670:E688"/>
    <mergeCell ref="E689:F689"/>
    <mergeCell ref="D689:D690"/>
    <mergeCell ref="E466:E521"/>
    <mergeCell ref="D240:D295"/>
    <mergeCell ref="D296:D300"/>
    <mergeCell ref="D301:D344"/>
    <mergeCell ref="E522:E526"/>
    <mergeCell ref="D345:D396"/>
    <mergeCell ref="D397:D443"/>
    <mergeCell ref="E301:E344"/>
    <mergeCell ref="E345:E396"/>
    <mergeCell ref="E397:E443"/>
    <mergeCell ref="E444:E462"/>
    <mergeCell ref="E463:F463"/>
    <mergeCell ref="E464:F464"/>
    <mergeCell ref="E70:E74"/>
    <mergeCell ref="E75:E118"/>
    <mergeCell ref="E119:E170"/>
    <mergeCell ref="E240:E295"/>
    <mergeCell ref="E296:E300"/>
    <mergeCell ref="D1:Z1"/>
    <mergeCell ref="V3:X3"/>
    <mergeCell ref="E171:E217"/>
    <mergeCell ref="E218:E236"/>
    <mergeCell ref="E237:F237"/>
    <mergeCell ref="V2:X2"/>
    <mergeCell ref="D2:F2"/>
    <mergeCell ref="D14:D69"/>
    <mergeCell ref="D70:D74"/>
    <mergeCell ref="D75:D118"/>
    <mergeCell ref="D119:D170"/>
    <mergeCell ref="D171:D217"/>
    <mergeCell ref="D218:D236"/>
    <mergeCell ref="D237:D238"/>
    <mergeCell ref="E238:F238"/>
    <mergeCell ref="E14:E69"/>
  </mergeCells>
  <conditionalFormatting sqref="V14:V238 V240:V464 V466:V690">
    <cfRule type="expression" dxfId="71" priority="3">
      <formula xml:space="preserve"> OR(AND(V14=0,V14&lt;&gt;"",W14&lt;&gt;"Z",W14&lt;&gt;""),AND(V14&gt;0,V14&lt;&gt;"",W14&lt;&gt;"W",W14&lt;&gt;""),AND(V14="", W14="W"))</formula>
    </cfRule>
  </conditionalFormatting>
  <conditionalFormatting sqref="W14:W238 W240:W464 W466:W690">
    <cfRule type="expression" dxfId="70" priority="2">
      <formula xml:space="preserve"> OR(AND(V14=0,V14&lt;&gt;"",W14&lt;&gt;"Z",W14&lt;&gt;""),AND(V14&gt;0,V14&lt;&gt;"",W14&lt;&gt;"W",W14&lt;&gt;""),AND(V14="", W14="W"))</formula>
    </cfRule>
  </conditionalFormatting>
  <conditionalFormatting sqref="X14:X238 X240:X464 X466:X690">
    <cfRule type="expression" dxfId="69" priority="1">
      <formula xml:space="preserve"> AND(OR(W14="X",W14="W"),X14="")</formula>
    </cfRule>
  </conditionalFormatting>
  <conditionalFormatting sqref="V69 V295">
    <cfRule type="expression" dxfId="68" priority="4">
      <formula>OR(COUNTIF(W14:W68,"M")=55,COUNTIF(W14:W68,"X")=55)</formula>
    </cfRule>
    <cfRule type="expression" dxfId="67" priority="5">
      <formula>IF(OR(SUMPRODUCT(--(V14:V68=""),--(W14:W68=""))&gt;0,COUNTIF(W14:W68,"M")&gt;0,COUNTIF(W14:W68,"X")=55),"",SUM(V14:V68)) &lt;&gt; V69</formula>
    </cfRule>
  </conditionalFormatting>
  <conditionalFormatting sqref="W69 W295">
    <cfRule type="expression" dxfId="66" priority="6">
      <formula>OR(COUNTIF(W14:W68,"M")=55,COUNTIF(W14:W68,"X")=55)</formula>
    </cfRule>
    <cfRule type="expression" dxfId="65" priority="7">
      <formula>IF(AND(COUNTIF(W14:W68,"X")=55,SUM(V14:V68)=0,ISNUMBER(V69)),"",IF(COUNTIF(W14:W68,"M")&gt;0,"M",IF(AND(COUNTIF(W14:W68,W14)=55,OR(W14="X",W14="W",W14="Z")),UPPER(W14),""))) &lt;&gt; W69</formula>
    </cfRule>
  </conditionalFormatting>
  <conditionalFormatting sqref="V74 V300">
    <cfRule type="expression" dxfId="64" priority="8">
      <formula>OR(COUNTIF(W70:W73,"M")=4,COUNTIF(W70:W73,"X")=4)</formula>
    </cfRule>
    <cfRule type="expression" dxfId="63" priority="9">
      <formula>IF(OR(SUMPRODUCT(--(V70:V73=""),--(W70:W73=""))&gt;0,COUNTIF(W70:W73,"M")&gt;0,COUNTIF(W70:W73,"X")=4),"",SUM(V70:V73)) &lt;&gt; V74</formula>
    </cfRule>
  </conditionalFormatting>
  <conditionalFormatting sqref="W74 W300">
    <cfRule type="expression" dxfId="62" priority="10">
      <formula>OR(COUNTIF(W70:W73,"M")=4,COUNTIF(W70:W73,"X")=4)</formula>
    </cfRule>
    <cfRule type="expression" dxfId="61" priority="11">
      <formula>IF(AND(COUNTIF(W70:W73,"X")=4,SUM(V70:V73)=0,ISNUMBER(V74)),"",IF(COUNTIF(W70:W73,"M")&gt;0,"M",IF(AND(COUNTIF(W70:W73,W70)=4,OR(W70="X",W70="W",W70="Z")),UPPER(W70),""))) &lt;&gt; W74</formula>
    </cfRule>
  </conditionalFormatting>
  <conditionalFormatting sqref="V118 V344">
    <cfRule type="expression" dxfId="60" priority="12">
      <formula>OR(COUNTIF(W75:W117,"M")=43,COUNTIF(W75:W117,"X")=43)</formula>
    </cfRule>
    <cfRule type="expression" dxfId="59" priority="13">
      <formula>IF(OR(SUMPRODUCT(--(V75:V117=""),--(W75:W117=""))&gt;0,COUNTIF(W75:W117,"M")&gt;0,COUNTIF(W75:W117,"X")=43),"",SUM(V75:V117)) &lt;&gt; V118</formula>
    </cfRule>
  </conditionalFormatting>
  <conditionalFormatting sqref="W118 W344">
    <cfRule type="expression" dxfId="58" priority="14">
      <formula>OR(COUNTIF(W75:W117,"M")=43,COUNTIF(W75:W117,"X")=43)</formula>
    </cfRule>
    <cfRule type="expression" dxfId="57" priority="15">
      <formula>IF(AND(COUNTIF(W75:W117,"X")=43,SUM(V75:V117)=0,ISNUMBER(V118)),"",IF(COUNTIF(W75:W117,"M")&gt;0,"M",IF(AND(COUNTIF(W75:W117,W75)=43,OR(W75="X",W75="W",W75="Z")),UPPER(W75),""))) &lt;&gt; W118</formula>
    </cfRule>
  </conditionalFormatting>
  <conditionalFormatting sqref="V170 V396">
    <cfRule type="expression" dxfId="56" priority="16">
      <formula>OR(COUNTIF(W119:W169,"M")=51,COUNTIF(W119:W169,"X")=51)</formula>
    </cfRule>
    <cfRule type="expression" dxfId="55" priority="17">
      <formula>IF(OR(SUMPRODUCT(--(V119:V169=""),--(W119:W169=""))&gt;0,COUNTIF(W119:W169,"M")&gt;0,COUNTIF(W119:W169,"X")=51),"",SUM(V119:V169)) &lt;&gt; V170</formula>
    </cfRule>
  </conditionalFormatting>
  <conditionalFormatting sqref="W170 W396">
    <cfRule type="expression" dxfId="54" priority="18">
      <formula>OR(COUNTIF(W119:W169,"M")=51,COUNTIF(W119:W169,"X")=51)</formula>
    </cfRule>
    <cfRule type="expression" dxfId="53" priority="19">
      <formula>IF(AND(COUNTIF(W119:W169,"X")=51,SUM(V119:V169)=0,ISNUMBER(V170)),"",IF(COUNTIF(W119:W169,"M")&gt;0,"M",IF(AND(COUNTIF(W119:W169,W119)=51,OR(W119="X",W119="W",W119="Z")),UPPER(W119),""))) &lt;&gt; W170</formula>
    </cfRule>
  </conditionalFormatting>
  <conditionalFormatting sqref="V217 V443">
    <cfRule type="expression" dxfId="52" priority="20">
      <formula>OR(COUNTIF(W171:W216,"M")=46,COUNTIF(W171:W216,"X")=46)</formula>
    </cfRule>
    <cfRule type="expression" dxfId="51" priority="21">
      <formula>IF(OR(SUMPRODUCT(--(V171:V216=""),--(W171:W216=""))&gt;0,COUNTIF(W171:W216,"M")&gt;0,COUNTIF(W171:W216,"X")=46),"",SUM(V171:V216)) &lt;&gt; V217</formula>
    </cfRule>
  </conditionalFormatting>
  <conditionalFormatting sqref="W217 W443">
    <cfRule type="expression" dxfId="50" priority="22">
      <formula>OR(COUNTIF(W171:W216,"M")=46,COUNTIF(W171:W216,"X")=46)</formula>
    </cfRule>
    <cfRule type="expression" dxfId="49" priority="23">
      <formula>IF(AND(COUNTIF(W171:W216,"X")=46,SUM(V171:V216)=0,ISNUMBER(V217)),"",IF(COUNTIF(W171:W216,"M")&gt;0,"M",IF(AND(COUNTIF(W171:W216,W171)=46,OR(W171="X",W171="W",W171="Z")),UPPER(W171),""))) &lt;&gt; W217</formula>
    </cfRule>
  </conditionalFormatting>
  <conditionalFormatting sqref="V236 V462">
    <cfRule type="expression" dxfId="48" priority="24">
      <formula>OR(COUNTIF(W218:W235,"M")=18,COUNTIF(W218:W235,"X")=18)</formula>
    </cfRule>
    <cfRule type="expression" dxfId="47" priority="25">
      <formula>IF(OR(SUMPRODUCT(--(V218:V235=""),--(W218:W235=""))&gt;0,COUNTIF(W218:W235,"M")&gt;0,COUNTIF(W218:W235,"X")=18),"",SUM(V218:V235)) &lt;&gt; V236</formula>
    </cfRule>
  </conditionalFormatting>
  <conditionalFormatting sqref="W236 W462">
    <cfRule type="expression" dxfId="46" priority="26">
      <formula>OR(COUNTIF(W218:W235,"M")=18,COUNTIF(W218:W235,"X")=18)</formula>
    </cfRule>
    <cfRule type="expression" dxfId="45" priority="27">
      <formula>IF(AND(COUNTIF(W218:W235,"X")=18,SUM(V218:V235)=0,ISNUMBER(V236)),"",IF(COUNTIF(W218:W235,"M")&gt;0,"M",IF(AND(COUNTIF(W218:W235,W218)=18,OR(W218="X",W218="W",W218="Z")),UPPER(W218),""))) &lt;&gt; W236</formula>
    </cfRule>
  </conditionalFormatting>
  <conditionalFormatting sqref="V238 V464">
    <cfRule type="expression" dxfId="44" priority="28">
      <formula>OR(AND(W69="X",W74="X",W118="X",W170="X",W217="X",W236="X",W237="X"),AND(W69="M",W74="M",W118="M",W170="M",W217="M",W236="M",W237="M"))</formula>
    </cfRule>
    <cfRule type="expression" dxfId="43" priority="29">
      <formula>IF(OR(AND(V69="",W69=""),AND(V74="",W74=""),,AND(V118="",W118=""),AND(V170="",W170=""),AND(V217="",W217=""),AND(V236="",W236=""),AND(V237="",W237=""),AND(W69="X",W74="X",W118="X",W170="X",W217="X",W236="X",W237="X"),OR(W69="M",W74="M",W118="M",W170="M",W217="M",W236="M",W237="M")),"",SUM(V69,V74,V118,V170,V217,V236,V237)) &lt;&gt; V238</formula>
    </cfRule>
  </conditionalFormatting>
  <conditionalFormatting sqref="W238 W464">
    <cfRule type="expression" dxfId="42" priority="30">
      <formula>OR(AND(W69="X",W74="X",W118="X",W170="X",W217="X",W236="X",W237="X"),AND(W69="M",W74="M",W118="M",W170="M",W217="M",W236="M",W237="M"))</formula>
    </cfRule>
    <cfRule type="expression" dxfId="41" priority="31">
      <formula>IF(AND(AND(W69="X",W74="X",W118="X",W170="X",W217="X",W236="X",W237="X"),SUM(V69,V74,V118,V170,V217,V236,V237)=0,ISNUMBER(V238)),"",IF(OR(W69="M",W74="M",W118="M",W170="M",W217="M",W236="M",W237="M"),"M",IF(AND(W69=W74, W69=W118, W69=W170, W69=W217, W69=W236, W69=W237,OR(W69="X", W69="W", W69="Z")),UPPER(W69),""))) &lt;&gt; W238</formula>
    </cfRule>
  </conditionalFormatting>
  <conditionalFormatting sqref="V466:V484">
    <cfRule type="expression" dxfId="40" priority="32">
      <formula>OR(AND(W14="X",W240="X"),AND(W14="M",W240="M"))</formula>
    </cfRule>
  </conditionalFormatting>
  <conditionalFormatting sqref="V466:V484">
    <cfRule type="expression" dxfId="39" priority="33">
      <formula>IF(OR(AND(V14="",W14=""),AND(V240="",W240=""),AND(W14="X",W240="X"),OR(W14="M",W240="M")),"",SUM(V14,V240)) &lt;&gt; V466</formula>
    </cfRule>
  </conditionalFormatting>
  <conditionalFormatting sqref="W466:W484">
    <cfRule type="expression" dxfId="38" priority="34">
      <formula>OR(AND(W14="X",W240="X"),AND(W14="M",W240="M"))</formula>
    </cfRule>
  </conditionalFormatting>
  <conditionalFormatting sqref="W466:W690">
    <cfRule type="expression" dxfId="37" priority="35">
      <formula>IF(AND(AND(W14="X",W240="X"),SUM(V14,V240)=0,ISNUMBER(V466)),"",IF(OR(W14="M",W240="M"),"M",IF(AND(W14=W240,OR(W14="X",W14="W",W14="Z")),UPPER(W14),""))) &lt;&gt; W466</formula>
    </cfRule>
  </conditionalFormatting>
  <conditionalFormatting sqref="V485:V513">
    <cfRule type="expression" dxfId="36" priority="74">
      <formula>OR(AND(W33="X",W259="X"),AND(W33="M",W259="M"))</formula>
    </cfRule>
  </conditionalFormatting>
  <conditionalFormatting sqref="V485:V513">
    <cfRule type="expression" dxfId="35" priority="75">
      <formula>IF(OR(AND(V33="",W33=""),AND(V259="",W259=""),AND(W33="X",W259="X"),OR(W33="M",W259="M")),"",SUM(V33,V259)) &lt;&gt; V485</formula>
    </cfRule>
  </conditionalFormatting>
  <conditionalFormatting sqref="W485:W513">
    <cfRule type="expression" dxfId="34" priority="76">
      <formula>OR(AND(W33="X",W259="X"),AND(W33="M",W259="M"))</formula>
    </cfRule>
  </conditionalFormatting>
  <conditionalFormatting sqref="V514:V690">
    <cfRule type="expression" dxfId="33" priority="85">
      <formula>OR(AND(W62="X",W288="X"),AND(W62="M",W288="M"))</formula>
    </cfRule>
  </conditionalFormatting>
  <conditionalFormatting sqref="V514:V690">
    <cfRule type="expression" dxfId="32" priority="86">
      <formula>IF(OR(AND(V62="",W62=""),AND(V288="",W288=""),AND(W62="X",W288="X"),OR(W62="M",W288="M")),"",SUM(V62,V288)) &lt;&gt; V514</formula>
    </cfRule>
  </conditionalFormatting>
  <conditionalFormatting sqref="W514:W690">
    <cfRule type="expression" dxfId="31" priority="87">
      <formula>OR(AND(W62="X",W288="X"),AND(W62="M",W288="M"))</formula>
    </cfRule>
  </conditionalFormatting>
  <dataValidations count="4">
    <dataValidation allowBlank="1" showInputMessage="1" showErrorMessage="1" sqref="V691:X1048576 V1:X13 A1:U1048576 Y1:XFD1048576"/>
    <dataValidation type="textLength" allowBlank="1" showInputMessage="1" showErrorMessage="1" errorTitle="إدخال غير صحيح" error="ينبغي أن يكون محتوى النص ما بين 2 و 500 حرف" sqref="X14:X690">
      <formula1>2</formula1>
      <formula2>500</formula2>
    </dataValidation>
    <dataValidation type="list" allowBlank="1" showDropDown="1" showInputMessage="1" showErrorMessage="1" errorTitle="إدخال غير صحيح" error="يرجى إدخال أحد رموز البيانات المفقودة التالية_x000a_Z  -لا تنطبق_x000a_M - مفقودة_x000a_X - بيانات مدرجة في فئة أخرى_x000a_W - تشمل بيانات من فئة أخرى" sqref="W14:W690">
      <formula1>"Z,M,X,W"</formula1>
    </dataValidation>
    <dataValidation type="decimal" operator="greaterThanOrEqual" allowBlank="1" showInputMessage="1" showErrorMessage="1" errorTitle="إدخال غير صحيح" error="يرجى إدخال قيمة عددية" sqref="V14:V690">
      <formula1>0</formula1>
    </dataValidation>
  </dataValidations>
  <pageMargins left="0.23622047244094491" right="0.23622047244094491" top="0.74803149606299213" bottom="0.74803149606299213" header="0.31496062992125984" footer="0.31496062992125984"/>
  <pageSetup scale="97" fitToHeight="0" orientation="portrait" r:id="rId1"/>
  <headerFooter>
    <oddFooter>&amp;C&amp;P&amp;R&amp;F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W61"/>
  <sheetViews>
    <sheetView showGridLines="0" rightToLeft="1" topLeftCell="C1" zoomScaleNormal="100" workbookViewId="0">
      <pane xSplit="19" ySplit="13" topLeftCell="V14" activePane="bottomRight" state="frozen"/>
      <selection activeCell="A17" sqref="A17"/>
      <selection pane="topRight" activeCell="A17" sqref="A17"/>
      <selection pane="bottomLeft" activeCell="A17" sqref="A17"/>
      <selection pane="bottomRight"/>
    </sheetView>
  </sheetViews>
  <sheetFormatPr defaultColWidth="9.140625" defaultRowHeight="15"/>
  <cols>
    <col min="1" max="1" width="18.28515625" style="313" hidden="1" customWidth="1"/>
    <col min="2" max="2" width="5" style="313" hidden="1" customWidth="1"/>
    <col min="3" max="3" width="5.7109375" style="313" customWidth="1"/>
    <col min="4" max="4" width="10.7109375" style="313" customWidth="1"/>
    <col min="5" max="5" width="46" style="313" customWidth="1"/>
    <col min="6" max="6" width="5.28515625" style="313" hidden="1" customWidth="1"/>
    <col min="7" max="7" width="4.140625" style="313" hidden="1" customWidth="1"/>
    <col min="8" max="8" width="3" style="313" hidden="1" customWidth="1"/>
    <col min="9" max="9" width="5.85546875" style="313" hidden="1" customWidth="1"/>
    <col min="10" max="10" width="3" style="313" hidden="1" customWidth="1"/>
    <col min="11" max="11" width="5.28515625" style="313" hidden="1" customWidth="1"/>
    <col min="12" max="12" width="3.7109375" style="313" hidden="1" customWidth="1"/>
    <col min="13" max="13" width="6.7109375" style="313" hidden="1" customWidth="1"/>
    <col min="14" max="20" width="4.140625" style="313" hidden="1" customWidth="1"/>
    <col min="21" max="21" width="11.28515625" style="313" hidden="1" customWidth="1"/>
    <col min="22" max="22" width="12.7109375" style="318" customWidth="1"/>
    <col min="23" max="23" width="2.7109375" style="313" customWidth="1"/>
    <col min="24" max="24" width="5.7109375" style="313" customWidth="1"/>
    <col min="25" max="25" width="12.7109375" style="318" customWidth="1"/>
    <col min="26" max="26" width="2.7109375" style="313" customWidth="1"/>
    <col min="27" max="27" width="5.7109375" style="313" customWidth="1"/>
    <col min="28" max="28" width="12.7109375" style="318" customWidth="1"/>
    <col min="29" max="29" width="2.7109375" style="313" customWidth="1"/>
    <col min="30" max="30" width="5.7109375" style="313" customWidth="1"/>
    <col min="31" max="31" width="12.7109375" style="318" customWidth="1"/>
    <col min="32" max="32" width="2.7109375" style="313" customWidth="1"/>
    <col min="33" max="33" width="5.7109375" style="313" customWidth="1"/>
    <col min="34" max="34" width="12.7109375" style="318" customWidth="1"/>
    <col min="35" max="35" width="2.7109375" style="313" customWidth="1"/>
    <col min="36" max="36" width="5.7109375" style="313" customWidth="1"/>
    <col min="37" max="37" width="12.7109375" style="318" customWidth="1"/>
    <col min="38" max="38" width="2.7109375" style="313" customWidth="1"/>
    <col min="39" max="39" width="5.7109375" style="313" customWidth="1"/>
    <col min="40" max="40" width="12.7109375" style="318" customWidth="1"/>
    <col min="41" max="41" width="2.7109375" style="313" customWidth="1"/>
    <col min="42" max="43" width="5.7109375" style="313" customWidth="1"/>
    <col min="44" max="44" width="2.7109375" style="313" customWidth="1"/>
    <col min="45" max="45" width="4.7109375" style="313" customWidth="1"/>
    <col min="46" max="16384" width="9.140625" style="313"/>
  </cols>
  <sheetData>
    <row r="1" spans="1:75" s="311" customFormat="1" ht="45" customHeight="1">
      <c r="A1" s="27" t="s">
        <v>13</v>
      </c>
      <c r="B1" s="28" t="s">
        <v>335</v>
      </c>
      <c r="C1" s="29"/>
      <c r="D1" s="416" t="s">
        <v>2568</v>
      </c>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BI1" s="63"/>
      <c r="BJ1" s="63"/>
      <c r="BK1" s="63"/>
      <c r="BL1" s="63"/>
      <c r="BM1" s="63"/>
      <c r="BN1" s="63"/>
      <c r="BO1" s="63"/>
      <c r="BP1" s="63"/>
      <c r="BQ1" s="63"/>
      <c r="BR1" s="63"/>
      <c r="BS1" s="63"/>
      <c r="BT1" s="63"/>
      <c r="BU1" s="63"/>
      <c r="BV1" s="63"/>
      <c r="BW1" s="63"/>
    </row>
    <row r="2" spans="1:75" ht="3.75" customHeight="1">
      <c r="A2" s="27" t="s">
        <v>19</v>
      </c>
      <c r="B2" s="205" t="str">
        <f>VLOOKUP(VAL_C1!$B$2,VAL_Drop_Down_Lists!$A$3:$B$214,2,FALSE)</f>
        <v>_X</v>
      </c>
      <c r="C2" s="206"/>
      <c r="D2" s="206"/>
      <c r="E2" s="206"/>
      <c r="F2" s="206"/>
      <c r="G2" s="206"/>
      <c r="H2" s="206"/>
      <c r="I2" s="206"/>
      <c r="J2" s="206"/>
      <c r="K2" s="206"/>
      <c r="L2" s="206"/>
      <c r="M2" s="206"/>
      <c r="N2" s="206"/>
      <c r="O2" s="206"/>
      <c r="P2" s="206"/>
      <c r="Q2" s="206"/>
      <c r="R2" s="206"/>
      <c r="S2" s="206"/>
      <c r="T2" s="206"/>
      <c r="U2" s="206"/>
      <c r="V2" s="312"/>
      <c r="W2" s="206"/>
      <c r="X2" s="206"/>
      <c r="Y2" s="312"/>
      <c r="Z2" s="206"/>
      <c r="AA2" s="206"/>
      <c r="AB2" s="312"/>
      <c r="AC2" s="206"/>
      <c r="AD2" s="206"/>
      <c r="AE2" s="312"/>
      <c r="AF2" s="206"/>
      <c r="AG2" s="206"/>
      <c r="AH2" s="312"/>
      <c r="AI2" s="206"/>
      <c r="AJ2" s="206"/>
      <c r="AK2" s="312"/>
      <c r="AL2" s="206"/>
      <c r="AM2" s="206"/>
      <c r="AN2" s="312"/>
      <c r="AO2" s="206"/>
      <c r="AP2" s="206"/>
      <c r="AQ2" s="206"/>
      <c r="BI2" s="64"/>
      <c r="BJ2" s="64"/>
      <c r="BK2" s="64"/>
      <c r="BL2" s="64"/>
      <c r="BM2" s="64"/>
      <c r="BN2" s="64"/>
      <c r="BO2" s="64"/>
      <c r="BP2" s="64"/>
      <c r="BQ2" s="64"/>
      <c r="BR2" s="64"/>
      <c r="BS2" s="64"/>
      <c r="BT2" s="64"/>
      <c r="BU2" s="64"/>
      <c r="BV2" s="64"/>
      <c r="BW2" s="64"/>
    </row>
    <row r="3" spans="1:75" ht="22.5" customHeight="1">
      <c r="A3" s="27" t="s">
        <v>23</v>
      </c>
      <c r="B3" s="205" t="str">
        <f>IF(VAL_C1!$H$32&lt;&gt;"", YEAR(VAL_C1!$H$32),"")</f>
        <v/>
      </c>
      <c r="C3" s="206"/>
      <c r="D3" s="424" t="s">
        <v>2257</v>
      </c>
      <c r="E3" s="423"/>
      <c r="F3" s="314"/>
      <c r="G3" s="315"/>
      <c r="H3" s="315"/>
      <c r="I3" s="315"/>
      <c r="J3" s="315"/>
      <c r="K3" s="315"/>
      <c r="L3" s="315"/>
      <c r="M3" s="315"/>
      <c r="N3" s="315"/>
      <c r="O3" s="315"/>
      <c r="P3" s="315"/>
      <c r="Q3" s="315"/>
      <c r="R3" s="315"/>
      <c r="S3" s="315"/>
      <c r="T3" s="315"/>
      <c r="U3" s="316"/>
      <c r="V3" s="448" t="s">
        <v>2267</v>
      </c>
      <c r="W3" s="448"/>
      <c r="X3" s="448"/>
      <c r="Y3" s="448" t="s">
        <v>2268</v>
      </c>
      <c r="Z3" s="448"/>
      <c r="AA3" s="448"/>
      <c r="AB3" s="448"/>
      <c r="AC3" s="448"/>
      <c r="AD3" s="448"/>
      <c r="AE3" s="448" t="s">
        <v>2269</v>
      </c>
      <c r="AF3" s="448"/>
      <c r="AG3" s="448"/>
      <c r="AH3" s="448"/>
      <c r="AI3" s="448"/>
      <c r="AJ3" s="448"/>
      <c r="AK3" s="448" t="s">
        <v>2270</v>
      </c>
      <c r="AL3" s="448"/>
      <c r="AM3" s="448"/>
      <c r="AN3" s="449" t="s">
        <v>2271</v>
      </c>
      <c r="AO3" s="449"/>
      <c r="AP3" s="449"/>
      <c r="AQ3" s="206"/>
      <c r="BI3" s="64"/>
      <c r="BJ3" s="64"/>
      <c r="BK3" s="64"/>
      <c r="BL3" s="64"/>
      <c r="BM3" s="64"/>
      <c r="BN3" s="64"/>
      <c r="BO3" s="64"/>
      <c r="BP3" s="64"/>
      <c r="BQ3" s="64"/>
      <c r="BR3" s="64"/>
      <c r="BS3" s="64"/>
      <c r="BT3" s="64"/>
      <c r="BU3" s="64"/>
      <c r="BV3" s="64"/>
      <c r="BW3" s="64"/>
    </row>
    <row r="4" spans="1:75" ht="85.5" customHeight="1">
      <c r="A4" s="27" t="s">
        <v>26</v>
      </c>
      <c r="B4" s="205" t="str">
        <f>IF(VAL_C1!$H$33&lt;&gt;"", YEAR(VAL_C1!$H$33),"")</f>
        <v/>
      </c>
      <c r="C4" s="206"/>
      <c r="D4" s="423"/>
      <c r="E4" s="423"/>
      <c r="F4" s="314"/>
      <c r="G4" s="315"/>
      <c r="H4" s="315"/>
      <c r="I4" s="315"/>
      <c r="J4" s="315"/>
      <c r="K4" s="315"/>
      <c r="L4" s="315"/>
      <c r="M4" s="315"/>
      <c r="N4" s="315"/>
      <c r="O4" s="315"/>
      <c r="P4" s="315"/>
      <c r="Q4" s="315"/>
      <c r="R4" s="315"/>
      <c r="S4" s="315"/>
      <c r="T4" s="315"/>
      <c r="U4" s="316"/>
      <c r="V4" s="448" t="s">
        <v>2272</v>
      </c>
      <c r="W4" s="448"/>
      <c r="X4" s="448"/>
      <c r="Y4" s="448" t="s">
        <v>2272</v>
      </c>
      <c r="Z4" s="448"/>
      <c r="AA4" s="448"/>
      <c r="AB4" s="448" t="s">
        <v>2320</v>
      </c>
      <c r="AC4" s="448"/>
      <c r="AD4" s="448"/>
      <c r="AE4" s="448" t="s">
        <v>2272</v>
      </c>
      <c r="AF4" s="448"/>
      <c r="AG4" s="448"/>
      <c r="AH4" s="448" t="s">
        <v>2320</v>
      </c>
      <c r="AI4" s="448"/>
      <c r="AJ4" s="448"/>
      <c r="AK4" s="448" t="s">
        <v>2272</v>
      </c>
      <c r="AL4" s="448"/>
      <c r="AM4" s="448"/>
      <c r="AN4" s="449" t="s">
        <v>2272</v>
      </c>
      <c r="AO4" s="449"/>
      <c r="AP4" s="449"/>
      <c r="AQ4" s="206"/>
      <c r="BI4" s="64"/>
      <c r="BJ4" s="64"/>
      <c r="BK4" s="64"/>
      <c r="BL4" s="64"/>
      <c r="BM4" s="64"/>
      <c r="BN4" s="64"/>
      <c r="BO4" s="64"/>
      <c r="BP4" s="64"/>
      <c r="BQ4" s="64"/>
      <c r="BR4" s="64"/>
      <c r="BS4" s="64"/>
      <c r="BT4" s="64"/>
      <c r="BU4" s="64"/>
      <c r="BV4" s="64"/>
      <c r="BW4" s="64"/>
    </row>
    <row r="5" spans="1:75" s="30" customFormat="1" ht="22.5" customHeight="1">
      <c r="A5" s="27" t="s">
        <v>28</v>
      </c>
      <c r="B5" s="28" t="s">
        <v>0</v>
      </c>
      <c r="C5" s="206"/>
      <c r="D5" s="230" t="s">
        <v>2288</v>
      </c>
      <c r="E5" s="187" t="s">
        <v>2536</v>
      </c>
      <c r="F5" s="314"/>
      <c r="G5" s="315"/>
      <c r="H5" s="315"/>
      <c r="I5" s="315"/>
      <c r="J5" s="315"/>
      <c r="K5" s="315"/>
      <c r="L5" s="315"/>
      <c r="M5" s="315"/>
      <c r="N5" s="315"/>
      <c r="O5" s="315"/>
      <c r="P5" s="315"/>
      <c r="Q5" s="315"/>
      <c r="R5" s="315"/>
      <c r="S5" s="315"/>
      <c r="T5" s="315"/>
      <c r="U5" s="316"/>
      <c r="V5" s="448" t="s">
        <v>2274</v>
      </c>
      <c r="W5" s="448"/>
      <c r="X5" s="448"/>
      <c r="Y5" s="448" t="s">
        <v>2275</v>
      </c>
      <c r="Z5" s="448"/>
      <c r="AA5" s="448"/>
      <c r="AB5" s="448" t="s">
        <v>2321</v>
      </c>
      <c r="AC5" s="448"/>
      <c r="AD5" s="448"/>
      <c r="AE5" s="448" t="s">
        <v>2277</v>
      </c>
      <c r="AF5" s="448"/>
      <c r="AG5" s="448"/>
      <c r="AH5" s="448" t="s">
        <v>2322</v>
      </c>
      <c r="AI5" s="448"/>
      <c r="AJ5" s="448"/>
      <c r="AK5" s="448" t="s">
        <v>2279</v>
      </c>
      <c r="AL5" s="448"/>
      <c r="AM5" s="448"/>
      <c r="AN5" s="449" t="s">
        <v>2280</v>
      </c>
      <c r="AO5" s="449"/>
      <c r="AP5" s="449"/>
      <c r="AQ5" s="206"/>
      <c r="BI5" s="3"/>
      <c r="BJ5" s="3"/>
      <c r="BK5" s="3"/>
      <c r="BL5" s="3"/>
      <c r="BM5" s="3"/>
      <c r="BN5" s="3"/>
      <c r="BO5" s="3"/>
      <c r="BP5" s="3"/>
      <c r="BQ5" s="3"/>
      <c r="BR5" s="3"/>
      <c r="BS5" s="3"/>
      <c r="BT5" s="3"/>
      <c r="BU5" s="3"/>
      <c r="BV5" s="3"/>
      <c r="BW5" s="3"/>
    </row>
    <row r="6" spans="1:75" s="30" customFormat="1" ht="15" hidden="1" customHeight="1">
      <c r="A6" s="27" t="s">
        <v>30</v>
      </c>
      <c r="B6" s="28"/>
      <c r="C6" s="206"/>
      <c r="D6" s="317"/>
      <c r="E6" s="317"/>
      <c r="F6" s="315"/>
      <c r="G6" s="315"/>
      <c r="H6" s="315"/>
      <c r="I6" s="315"/>
      <c r="J6" s="315"/>
      <c r="K6" s="315"/>
      <c r="L6" s="315"/>
      <c r="M6" s="315"/>
      <c r="N6" s="315"/>
      <c r="O6" s="234"/>
      <c r="P6" s="234"/>
      <c r="Q6" s="234"/>
      <c r="R6" s="234"/>
      <c r="S6" s="234"/>
      <c r="T6" s="234"/>
      <c r="U6" s="234" t="s">
        <v>1</v>
      </c>
      <c r="V6" s="255" t="s">
        <v>331</v>
      </c>
      <c r="W6" s="255"/>
      <c r="X6" s="255"/>
      <c r="Y6" s="255" t="s">
        <v>331</v>
      </c>
      <c r="Z6" s="255"/>
      <c r="AA6" s="255"/>
      <c r="AB6" s="255" t="s">
        <v>331</v>
      </c>
      <c r="AC6" s="255"/>
      <c r="AD6" s="255"/>
      <c r="AE6" s="255" t="s">
        <v>331</v>
      </c>
      <c r="AF6" s="255"/>
      <c r="AG6" s="255"/>
      <c r="AH6" s="255" t="s">
        <v>331</v>
      </c>
      <c r="AI6" s="255"/>
      <c r="AJ6" s="255"/>
      <c r="AK6" s="255" t="s">
        <v>331</v>
      </c>
      <c r="AL6" s="255"/>
      <c r="AM6" s="255"/>
      <c r="AN6" s="255" t="s">
        <v>331</v>
      </c>
      <c r="AO6" s="255"/>
      <c r="AP6" s="255"/>
      <c r="AQ6" s="206"/>
      <c r="BI6" s="3"/>
      <c r="BJ6" s="3"/>
      <c r="BK6" s="3"/>
      <c r="BL6" s="3"/>
      <c r="BM6" s="3"/>
      <c r="BN6" s="3"/>
      <c r="BO6" s="3"/>
      <c r="BP6" s="3"/>
      <c r="BQ6" s="3"/>
      <c r="BR6" s="3"/>
      <c r="BS6" s="3"/>
      <c r="BT6" s="3"/>
      <c r="BU6" s="3"/>
      <c r="BV6" s="3"/>
      <c r="BW6" s="3"/>
    </row>
    <row r="7" spans="1:75" s="30" customFormat="1" ht="15" hidden="1" customHeight="1">
      <c r="A7" s="27" t="s">
        <v>32</v>
      </c>
      <c r="B7" s="205" t="str">
        <f>IF(VAL_C1!$H$33&lt;&gt;"", YEAR(VAL_C1!$H$33),"")</f>
        <v/>
      </c>
      <c r="C7" s="206"/>
      <c r="D7" s="315"/>
      <c r="E7" s="315"/>
      <c r="F7" s="315"/>
      <c r="G7" s="315"/>
      <c r="H7" s="315"/>
      <c r="I7" s="315"/>
      <c r="J7" s="315"/>
      <c r="K7" s="315"/>
      <c r="L7" s="315"/>
      <c r="M7" s="315"/>
      <c r="N7" s="315"/>
      <c r="O7" s="234"/>
      <c r="P7" s="234"/>
      <c r="Q7" s="234"/>
      <c r="R7" s="234"/>
      <c r="S7" s="234"/>
      <c r="T7" s="234"/>
      <c r="U7" s="234" t="s">
        <v>54</v>
      </c>
      <c r="V7" s="234" t="s">
        <v>68</v>
      </c>
      <c r="W7" s="234"/>
      <c r="X7" s="234"/>
      <c r="Y7" s="234" t="s">
        <v>69</v>
      </c>
      <c r="Z7" s="234"/>
      <c r="AA7" s="234"/>
      <c r="AB7" s="234" t="s">
        <v>69</v>
      </c>
      <c r="AC7" s="234"/>
      <c r="AD7" s="234"/>
      <c r="AE7" s="234" t="s">
        <v>70</v>
      </c>
      <c r="AF7" s="234"/>
      <c r="AG7" s="234"/>
      <c r="AH7" s="234" t="s">
        <v>70</v>
      </c>
      <c r="AI7" s="234"/>
      <c r="AJ7" s="234"/>
      <c r="AK7" s="234" t="s">
        <v>71</v>
      </c>
      <c r="AL7" s="234"/>
      <c r="AM7" s="234"/>
      <c r="AN7" s="234" t="s">
        <v>72</v>
      </c>
      <c r="AO7" s="234"/>
      <c r="AP7" s="234"/>
      <c r="AQ7" s="206"/>
      <c r="BI7" s="3"/>
      <c r="BJ7" s="3"/>
      <c r="BK7" s="3"/>
      <c r="BL7" s="3"/>
      <c r="BM7" s="3"/>
      <c r="BN7" s="3"/>
      <c r="BO7" s="3"/>
      <c r="BP7" s="3"/>
      <c r="BQ7" s="3"/>
      <c r="BR7" s="3"/>
      <c r="BS7" s="3"/>
      <c r="BT7" s="3"/>
      <c r="BU7" s="3"/>
      <c r="BV7" s="3"/>
      <c r="BW7" s="3"/>
    </row>
    <row r="8" spans="1:75" s="30" customFormat="1" ht="15" hidden="1" customHeight="1">
      <c r="A8" s="27" t="s">
        <v>34</v>
      </c>
      <c r="B8" s="205" t="str">
        <f>IF(VAL_C1!$H$34&lt;&gt;"", YEAR(VAL_C1!$H$34),"")</f>
        <v/>
      </c>
      <c r="C8" s="206"/>
      <c r="D8" s="315"/>
      <c r="E8" s="315"/>
      <c r="F8" s="315"/>
      <c r="G8" s="315"/>
      <c r="H8" s="315"/>
      <c r="I8" s="315"/>
      <c r="J8" s="315"/>
      <c r="K8" s="315"/>
      <c r="L8" s="315"/>
      <c r="M8" s="315"/>
      <c r="N8" s="106"/>
      <c r="O8" s="46"/>
      <c r="P8" s="46"/>
      <c r="Q8" s="46"/>
      <c r="R8" s="46"/>
      <c r="S8" s="46"/>
      <c r="T8" s="46"/>
      <c r="U8" s="46" t="s">
        <v>55</v>
      </c>
      <c r="V8" s="234" t="s">
        <v>0</v>
      </c>
      <c r="W8" s="234"/>
      <c r="X8" s="234"/>
      <c r="Y8" s="234" t="s">
        <v>0</v>
      </c>
      <c r="Z8" s="234"/>
      <c r="AA8" s="234"/>
      <c r="AB8" s="234" t="s">
        <v>0</v>
      </c>
      <c r="AC8" s="234"/>
      <c r="AD8" s="234"/>
      <c r="AE8" s="234" t="s">
        <v>0</v>
      </c>
      <c r="AF8" s="234"/>
      <c r="AG8" s="234"/>
      <c r="AH8" s="234" t="s">
        <v>0</v>
      </c>
      <c r="AI8" s="234"/>
      <c r="AJ8" s="234"/>
      <c r="AK8" s="234" t="s">
        <v>0</v>
      </c>
      <c r="AL8" s="234"/>
      <c r="AM8" s="234"/>
      <c r="AN8" s="234" t="s">
        <v>0</v>
      </c>
      <c r="AO8" s="234"/>
      <c r="AP8" s="234"/>
      <c r="AQ8" s="206"/>
      <c r="BI8" s="3"/>
      <c r="BJ8" s="3"/>
      <c r="BK8" s="3"/>
      <c r="BL8" s="3"/>
      <c r="BM8" s="3"/>
      <c r="BN8" s="3"/>
      <c r="BO8" s="3"/>
      <c r="BP8" s="3"/>
      <c r="BQ8" s="3"/>
      <c r="BR8" s="3"/>
      <c r="BS8" s="3"/>
      <c r="BT8" s="3"/>
      <c r="BU8" s="3"/>
      <c r="BV8" s="3"/>
      <c r="BW8" s="3"/>
    </row>
    <row r="9" spans="1:75" s="291" customFormat="1" ht="15" hidden="1" customHeight="1">
      <c r="A9" s="27" t="s">
        <v>36</v>
      </c>
      <c r="B9" s="28" t="s">
        <v>378</v>
      </c>
      <c r="C9" s="206"/>
      <c r="D9" s="315"/>
      <c r="E9" s="315"/>
      <c r="F9" s="315"/>
      <c r="G9" s="315"/>
      <c r="H9" s="315"/>
      <c r="I9" s="315"/>
      <c r="J9" s="315"/>
      <c r="K9" s="315"/>
      <c r="L9" s="315"/>
      <c r="M9" s="315"/>
      <c r="N9" s="106"/>
      <c r="O9" s="46"/>
      <c r="P9" s="46"/>
      <c r="Q9" s="46"/>
      <c r="R9" s="46"/>
      <c r="S9" s="46"/>
      <c r="T9" s="46"/>
      <c r="U9" s="46" t="s">
        <v>56</v>
      </c>
      <c r="V9" s="234" t="s">
        <v>0</v>
      </c>
      <c r="W9" s="234"/>
      <c r="X9" s="234"/>
      <c r="Y9" s="234" t="s">
        <v>0</v>
      </c>
      <c r="Z9" s="234"/>
      <c r="AA9" s="234"/>
      <c r="AB9" s="234" t="s">
        <v>330</v>
      </c>
      <c r="AC9" s="234"/>
      <c r="AD9" s="234"/>
      <c r="AE9" s="234" t="s">
        <v>0</v>
      </c>
      <c r="AF9" s="234"/>
      <c r="AG9" s="234"/>
      <c r="AH9" s="234" t="s">
        <v>330</v>
      </c>
      <c r="AI9" s="234"/>
      <c r="AJ9" s="234"/>
      <c r="AK9" s="234" t="s">
        <v>0</v>
      </c>
      <c r="AL9" s="234"/>
      <c r="AM9" s="234"/>
      <c r="AN9" s="234" t="s">
        <v>0</v>
      </c>
      <c r="AO9" s="234"/>
      <c r="AP9" s="234"/>
      <c r="AQ9" s="206"/>
      <c r="BI9" s="60"/>
      <c r="BJ9" s="60"/>
      <c r="BK9" s="60"/>
      <c r="BL9" s="60"/>
      <c r="BM9" s="60"/>
      <c r="BN9" s="60"/>
      <c r="BO9" s="60"/>
      <c r="BP9" s="60"/>
      <c r="BQ9" s="60"/>
      <c r="BR9" s="60"/>
      <c r="BS9" s="60"/>
      <c r="BT9" s="60"/>
      <c r="BU9" s="60"/>
      <c r="BV9" s="60"/>
      <c r="BW9" s="60"/>
    </row>
    <row r="10" spans="1:75" s="291" customFormat="1" ht="21" hidden="1" customHeight="1">
      <c r="A10" s="27" t="s">
        <v>38</v>
      </c>
      <c r="B10" s="28">
        <v>0</v>
      </c>
      <c r="C10" s="206"/>
      <c r="D10" s="315"/>
      <c r="E10" s="315"/>
      <c r="F10" s="251"/>
      <c r="G10" s="251"/>
      <c r="H10" s="251"/>
      <c r="I10" s="251"/>
      <c r="J10" s="251"/>
      <c r="K10" s="251"/>
      <c r="L10" s="251"/>
      <c r="M10" s="251"/>
      <c r="N10" s="86"/>
      <c r="O10" s="46"/>
      <c r="P10" s="46"/>
      <c r="Q10" s="46"/>
      <c r="R10" s="46"/>
      <c r="S10" s="46"/>
      <c r="T10" s="46"/>
      <c r="U10" s="46" t="s">
        <v>2</v>
      </c>
      <c r="V10" s="234" t="s">
        <v>0</v>
      </c>
      <c r="W10" s="234"/>
      <c r="X10" s="234"/>
      <c r="Y10" s="234" t="s">
        <v>0</v>
      </c>
      <c r="Z10" s="234"/>
      <c r="AA10" s="234"/>
      <c r="AB10" s="234" t="s">
        <v>0</v>
      </c>
      <c r="AC10" s="234"/>
      <c r="AD10" s="234"/>
      <c r="AE10" s="234" t="s">
        <v>0</v>
      </c>
      <c r="AF10" s="234"/>
      <c r="AG10" s="234"/>
      <c r="AH10" s="234" t="s">
        <v>0</v>
      </c>
      <c r="AI10" s="234"/>
      <c r="AJ10" s="234"/>
      <c r="AK10" s="234" t="s">
        <v>0</v>
      </c>
      <c r="AL10" s="234"/>
      <c r="AM10" s="234"/>
      <c r="AN10" s="234" t="s">
        <v>0</v>
      </c>
      <c r="AO10" s="234"/>
      <c r="AP10" s="234"/>
      <c r="AQ10" s="206"/>
      <c r="BI10" s="60"/>
      <c r="BJ10" s="60"/>
      <c r="BK10" s="60"/>
      <c r="BL10" s="60"/>
      <c r="BM10" s="60"/>
      <c r="BN10" s="60"/>
      <c r="BO10" s="60"/>
      <c r="BP10" s="60"/>
      <c r="BQ10" s="60"/>
      <c r="BR10" s="60"/>
      <c r="BS10" s="60"/>
      <c r="BT10" s="60"/>
      <c r="BU10" s="60"/>
      <c r="BV10" s="60"/>
      <c r="BW10" s="60"/>
    </row>
    <row r="11" spans="1:75" s="291" customFormat="1" ht="21" hidden="1" customHeight="1">
      <c r="A11" s="27" t="s">
        <v>40</v>
      </c>
      <c r="B11" s="28">
        <v>0</v>
      </c>
      <c r="C11" s="206"/>
      <c r="D11" s="315"/>
      <c r="E11" s="315"/>
      <c r="F11" s="251"/>
      <c r="G11" s="251"/>
      <c r="H11" s="251"/>
      <c r="I11" s="251"/>
      <c r="J11" s="251"/>
      <c r="K11" s="251"/>
      <c r="L11" s="251"/>
      <c r="M11" s="251"/>
      <c r="N11" s="86"/>
      <c r="O11" s="46"/>
      <c r="P11" s="46"/>
      <c r="Q11" s="46"/>
      <c r="R11" s="46"/>
      <c r="S11" s="46"/>
      <c r="T11" s="46"/>
      <c r="U11" s="46"/>
      <c r="V11" s="234"/>
      <c r="W11" s="234"/>
      <c r="X11" s="234"/>
      <c r="Y11" s="234"/>
      <c r="Z11" s="234"/>
      <c r="AA11" s="234"/>
      <c r="AB11" s="234"/>
      <c r="AC11" s="234"/>
      <c r="AD11" s="234"/>
      <c r="AE11" s="234"/>
      <c r="AF11" s="234"/>
      <c r="AG11" s="234"/>
      <c r="AH11" s="234"/>
      <c r="AI11" s="234"/>
      <c r="AJ11" s="234"/>
      <c r="AK11" s="234"/>
      <c r="AL11" s="234"/>
      <c r="AM11" s="234"/>
      <c r="AN11" s="234"/>
      <c r="AO11" s="234"/>
      <c r="AP11" s="234"/>
      <c r="AQ11" s="206"/>
      <c r="BI11" s="60"/>
      <c r="BJ11" s="60"/>
      <c r="BK11" s="60"/>
      <c r="BL11" s="60"/>
      <c r="BM11" s="60"/>
      <c r="BN11" s="60"/>
      <c r="BO11" s="60"/>
      <c r="BP11" s="60"/>
      <c r="BQ11" s="60"/>
      <c r="BR11" s="60"/>
      <c r="BS11" s="60"/>
      <c r="BT11" s="60"/>
      <c r="BU11" s="60"/>
      <c r="BV11" s="60"/>
      <c r="BW11" s="60"/>
    </row>
    <row r="12" spans="1:75" s="291" customFormat="1" ht="21" hidden="1" customHeight="1">
      <c r="A12" s="214"/>
      <c r="B12" s="215"/>
      <c r="C12" s="206"/>
      <c r="D12" s="315"/>
      <c r="E12" s="315"/>
      <c r="F12" s="251"/>
      <c r="G12" s="251"/>
      <c r="H12" s="251"/>
      <c r="I12" s="251"/>
      <c r="J12" s="251"/>
      <c r="K12" s="251"/>
      <c r="L12" s="251"/>
      <c r="M12" s="251"/>
      <c r="N12" s="86"/>
      <c r="O12" s="46"/>
      <c r="P12" s="46"/>
      <c r="Q12" s="46"/>
      <c r="R12" s="46"/>
      <c r="S12" s="46"/>
      <c r="T12" s="46"/>
      <c r="U12" s="46"/>
      <c r="V12" s="234"/>
      <c r="W12" s="234"/>
      <c r="X12" s="234"/>
      <c r="Y12" s="234"/>
      <c r="Z12" s="234"/>
      <c r="AA12" s="234"/>
      <c r="AB12" s="234"/>
      <c r="AC12" s="234"/>
      <c r="AD12" s="234"/>
      <c r="AE12" s="234"/>
      <c r="AF12" s="234"/>
      <c r="AG12" s="234"/>
      <c r="AH12" s="234"/>
      <c r="AI12" s="234"/>
      <c r="AJ12" s="234"/>
      <c r="AK12" s="234"/>
      <c r="AL12" s="234"/>
      <c r="AM12" s="234"/>
      <c r="AN12" s="234"/>
      <c r="AO12" s="234"/>
      <c r="AP12" s="234"/>
      <c r="AQ12" s="206"/>
      <c r="BI12" s="60"/>
      <c r="BJ12" s="60"/>
      <c r="BK12" s="60"/>
      <c r="BL12" s="60"/>
      <c r="BM12" s="60"/>
      <c r="BN12" s="60"/>
      <c r="BO12" s="60"/>
      <c r="BP12" s="60"/>
      <c r="BQ12" s="60"/>
      <c r="BR12" s="60"/>
      <c r="BS12" s="60"/>
      <c r="BT12" s="60"/>
      <c r="BU12" s="60"/>
      <c r="BV12" s="60"/>
      <c r="BW12" s="60"/>
    </row>
    <row r="13" spans="1:75" s="291" customFormat="1" ht="3.75" customHeight="1">
      <c r="C13" s="206"/>
      <c r="D13" s="206"/>
      <c r="E13" s="206"/>
      <c r="F13" s="259"/>
      <c r="G13" s="234"/>
      <c r="H13" s="256" t="s">
        <v>41</v>
      </c>
      <c r="I13" s="256" t="s">
        <v>44</v>
      </c>
      <c r="J13" s="256" t="s">
        <v>46</v>
      </c>
      <c r="K13" s="256" t="s">
        <v>48</v>
      </c>
      <c r="L13" s="256" t="s">
        <v>49</v>
      </c>
      <c r="M13" s="256" t="s">
        <v>50</v>
      </c>
      <c r="N13" s="89" t="s">
        <v>51</v>
      </c>
      <c r="O13" s="96" t="s">
        <v>386</v>
      </c>
      <c r="P13" s="96" t="s">
        <v>388</v>
      </c>
      <c r="Q13" s="89"/>
      <c r="R13" s="89"/>
      <c r="S13" s="89"/>
      <c r="T13" s="89"/>
      <c r="U13" s="87"/>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BI13" s="60"/>
      <c r="BJ13" s="60"/>
      <c r="BK13" s="60"/>
      <c r="BL13" s="60"/>
      <c r="BM13" s="60"/>
      <c r="BN13" s="60"/>
      <c r="BO13" s="60"/>
      <c r="BP13" s="60"/>
      <c r="BQ13" s="60"/>
      <c r="BR13" s="60"/>
      <c r="BS13" s="60"/>
      <c r="BT13" s="60"/>
      <c r="BU13" s="60"/>
      <c r="BV13" s="60"/>
      <c r="BW13" s="60"/>
    </row>
    <row r="14" spans="1:75" s="235" customFormat="1" ht="21" customHeight="1">
      <c r="C14" s="206"/>
      <c r="D14" s="448" t="s">
        <v>2282</v>
      </c>
      <c r="E14" s="191" t="s">
        <v>2537</v>
      </c>
      <c r="F14" s="259"/>
      <c r="G14" s="234"/>
      <c r="H14" s="234" t="s">
        <v>60</v>
      </c>
      <c r="I14" s="234" t="s">
        <v>64</v>
      </c>
      <c r="J14" s="234" t="s">
        <v>0</v>
      </c>
      <c r="K14" s="234" t="s">
        <v>65</v>
      </c>
      <c r="L14" s="234" t="s">
        <v>368</v>
      </c>
      <c r="M14" s="234" t="s">
        <v>333</v>
      </c>
      <c r="N14" s="46" t="s">
        <v>333</v>
      </c>
      <c r="O14" s="46" t="s">
        <v>0</v>
      </c>
      <c r="P14" s="46" t="s">
        <v>378</v>
      </c>
      <c r="Q14" s="46"/>
      <c r="R14" s="46"/>
      <c r="S14" s="46"/>
      <c r="T14" s="46"/>
      <c r="U14" s="98"/>
      <c r="V14" s="69"/>
      <c r="W14" s="70"/>
      <c r="X14" s="184"/>
      <c r="Y14" s="69"/>
      <c r="Z14" s="70"/>
      <c r="AA14" s="184"/>
      <c r="AB14" s="69"/>
      <c r="AC14" s="70"/>
      <c r="AD14" s="184"/>
      <c r="AE14" s="69"/>
      <c r="AF14" s="70"/>
      <c r="AG14" s="184"/>
      <c r="AH14" s="69"/>
      <c r="AI14" s="70"/>
      <c r="AJ14" s="184"/>
      <c r="AK14" s="69"/>
      <c r="AL14" s="70"/>
      <c r="AM14" s="184"/>
      <c r="AN14" s="21" t="str">
        <f t="shared" ref="AN14:AN24" si="0">IF(OR(EXACT(V14,W14),EXACT(Y14,Z14),EXACT(AE14,AF14),EXACT(AK14,AL14),AND(W14=Z14,Z14=AF14,AF14=AL14,W14="X"),OR(W14="M",Z14="M",AF14="M",AL14="M")),"",SUM(V14,Y14,AE14,AK14))</f>
        <v/>
      </c>
      <c r="AO14" s="22" t="str">
        <f t="shared" ref="AO14:AO24" si="1" xml:space="preserve"> IF(AND(AND(W14="X",Z14="X",AF14="X",AL14="X"),SUM(V14,Y14,AE14,AK14)=0,ISNUMBER(AN14)),"",IF(OR(W14="M",Z14="M",AF14="M",AL14="M"),"M",IF(AND(W14=Z14,Z14=AF14,AF14=AL14,OR(W14="W",W14="Z",W14="X")),UPPER(W14),"")))</f>
        <v/>
      </c>
      <c r="AP14" s="180"/>
      <c r="AQ14" s="206"/>
      <c r="BI14" s="47"/>
      <c r="BJ14" s="47"/>
      <c r="BK14" s="47"/>
      <c r="BL14" s="47"/>
      <c r="BM14" s="47"/>
      <c r="BN14" s="47"/>
      <c r="BO14" s="47"/>
      <c r="BP14" s="47"/>
      <c r="BQ14" s="47"/>
      <c r="BR14" s="47"/>
      <c r="BS14" s="47"/>
      <c r="BT14" s="47"/>
      <c r="BU14" s="47"/>
      <c r="BV14" s="47"/>
      <c r="BW14" s="47"/>
    </row>
    <row r="15" spans="1:75" s="235" customFormat="1" ht="21" customHeight="1">
      <c r="C15" s="206"/>
      <c r="D15" s="448"/>
      <c r="E15" s="191" t="s">
        <v>2538</v>
      </c>
      <c r="F15" s="259"/>
      <c r="G15" s="234"/>
      <c r="H15" s="234" t="s">
        <v>60</v>
      </c>
      <c r="I15" s="234" t="s">
        <v>64</v>
      </c>
      <c r="J15" s="234" t="s">
        <v>0</v>
      </c>
      <c r="K15" s="234" t="s">
        <v>65</v>
      </c>
      <c r="L15" s="234" t="s">
        <v>369</v>
      </c>
      <c r="M15" s="234" t="s">
        <v>333</v>
      </c>
      <c r="N15" s="46" t="s">
        <v>333</v>
      </c>
      <c r="O15" s="46" t="s">
        <v>0</v>
      </c>
      <c r="P15" s="46" t="s">
        <v>378</v>
      </c>
      <c r="Q15" s="46"/>
      <c r="R15" s="46"/>
      <c r="S15" s="46"/>
      <c r="T15" s="46"/>
      <c r="U15" s="98"/>
      <c r="V15" s="69"/>
      <c r="W15" s="70"/>
      <c r="X15" s="184"/>
      <c r="Y15" s="69"/>
      <c r="Z15" s="70"/>
      <c r="AA15" s="184"/>
      <c r="AB15" s="69"/>
      <c r="AC15" s="70"/>
      <c r="AD15" s="184"/>
      <c r="AE15" s="69"/>
      <c r="AF15" s="70"/>
      <c r="AG15" s="184"/>
      <c r="AH15" s="69"/>
      <c r="AI15" s="70"/>
      <c r="AJ15" s="184"/>
      <c r="AK15" s="69"/>
      <c r="AL15" s="70"/>
      <c r="AM15" s="184"/>
      <c r="AN15" s="21" t="str">
        <f t="shared" si="0"/>
        <v/>
      </c>
      <c r="AO15" s="22" t="str">
        <f t="shared" si="1"/>
        <v/>
      </c>
      <c r="AP15" s="180"/>
      <c r="AQ15" s="206"/>
      <c r="BI15" s="47"/>
      <c r="BJ15" s="47"/>
      <c r="BK15" s="47"/>
      <c r="BL15" s="47"/>
      <c r="BM15" s="47"/>
      <c r="BN15" s="47"/>
      <c r="BO15" s="47"/>
      <c r="BP15" s="47"/>
      <c r="BQ15" s="47"/>
      <c r="BR15" s="47"/>
      <c r="BS15" s="47"/>
      <c r="BT15" s="47"/>
      <c r="BU15" s="47"/>
      <c r="BV15" s="47"/>
      <c r="BW15" s="47"/>
    </row>
    <row r="16" spans="1:75" s="235" customFormat="1" ht="21" customHeight="1">
      <c r="C16" s="206"/>
      <c r="D16" s="448"/>
      <c r="E16" s="191" t="s">
        <v>2539</v>
      </c>
      <c r="F16" s="259"/>
      <c r="G16" s="234"/>
      <c r="H16" s="234" t="s">
        <v>60</v>
      </c>
      <c r="I16" s="234" t="s">
        <v>64</v>
      </c>
      <c r="J16" s="234" t="s">
        <v>0</v>
      </c>
      <c r="K16" s="234" t="s">
        <v>65</v>
      </c>
      <c r="L16" s="234" t="s">
        <v>370</v>
      </c>
      <c r="M16" s="234" t="s">
        <v>333</v>
      </c>
      <c r="N16" s="46" t="s">
        <v>333</v>
      </c>
      <c r="O16" s="46" t="s">
        <v>0</v>
      </c>
      <c r="P16" s="46" t="s">
        <v>378</v>
      </c>
      <c r="Q16" s="46"/>
      <c r="R16" s="46"/>
      <c r="S16" s="46"/>
      <c r="T16" s="46"/>
      <c r="U16" s="98"/>
      <c r="V16" s="69"/>
      <c r="W16" s="70"/>
      <c r="X16" s="184"/>
      <c r="Y16" s="69"/>
      <c r="Z16" s="70"/>
      <c r="AA16" s="184"/>
      <c r="AB16" s="69"/>
      <c r="AC16" s="70"/>
      <c r="AD16" s="184"/>
      <c r="AE16" s="69"/>
      <c r="AF16" s="70"/>
      <c r="AG16" s="184"/>
      <c r="AH16" s="69"/>
      <c r="AI16" s="70"/>
      <c r="AJ16" s="184"/>
      <c r="AK16" s="69"/>
      <c r="AL16" s="70"/>
      <c r="AM16" s="184"/>
      <c r="AN16" s="21" t="str">
        <f t="shared" si="0"/>
        <v/>
      </c>
      <c r="AO16" s="22" t="str">
        <f t="shared" si="1"/>
        <v/>
      </c>
      <c r="AP16" s="180"/>
      <c r="AQ16" s="206"/>
      <c r="BI16" s="47"/>
      <c r="BJ16" s="47"/>
      <c r="BK16" s="47"/>
      <c r="BL16" s="47"/>
      <c r="BM16" s="47"/>
      <c r="BN16" s="47"/>
      <c r="BO16" s="47"/>
      <c r="BP16" s="47"/>
      <c r="BQ16" s="47"/>
      <c r="BR16" s="47"/>
      <c r="BS16" s="47"/>
      <c r="BT16" s="47"/>
      <c r="BU16" s="47"/>
      <c r="BV16" s="47"/>
      <c r="BW16" s="47"/>
    </row>
    <row r="17" spans="3:75" s="235" customFormat="1" ht="21" customHeight="1">
      <c r="C17" s="206"/>
      <c r="D17" s="448"/>
      <c r="E17" s="191" t="s">
        <v>2540</v>
      </c>
      <c r="F17" s="259"/>
      <c r="G17" s="234"/>
      <c r="H17" s="234" t="s">
        <v>60</v>
      </c>
      <c r="I17" s="234" t="s">
        <v>64</v>
      </c>
      <c r="J17" s="234" t="s">
        <v>0</v>
      </c>
      <c r="K17" s="234" t="s">
        <v>65</v>
      </c>
      <c r="L17" s="234" t="s">
        <v>371</v>
      </c>
      <c r="M17" s="234" t="s">
        <v>333</v>
      </c>
      <c r="N17" s="46" t="s">
        <v>333</v>
      </c>
      <c r="O17" s="46" t="s">
        <v>0</v>
      </c>
      <c r="P17" s="46" t="s">
        <v>378</v>
      </c>
      <c r="Q17" s="46"/>
      <c r="R17" s="46"/>
      <c r="S17" s="46"/>
      <c r="T17" s="46"/>
      <c r="U17" s="98"/>
      <c r="V17" s="69"/>
      <c r="W17" s="70"/>
      <c r="X17" s="184"/>
      <c r="Y17" s="69"/>
      <c r="Z17" s="70"/>
      <c r="AA17" s="184"/>
      <c r="AB17" s="69"/>
      <c r="AC17" s="70"/>
      <c r="AD17" s="184"/>
      <c r="AE17" s="69"/>
      <c r="AF17" s="70"/>
      <c r="AG17" s="184"/>
      <c r="AH17" s="69"/>
      <c r="AI17" s="70"/>
      <c r="AJ17" s="184"/>
      <c r="AK17" s="69"/>
      <c r="AL17" s="70"/>
      <c r="AM17" s="184"/>
      <c r="AN17" s="21" t="str">
        <f t="shared" si="0"/>
        <v/>
      </c>
      <c r="AO17" s="22" t="str">
        <f t="shared" si="1"/>
        <v/>
      </c>
      <c r="AP17" s="180"/>
      <c r="AQ17" s="206"/>
      <c r="BI17" s="47"/>
      <c r="BJ17" s="47"/>
      <c r="BK17" s="47"/>
      <c r="BL17" s="47"/>
      <c r="BM17" s="47"/>
      <c r="BN17" s="47"/>
      <c r="BO17" s="47"/>
      <c r="BP17" s="47"/>
      <c r="BQ17" s="47"/>
      <c r="BR17" s="47"/>
      <c r="BS17" s="47"/>
      <c r="BT17" s="47"/>
      <c r="BU17" s="47"/>
      <c r="BV17" s="47"/>
      <c r="BW17" s="47"/>
    </row>
    <row r="18" spans="3:75" s="235" customFormat="1" ht="21" customHeight="1">
      <c r="C18" s="206"/>
      <c r="D18" s="448"/>
      <c r="E18" s="191" t="s">
        <v>2541</v>
      </c>
      <c r="F18" s="259"/>
      <c r="G18" s="234"/>
      <c r="H18" s="234" t="s">
        <v>60</v>
      </c>
      <c r="I18" s="234" t="s">
        <v>64</v>
      </c>
      <c r="J18" s="234" t="s">
        <v>0</v>
      </c>
      <c r="K18" s="234" t="s">
        <v>65</v>
      </c>
      <c r="L18" s="234" t="s">
        <v>372</v>
      </c>
      <c r="M18" s="234" t="s">
        <v>333</v>
      </c>
      <c r="N18" s="46" t="s">
        <v>333</v>
      </c>
      <c r="O18" s="46" t="s">
        <v>0</v>
      </c>
      <c r="P18" s="46" t="s">
        <v>378</v>
      </c>
      <c r="Q18" s="46"/>
      <c r="R18" s="46"/>
      <c r="S18" s="46"/>
      <c r="T18" s="46"/>
      <c r="U18" s="98"/>
      <c r="V18" s="69"/>
      <c r="W18" s="70"/>
      <c r="X18" s="184"/>
      <c r="Y18" s="69"/>
      <c r="Z18" s="70"/>
      <c r="AA18" s="184"/>
      <c r="AB18" s="69"/>
      <c r="AC18" s="70"/>
      <c r="AD18" s="184"/>
      <c r="AE18" s="69"/>
      <c r="AF18" s="70"/>
      <c r="AG18" s="184"/>
      <c r="AH18" s="69"/>
      <c r="AI18" s="70"/>
      <c r="AJ18" s="184"/>
      <c r="AK18" s="69"/>
      <c r="AL18" s="70"/>
      <c r="AM18" s="184"/>
      <c r="AN18" s="21" t="str">
        <f t="shared" si="0"/>
        <v/>
      </c>
      <c r="AO18" s="22" t="str">
        <f t="shared" si="1"/>
        <v/>
      </c>
      <c r="AP18" s="180"/>
      <c r="AQ18" s="206"/>
      <c r="BI18" s="47"/>
      <c r="BJ18" s="47"/>
      <c r="BK18" s="47"/>
      <c r="BL18" s="47"/>
      <c r="BM18" s="47"/>
      <c r="BN18" s="47"/>
      <c r="BO18" s="47"/>
      <c r="BP18" s="47"/>
      <c r="BQ18" s="47"/>
      <c r="BR18" s="47"/>
      <c r="BS18" s="47"/>
      <c r="BT18" s="47"/>
      <c r="BU18" s="47"/>
      <c r="BV18" s="47"/>
      <c r="BW18" s="47"/>
    </row>
    <row r="19" spans="3:75" s="235" customFormat="1" ht="21" customHeight="1">
      <c r="C19" s="206"/>
      <c r="D19" s="448"/>
      <c r="E19" s="191" t="s">
        <v>2547</v>
      </c>
      <c r="F19" s="259"/>
      <c r="G19" s="234"/>
      <c r="H19" s="234" t="s">
        <v>60</v>
      </c>
      <c r="I19" s="234" t="s">
        <v>64</v>
      </c>
      <c r="J19" s="234" t="s">
        <v>0</v>
      </c>
      <c r="K19" s="234" t="s">
        <v>65</v>
      </c>
      <c r="L19" s="234" t="s">
        <v>373</v>
      </c>
      <c r="M19" s="234" t="s">
        <v>333</v>
      </c>
      <c r="N19" s="46" t="s">
        <v>333</v>
      </c>
      <c r="O19" s="46" t="s">
        <v>0</v>
      </c>
      <c r="P19" s="46" t="s">
        <v>378</v>
      </c>
      <c r="Q19" s="46"/>
      <c r="R19" s="46"/>
      <c r="S19" s="46"/>
      <c r="T19" s="46"/>
      <c r="U19" s="98"/>
      <c r="V19" s="69"/>
      <c r="W19" s="70"/>
      <c r="X19" s="184"/>
      <c r="Y19" s="69"/>
      <c r="Z19" s="70"/>
      <c r="AA19" s="184"/>
      <c r="AB19" s="69"/>
      <c r="AC19" s="70"/>
      <c r="AD19" s="184"/>
      <c r="AE19" s="69"/>
      <c r="AF19" s="70"/>
      <c r="AG19" s="184"/>
      <c r="AH19" s="69"/>
      <c r="AI19" s="70"/>
      <c r="AJ19" s="184"/>
      <c r="AK19" s="69"/>
      <c r="AL19" s="70"/>
      <c r="AM19" s="184"/>
      <c r="AN19" s="21" t="str">
        <f t="shared" si="0"/>
        <v/>
      </c>
      <c r="AO19" s="22" t="str">
        <f t="shared" si="1"/>
        <v/>
      </c>
      <c r="AP19" s="180"/>
      <c r="AQ19" s="206"/>
      <c r="BI19" s="47"/>
      <c r="BJ19" s="47"/>
      <c r="BK19" s="47"/>
      <c r="BL19" s="47"/>
      <c r="BM19" s="47"/>
      <c r="BN19" s="47"/>
      <c r="BO19" s="47"/>
      <c r="BP19" s="47"/>
      <c r="BQ19" s="47"/>
      <c r="BR19" s="47"/>
      <c r="BS19" s="47"/>
      <c r="BT19" s="47"/>
      <c r="BU19" s="47"/>
      <c r="BV19" s="47"/>
      <c r="BW19" s="47"/>
    </row>
    <row r="20" spans="3:75" s="235" customFormat="1" ht="21" customHeight="1">
      <c r="C20" s="206"/>
      <c r="D20" s="448"/>
      <c r="E20" s="191" t="s">
        <v>2542</v>
      </c>
      <c r="F20" s="259"/>
      <c r="G20" s="234"/>
      <c r="H20" s="234" t="s">
        <v>60</v>
      </c>
      <c r="I20" s="234" t="s">
        <v>64</v>
      </c>
      <c r="J20" s="234" t="s">
        <v>0</v>
      </c>
      <c r="K20" s="234" t="s">
        <v>65</v>
      </c>
      <c r="L20" s="234" t="s">
        <v>374</v>
      </c>
      <c r="M20" s="234" t="s">
        <v>333</v>
      </c>
      <c r="N20" s="46" t="s">
        <v>333</v>
      </c>
      <c r="O20" s="46" t="s">
        <v>0</v>
      </c>
      <c r="P20" s="46" t="s">
        <v>378</v>
      </c>
      <c r="Q20" s="46"/>
      <c r="R20" s="46"/>
      <c r="S20" s="46"/>
      <c r="T20" s="46"/>
      <c r="U20" s="98"/>
      <c r="V20" s="69"/>
      <c r="W20" s="70"/>
      <c r="X20" s="184"/>
      <c r="Y20" s="69"/>
      <c r="Z20" s="70"/>
      <c r="AA20" s="184"/>
      <c r="AB20" s="69"/>
      <c r="AC20" s="70"/>
      <c r="AD20" s="184"/>
      <c r="AE20" s="69"/>
      <c r="AF20" s="70"/>
      <c r="AG20" s="184"/>
      <c r="AH20" s="69"/>
      <c r="AI20" s="70"/>
      <c r="AJ20" s="184"/>
      <c r="AK20" s="69"/>
      <c r="AL20" s="70"/>
      <c r="AM20" s="184"/>
      <c r="AN20" s="21" t="str">
        <f t="shared" si="0"/>
        <v/>
      </c>
      <c r="AO20" s="22" t="str">
        <f t="shared" si="1"/>
        <v/>
      </c>
      <c r="AP20" s="180"/>
      <c r="AQ20" s="206"/>
      <c r="BI20" s="47"/>
      <c r="BJ20" s="47"/>
      <c r="BK20" s="47"/>
      <c r="BL20" s="47"/>
      <c r="BM20" s="47"/>
      <c r="BN20" s="47"/>
      <c r="BO20" s="47"/>
      <c r="BP20" s="47"/>
      <c r="BQ20" s="47"/>
      <c r="BR20" s="47"/>
      <c r="BS20" s="47"/>
      <c r="BT20" s="47"/>
      <c r="BU20" s="47"/>
      <c r="BV20" s="47"/>
      <c r="BW20" s="47"/>
    </row>
    <row r="21" spans="3:75" s="235" customFormat="1" ht="21" customHeight="1">
      <c r="C21" s="206"/>
      <c r="D21" s="448"/>
      <c r="E21" s="191" t="s">
        <v>2543</v>
      </c>
      <c r="F21" s="259"/>
      <c r="G21" s="234"/>
      <c r="H21" s="234" t="s">
        <v>60</v>
      </c>
      <c r="I21" s="234" t="s">
        <v>64</v>
      </c>
      <c r="J21" s="234" t="s">
        <v>0</v>
      </c>
      <c r="K21" s="234" t="s">
        <v>65</v>
      </c>
      <c r="L21" s="234" t="s">
        <v>375</v>
      </c>
      <c r="M21" s="234" t="s">
        <v>333</v>
      </c>
      <c r="N21" s="46" t="s">
        <v>333</v>
      </c>
      <c r="O21" s="46" t="s">
        <v>0</v>
      </c>
      <c r="P21" s="46" t="s">
        <v>378</v>
      </c>
      <c r="Q21" s="46"/>
      <c r="R21" s="46"/>
      <c r="S21" s="46"/>
      <c r="T21" s="46"/>
      <c r="U21" s="98"/>
      <c r="V21" s="69"/>
      <c r="W21" s="70"/>
      <c r="X21" s="184"/>
      <c r="Y21" s="69"/>
      <c r="Z21" s="70"/>
      <c r="AA21" s="184"/>
      <c r="AB21" s="69"/>
      <c r="AC21" s="70"/>
      <c r="AD21" s="184"/>
      <c r="AE21" s="69"/>
      <c r="AF21" s="70"/>
      <c r="AG21" s="184"/>
      <c r="AH21" s="69"/>
      <c r="AI21" s="70"/>
      <c r="AJ21" s="184"/>
      <c r="AK21" s="69"/>
      <c r="AL21" s="70"/>
      <c r="AM21" s="184"/>
      <c r="AN21" s="21" t="str">
        <f t="shared" si="0"/>
        <v/>
      </c>
      <c r="AO21" s="22" t="str">
        <f t="shared" si="1"/>
        <v/>
      </c>
      <c r="AP21" s="180"/>
      <c r="AQ21" s="206"/>
      <c r="BI21" s="47"/>
      <c r="BJ21" s="47"/>
      <c r="BK21" s="47"/>
      <c r="BL21" s="47"/>
      <c r="BM21" s="47"/>
      <c r="BN21" s="47"/>
      <c r="BO21" s="47"/>
      <c r="BP21" s="47"/>
      <c r="BQ21" s="47"/>
      <c r="BR21" s="47"/>
      <c r="BS21" s="47"/>
      <c r="BT21" s="47"/>
      <c r="BU21" s="47"/>
      <c r="BV21" s="47"/>
      <c r="BW21" s="47"/>
    </row>
    <row r="22" spans="3:75" s="235" customFormat="1" ht="21" customHeight="1">
      <c r="C22" s="206"/>
      <c r="D22" s="448"/>
      <c r="E22" s="191" t="s">
        <v>2544</v>
      </c>
      <c r="F22" s="259"/>
      <c r="G22" s="234"/>
      <c r="H22" s="234" t="s">
        <v>60</v>
      </c>
      <c r="I22" s="234" t="s">
        <v>64</v>
      </c>
      <c r="J22" s="234" t="s">
        <v>0</v>
      </c>
      <c r="K22" s="234" t="s">
        <v>65</v>
      </c>
      <c r="L22" s="234" t="s">
        <v>376</v>
      </c>
      <c r="M22" s="234" t="s">
        <v>333</v>
      </c>
      <c r="N22" s="46" t="s">
        <v>333</v>
      </c>
      <c r="O22" s="46" t="s">
        <v>0</v>
      </c>
      <c r="P22" s="46" t="s">
        <v>378</v>
      </c>
      <c r="Q22" s="46"/>
      <c r="R22" s="46"/>
      <c r="S22" s="46"/>
      <c r="T22" s="46"/>
      <c r="U22" s="98"/>
      <c r="V22" s="69"/>
      <c r="W22" s="70"/>
      <c r="X22" s="184"/>
      <c r="Y22" s="69"/>
      <c r="Z22" s="70"/>
      <c r="AA22" s="184"/>
      <c r="AB22" s="69"/>
      <c r="AC22" s="70"/>
      <c r="AD22" s="184"/>
      <c r="AE22" s="69"/>
      <c r="AF22" s="70"/>
      <c r="AG22" s="184"/>
      <c r="AH22" s="69"/>
      <c r="AI22" s="70"/>
      <c r="AJ22" s="184"/>
      <c r="AK22" s="69"/>
      <c r="AL22" s="70"/>
      <c r="AM22" s="184"/>
      <c r="AN22" s="21" t="str">
        <f t="shared" si="0"/>
        <v/>
      </c>
      <c r="AO22" s="22" t="str">
        <f t="shared" si="1"/>
        <v/>
      </c>
      <c r="AP22" s="180"/>
      <c r="AQ22" s="206"/>
      <c r="BI22" s="47"/>
      <c r="BJ22" s="47"/>
      <c r="BK22" s="47"/>
      <c r="BL22" s="47"/>
      <c r="BM22" s="47"/>
      <c r="BN22" s="47"/>
      <c r="BO22" s="47"/>
      <c r="BP22" s="47"/>
      <c r="BQ22" s="47"/>
      <c r="BR22" s="47"/>
      <c r="BS22" s="47"/>
      <c r="BT22" s="47"/>
      <c r="BU22" s="47"/>
      <c r="BV22" s="47"/>
      <c r="BW22" s="47"/>
    </row>
    <row r="23" spans="3:75" s="235" customFormat="1" ht="21" customHeight="1">
      <c r="C23" s="206"/>
      <c r="D23" s="448"/>
      <c r="E23" s="191" t="s">
        <v>2545</v>
      </c>
      <c r="F23" s="259"/>
      <c r="G23" s="234"/>
      <c r="H23" s="234" t="s">
        <v>60</v>
      </c>
      <c r="I23" s="234" t="s">
        <v>64</v>
      </c>
      <c r="J23" s="234" t="s">
        <v>0</v>
      </c>
      <c r="K23" s="234" t="s">
        <v>65</v>
      </c>
      <c r="L23" s="234" t="s">
        <v>377</v>
      </c>
      <c r="M23" s="234" t="s">
        <v>333</v>
      </c>
      <c r="N23" s="46" t="s">
        <v>333</v>
      </c>
      <c r="O23" s="46" t="s">
        <v>0</v>
      </c>
      <c r="P23" s="46" t="s">
        <v>378</v>
      </c>
      <c r="Q23" s="46"/>
      <c r="R23" s="46"/>
      <c r="S23" s="46"/>
      <c r="T23" s="46"/>
      <c r="U23" s="98"/>
      <c r="V23" s="69"/>
      <c r="W23" s="70"/>
      <c r="X23" s="184"/>
      <c r="Y23" s="69"/>
      <c r="Z23" s="70"/>
      <c r="AA23" s="184"/>
      <c r="AB23" s="69"/>
      <c r="AC23" s="70"/>
      <c r="AD23" s="184"/>
      <c r="AE23" s="69"/>
      <c r="AF23" s="70"/>
      <c r="AG23" s="184"/>
      <c r="AH23" s="69"/>
      <c r="AI23" s="70"/>
      <c r="AJ23" s="184"/>
      <c r="AK23" s="69"/>
      <c r="AL23" s="70"/>
      <c r="AM23" s="184"/>
      <c r="AN23" s="21" t="str">
        <f t="shared" si="0"/>
        <v/>
      </c>
      <c r="AO23" s="22" t="str">
        <f t="shared" si="1"/>
        <v/>
      </c>
      <c r="AP23" s="180"/>
      <c r="AQ23" s="206"/>
      <c r="BI23" s="47"/>
      <c r="BJ23" s="47"/>
      <c r="BK23" s="47"/>
      <c r="BL23" s="47"/>
      <c r="BM23" s="47"/>
      <c r="BN23" s="47"/>
      <c r="BO23" s="47"/>
      <c r="BP23" s="47"/>
      <c r="BQ23" s="47"/>
      <c r="BR23" s="47"/>
      <c r="BS23" s="47"/>
      <c r="BT23" s="47"/>
      <c r="BU23" s="47"/>
      <c r="BV23" s="47"/>
      <c r="BW23" s="47"/>
    </row>
    <row r="24" spans="3:75" s="235" customFormat="1" ht="21" customHeight="1">
      <c r="C24" s="206"/>
      <c r="D24" s="448"/>
      <c r="E24" s="181" t="s">
        <v>2290</v>
      </c>
      <c r="F24" s="259"/>
      <c r="G24" s="234"/>
      <c r="H24" s="234" t="s">
        <v>60</v>
      </c>
      <c r="I24" s="234" t="s">
        <v>64</v>
      </c>
      <c r="J24" s="234" t="s">
        <v>0</v>
      </c>
      <c r="K24" s="234" t="s">
        <v>65</v>
      </c>
      <c r="L24" s="234" t="s">
        <v>67</v>
      </c>
      <c r="M24" s="234" t="s">
        <v>333</v>
      </c>
      <c r="N24" s="46" t="s">
        <v>333</v>
      </c>
      <c r="O24" s="46" t="s">
        <v>0</v>
      </c>
      <c r="P24" s="46" t="s">
        <v>378</v>
      </c>
      <c r="Q24" s="46"/>
      <c r="R24" s="46"/>
      <c r="S24" s="46"/>
      <c r="T24" s="46"/>
      <c r="U24" s="98"/>
      <c r="V24" s="69"/>
      <c r="W24" s="70"/>
      <c r="X24" s="184"/>
      <c r="Y24" s="69"/>
      <c r="Z24" s="70"/>
      <c r="AA24" s="184"/>
      <c r="AB24" s="69"/>
      <c r="AC24" s="70"/>
      <c r="AD24" s="184"/>
      <c r="AE24" s="69"/>
      <c r="AF24" s="70"/>
      <c r="AG24" s="184"/>
      <c r="AH24" s="69"/>
      <c r="AI24" s="70"/>
      <c r="AJ24" s="184"/>
      <c r="AK24" s="69"/>
      <c r="AL24" s="70"/>
      <c r="AM24" s="184"/>
      <c r="AN24" s="21" t="str">
        <f t="shared" si="0"/>
        <v/>
      </c>
      <c r="AO24" s="22" t="str">
        <f t="shared" si="1"/>
        <v/>
      </c>
      <c r="AP24" s="180"/>
      <c r="AQ24" s="206"/>
      <c r="BI24" s="47"/>
      <c r="BJ24" s="47"/>
      <c r="BK24" s="47"/>
      <c r="BL24" s="47"/>
      <c r="BM24" s="47"/>
      <c r="BN24" s="47"/>
      <c r="BO24" s="47"/>
      <c r="BP24" s="47"/>
      <c r="BQ24" s="47"/>
      <c r="BR24" s="47"/>
      <c r="BS24" s="47"/>
      <c r="BT24" s="47"/>
      <c r="BU24" s="47"/>
      <c r="BV24" s="47"/>
      <c r="BW24" s="47"/>
    </row>
    <row r="25" spans="3:75" s="235" customFormat="1" ht="21" customHeight="1">
      <c r="C25" s="206"/>
      <c r="D25" s="448"/>
      <c r="E25" s="185" t="s">
        <v>2546</v>
      </c>
      <c r="F25" s="259"/>
      <c r="G25" s="234"/>
      <c r="H25" s="234" t="s">
        <v>60</v>
      </c>
      <c r="I25" s="234" t="s">
        <v>64</v>
      </c>
      <c r="J25" s="234" t="s">
        <v>0</v>
      </c>
      <c r="K25" s="234" t="s">
        <v>65</v>
      </c>
      <c r="L25" s="234" t="s">
        <v>0</v>
      </c>
      <c r="M25" s="234" t="s">
        <v>333</v>
      </c>
      <c r="N25" s="46" t="s">
        <v>333</v>
      </c>
      <c r="O25" s="46" t="s">
        <v>0</v>
      </c>
      <c r="P25" s="46" t="s">
        <v>378</v>
      </c>
      <c r="Q25" s="46"/>
      <c r="R25" s="46"/>
      <c r="S25" s="46"/>
      <c r="T25" s="46"/>
      <c r="U25" s="101"/>
      <c r="V25" s="21" t="str">
        <f>IF(OR(SUMPRODUCT(--(V14:V24=""),--(W14:W24=""))&gt;0,COUNTIF(W14:W24,"M")&gt;0,COUNTIF(W14:W24,"X")=11),"",SUM(V14:V24))</f>
        <v/>
      </c>
      <c r="W25" s="22" t="str">
        <f>IF(AND(COUNTIF(W14:W24,"X")=11,SUM(V14:V24)=0,ISNUMBER(V25)),"",IF(COUNTIF(W14:W24,"M")&gt;0,"M",IF(AND(COUNTIF(W14:W24,W14)=11,OR(W14="X",W14="W",W14="Z")),UPPER(W14),"")))</f>
        <v/>
      </c>
      <c r="X25" s="180"/>
      <c r="Y25" s="21" t="str">
        <f>IF(OR(SUMPRODUCT(--(Y14:Y24=""),--(Z14:Z24=""))&gt;0,COUNTIF(Z14:Z24,"M")&gt;0,COUNTIF(Z14:Z24,"X")=11),"",SUM(Y14:Y24))</f>
        <v/>
      </c>
      <c r="Z25" s="22" t="str">
        <f>IF(AND(COUNTIF(Z14:Z24,"X")=11,SUM(Y14:Y24)=0,ISNUMBER(Y25)),"",IF(COUNTIF(Z14:Z24,"M")&gt;0,"M",IF(AND(COUNTIF(Z14:Z24,Z14)=11,OR(Z14="X",Z14="W",Z14="Z")),UPPER(Z14),"")))</f>
        <v/>
      </c>
      <c r="AA25" s="180"/>
      <c r="AB25" s="21" t="str">
        <f>IF(OR(SUMPRODUCT(--(AB14:AB24=""),--(AC14:AC24=""))&gt;0,COUNTIF(AC14:AC24,"M")&gt;0,COUNTIF(AC14:AC24,"X")=11),"",SUM(AB14:AB24))</f>
        <v/>
      </c>
      <c r="AC25" s="22" t="str">
        <f>IF(AND(COUNTIF(AC14:AC24,"X")=11,SUM(AB14:AB24)=0,ISNUMBER(AB25)),"",IF(COUNTIF(AC14:AC24,"M")&gt;0,"M",IF(AND(COUNTIF(AC14:AC24,AC14)=11,OR(AC14="X",AC14="W",AC14="Z")),UPPER(AC14),"")))</f>
        <v/>
      </c>
      <c r="AD25" s="180"/>
      <c r="AE25" s="21" t="str">
        <f>IF(OR(SUMPRODUCT(--(AE14:AE24=""),--(AF14:AF24=""))&gt;0,COUNTIF(AF14:AF24,"M")&gt;0,COUNTIF(AF14:AF24,"X")=11),"",SUM(AE14:AE24))</f>
        <v/>
      </c>
      <c r="AF25" s="22" t="str">
        <f>IF(AND(COUNTIF(AF14:AF24,"X")=11,SUM(AE14:AE24)=0,ISNUMBER(AE25)),"",IF(COUNTIF(AF14:AF24,"M")&gt;0,"M",IF(AND(COUNTIF(AF14:AF24,AF14)=11,OR(AF14="X",AF14="W",AF14="Z")),UPPER(AF14),"")))</f>
        <v/>
      </c>
      <c r="AG25" s="180"/>
      <c r="AH25" s="21" t="str">
        <f>IF(OR(SUMPRODUCT(--(AH14:AH24=""),--(AI14:AI24=""))&gt;0,COUNTIF(AI14:AI24,"M")&gt;0,COUNTIF(AI14:AI24,"X")=11),"",SUM(AH14:AH24))</f>
        <v/>
      </c>
      <c r="AI25" s="22" t="str">
        <f>IF(AND(COUNTIF(AI14:AI24,"X")=11,SUM(AH14:AH24)=0,ISNUMBER(AH25)),"",IF(COUNTIF(AI14:AI24,"M")&gt;0,"M",IF(AND(COUNTIF(AI14:AI24,AI14)=11,OR(AI14="X",AI14="W",AI14="Z")),UPPER(AI14),"")))</f>
        <v/>
      </c>
      <c r="AJ25" s="180"/>
      <c r="AK25" s="21" t="str">
        <f>IF(OR(SUMPRODUCT(--(AK14:AK24=""),--(AL14:AL24=""))&gt;0,COUNTIF(AL14:AL24,"M")&gt;0,COUNTIF(AL14:AL24,"X")=11),"",SUM(AK14:AK24))</f>
        <v/>
      </c>
      <c r="AL25" s="22" t="str">
        <f>IF(AND(COUNTIF(AL14:AL24,"X")=11,SUM(AK14:AK24)=0,ISNUMBER(AK25)),"",IF(COUNTIF(AL14:AL24,"M")&gt;0,"M",IF(AND(COUNTIF(AL14:AL24,AL14)=11,OR(AL14="X",AL14="W",AL14="Z")),UPPER(AL14),"")))</f>
        <v/>
      </c>
      <c r="AM25" s="180"/>
      <c r="AN25" s="21" t="str">
        <f>IF(OR(SUMPRODUCT(--(AN14:AN24=""),--(AO14:AO24=""))&gt;0,COUNTIF(AO14:AO24,"M")&gt;0,COUNTIF(AO14:AO24,"X")=11),"",SUM(AN14:AN24))</f>
        <v/>
      </c>
      <c r="AO25" s="22" t="str">
        <f>IF(AND(COUNTIF(AO14:AO24,"X")=11,SUM(AN14:AN24)=0,ISNUMBER(AN25)),"",IF(COUNTIF(AO14:AO24,"M")&gt;0,"M",IF(AND(COUNTIF(AO14:AO24,AO14)=11,OR(AO14="X",AO14="W",AO14="Z")),UPPER(AO14),"")))</f>
        <v/>
      </c>
      <c r="AP25" s="180"/>
      <c r="AQ25" s="206"/>
      <c r="BI25" s="47"/>
      <c r="BJ25" s="47"/>
      <c r="BK25" s="47"/>
      <c r="BL25" s="47"/>
      <c r="BM25" s="47"/>
      <c r="BN25" s="47"/>
      <c r="BO25" s="47"/>
      <c r="BP25" s="47"/>
      <c r="BQ25" s="47"/>
      <c r="BR25" s="47"/>
      <c r="BS25" s="47"/>
      <c r="BT25" s="47"/>
      <c r="BU25" s="47"/>
      <c r="BV25" s="47"/>
      <c r="BW25" s="47"/>
    </row>
    <row r="26" spans="3:75" s="235" customFormat="1" ht="21" customHeight="1">
      <c r="C26" s="206"/>
      <c r="D26" s="448" t="s">
        <v>2283</v>
      </c>
      <c r="E26" s="191" t="s">
        <v>2537</v>
      </c>
      <c r="F26" s="259"/>
      <c r="G26" s="234"/>
      <c r="H26" s="234" t="s">
        <v>61</v>
      </c>
      <c r="I26" s="234" t="s">
        <v>64</v>
      </c>
      <c r="J26" s="234" t="s">
        <v>0</v>
      </c>
      <c r="K26" s="234" t="s">
        <v>65</v>
      </c>
      <c r="L26" s="234" t="s">
        <v>368</v>
      </c>
      <c r="M26" s="234" t="s">
        <v>333</v>
      </c>
      <c r="N26" s="46" t="s">
        <v>333</v>
      </c>
      <c r="O26" s="46" t="s">
        <v>0</v>
      </c>
      <c r="P26" s="46" t="s">
        <v>378</v>
      </c>
      <c r="Q26" s="46"/>
      <c r="R26" s="46"/>
      <c r="S26" s="46"/>
      <c r="T26" s="46"/>
      <c r="U26" s="98"/>
      <c r="V26" s="69"/>
      <c r="W26" s="70"/>
      <c r="X26" s="184"/>
      <c r="Y26" s="69"/>
      <c r="Z26" s="70"/>
      <c r="AA26" s="184"/>
      <c r="AB26" s="69"/>
      <c r="AC26" s="70"/>
      <c r="AD26" s="184"/>
      <c r="AE26" s="69"/>
      <c r="AF26" s="70"/>
      <c r="AG26" s="184"/>
      <c r="AH26" s="69"/>
      <c r="AI26" s="70"/>
      <c r="AJ26" s="184"/>
      <c r="AK26" s="69"/>
      <c r="AL26" s="70"/>
      <c r="AM26" s="184"/>
      <c r="AN26" s="21" t="str">
        <f t="shared" ref="AN26:AN36" si="2">IF(OR(EXACT(V26,W26),EXACT(Y26,Z26),EXACT(AE26,AF26),EXACT(AK26,AL26),AND(W26=Z26,Z26=AF26,AF26=AL26,W26="X"),OR(W26="M",Z26="M",AF26="M",AL26="M")),"",SUM(V26,Y26,AE26,AK26))</f>
        <v/>
      </c>
      <c r="AO26" s="22" t="str">
        <f t="shared" ref="AO26:AO36" si="3" xml:space="preserve"> IF(AND(AND(W26="X",Z26="X",AF26="X",AL26="X"),SUM(V26,Y26,AE26,AK26)=0,ISNUMBER(AN26)),"",IF(OR(W26="M",Z26="M",AF26="M",AL26="M"),"M",IF(AND(W26=Z26,Z26=AF26,AF26=AL26,OR(W26="W",W26="Z",W26="X")),UPPER(W26),"")))</f>
        <v/>
      </c>
      <c r="AP26" s="180"/>
      <c r="AQ26" s="206"/>
      <c r="BI26" s="47"/>
      <c r="BJ26" s="47"/>
      <c r="BK26" s="47"/>
      <c r="BL26" s="47"/>
      <c r="BM26" s="47"/>
      <c r="BN26" s="47"/>
      <c r="BO26" s="47"/>
      <c r="BP26" s="47"/>
      <c r="BQ26" s="47"/>
      <c r="BR26" s="47"/>
      <c r="BS26" s="47"/>
      <c r="BT26" s="47"/>
      <c r="BU26" s="47"/>
      <c r="BV26" s="47"/>
      <c r="BW26" s="47"/>
    </row>
    <row r="27" spans="3:75" s="235" customFormat="1" ht="21" customHeight="1">
      <c r="C27" s="206"/>
      <c r="D27" s="448"/>
      <c r="E27" s="191" t="s">
        <v>2538</v>
      </c>
      <c r="F27" s="259"/>
      <c r="G27" s="234"/>
      <c r="H27" s="234" t="s">
        <v>61</v>
      </c>
      <c r="I27" s="234" t="s">
        <v>64</v>
      </c>
      <c r="J27" s="234" t="s">
        <v>0</v>
      </c>
      <c r="K27" s="234" t="s">
        <v>65</v>
      </c>
      <c r="L27" s="234" t="s">
        <v>369</v>
      </c>
      <c r="M27" s="234" t="s">
        <v>333</v>
      </c>
      <c r="N27" s="46" t="s">
        <v>333</v>
      </c>
      <c r="O27" s="46" t="s">
        <v>0</v>
      </c>
      <c r="P27" s="46" t="s">
        <v>378</v>
      </c>
      <c r="Q27" s="46"/>
      <c r="R27" s="46"/>
      <c r="S27" s="46"/>
      <c r="T27" s="46"/>
      <c r="U27" s="98"/>
      <c r="V27" s="69"/>
      <c r="W27" s="70"/>
      <c r="X27" s="184"/>
      <c r="Y27" s="69"/>
      <c r="Z27" s="70"/>
      <c r="AA27" s="184"/>
      <c r="AB27" s="69"/>
      <c r="AC27" s="70"/>
      <c r="AD27" s="184"/>
      <c r="AE27" s="69"/>
      <c r="AF27" s="70"/>
      <c r="AG27" s="184"/>
      <c r="AH27" s="69"/>
      <c r="AI27" s="70"/>
      <c r="AJ27" s="184"/>
      <c r="AK27" s="69"/>
      <c r="AL27" s="70"/>
      <c r="AM27" s="184"/>
      <c r="AN27" s="21" t="str">
        <f t="shared" si="2"/>
        <v/>
      </c>
      <c r="AO27" s="22" t="str">
        <f t="shared" si="3"/>
        <v/>
      </c>
      <c r="AP27" s="180"/>
      <c r="AQ27" s="206"/>
      <c r="BI27" s="47"/>
      <c r="BJ27" s="47"/>
      <c r="BK27" s="47"/>
      <c r="BL27" s="47"/>
      <c r="BM27" s="47"/>
      <c r="BN27" s="47"/>
      <c r="BO27" s="47"/>
      <c r="BP27" s="47"/>
      <c r="BQ27" s="47"/>
      <c r="BR27" s="47"/>
      <c r="BS27" s="47"/>
      <c r="BT27" s="47"/>
      <c r="BU27" s="47"/>
      <c r="BV27" s="47"/>
      <c r="BW27" s="47"/>
    </row>
    <row r="28" spans="3:75" s="235" customFormat="1" ht="21" customHeight="1">
      <c r="C28" s="206"/>
      <c r="D28" s="448"/>
      <c r="E28" s="191" t="s">
        <v>2539</v>
      </c>
      <c r="F28" s="259"/>
      <c r="G28" s="234"/>
      <c r="H28" s="234" t="s">
        <v>61</v>
      </c>
      <c r="I28" s="234" t="s">
        <v>64</v>
      </c>
      <c r="J28" s="234" t="s">
        <v>0</v>
      </c>
      <c r="K28" s="234" t="s">
        <v>65</v>
      </c>
      <c r="L28" s="234" t="s">
        <v>370</v>
      </c>
      <c r="M28" s="234" t="s">
        <v>333</v>
      </c>
      <c r="N28" s="46" t="s">
        <v>333</v>
      </c>
      <c r="O28" s="46" t="s">
        <v>0</v>
      </c>
      <c r="P28" s="46" t="s">
        <v>378</v>
      </c>
      <c r="Q28" s="46"/>
      <c r="R28" s="46"/>
      <c r="S28" s="46"/>
      <c r="T28" s="46"/>
      <c r="U28" s="98"/>
      <c r="V28" s="69"/>
      <c r="W28" s="70"/>
      <c r="X28" s="184"/>
      <c r="Y28" s="69"/>
      <c r="Z28" s="70"/>
      <c r="AA28" s="184"/>
      <c r="AB28" s="69"/>
      <c r="AC28" s="70"/>
      <c r="AD28" s="184"/>
      <c r="AE28" s="69"/>
      <c r="AF28" s="70"/>
      <c r="AG28" s="184"/>
      <c r="AH28" s="69"/>
      <c r="AI28" s="70"/>
      <c r="AJ28" s="184"/>
      <c r="AK28" s="69"/>
      <c r="AL28" s="70"/>
      <c r="AM28" s="184"/>
      <c r="AN28" s="21" t="str">
        <f t="shared" si="2"/>
        <v/>
      </c>
      <c r="AO28" s="22" t="str">
        <f t="shared" si="3"/>
        <v/>
      </c>
      <c r="AP28" s="180"/>
      <c r="AQ28" s="206"/>
      <c r="BI28" s="47"/>
      <c r="BJ28" s="47"/>
      <c r="BK28" s="47"/>
      <c r="BL28" s="47"/>
      <c r="BM28" s="47"/>
      <c r="BN28" s="47"/>
      <c r="BO28" s="47"/>
      <c r="BP28" s="47"/>
      <c r="BQ28" s="47"/>
      <c r="BR28" s="47"/>
      <c r="BS28" s="47"/>
      <c r="BT28" s="47"/>
      <c r="BU28" s="47"/>
      <c r="BV28" s="47"/>
      <c r="BW28" s="47"/>
    </row>
    <row r="29" spans="3:75" s="235" customFormat="1" ht="21" customHeight="1">
      <c r="C29" s="206"/>
      <c r="D29" s="448"/>
      <c r="E29" s="191" t="s">
        <v>2540</v>
      </c>
      <c r="F29" s="259"/>
      <c r="G29" s="234"/>
      <c r="H29" s="234" t="s">
        <v>61</v>
      </c>
      <c r="I29" s="234" t="s">
        <v>64</v>
      </c>
      <c r="J29" s="234" t="s">
        <v>0</v>
      </c>
      <c r="K29" s="234" t="s">
        <v>65</v>
      </c>
      <c r="L29" s="234" t="s">
        <v>371</v>
      </c>
      <c r="M29" s="234" t="s">
        <v>333</v>
      </c>
      <c r="N29" s="46" t="s">
        <v>333</v>
      </c>
      <c r="O29" s="46" t="s">
        <v>0</v>
      </c>
      <c r="P29" s="46" t="s">
        <v>378</v>
      </c>
      <c r="Q29" s="46"/>
      <c r="R29" s="46"/>
      <c r="S29" s="46"/>
      <c r="T29" s="46"/>
      <c r="U29" s="98"/>
      <c r="V29" s="69"/>
      <c r="W29" s="70"/>
      <c r="X29" s="184"/>
      <c r="Y29" s="69"/>
      <c r="Z29" s="70"/>
      <c r="AA29" s="184"/>
      <c r="AB29" s="69"/>
      <c r="AC29" s="70"/>
      <c r="AD29" s="184"/>
      <c r="AE29" s="69"/>
      <c r="AF29" s="70"/>
      <c r="AG29" s="184"/>
      <c r="AH29" s="69"/>
      <c r="AI29" s="70"/>
      <c r="AJ29" s="184"/>
      <c r="AK29" s="69"/>
      <c r="AL29" s="70"/>
      <c r="AM29" s="184"/>
      <c r="AN29" s="21" t="str">
        <f t="shared" si="2"/>
        <v/>
      </c>
      <c r="AO29" s="22" t="str">
        <f t="shared" si="3"/>
        <v/>
      </c>
      <c r="AP29" s="180"/>
      <c r="AQ29" s="206"/>
      <c r="BI29" s="47"/>
      <c r="BJ29" s="47"/>
      <c r="BK29" s="47"/>
      <c r="BL29" s="47"/>
      <c r="BM29" s="47"/>
      <c r="BN29" s="47"/>
      <c r="BO29" s="47"/>
      <c r="BP29" s="47"/>
      <c r="BQ29" s="47"/>
      <c r="BR29" s="47"/>
      <c r="BS29" s="47"/>
      <c r="BT29" s="47"/>
      <c r="BU29" s="47"/>
      <c r="BV29" s="47"/>
      <c r="BW29" s="47"/>
    </row>
    <row r="30" spans="3:75" s="235" customFormat="1" ht="21" customHeight="1">
      <c r="C30" s="206"/>
      <c r="D30" s="448"/>
      <c r="E30" s="191" t="s">
        <v>2541</v>
      </c>
      <c r="F30" s="259"/>
      <c r="G30" s="234"/>
      <c r="H30" s="234" t="s">
        <v>61</v>
      </c>
      <c r="I30" s="234" t="s">
        <v>64</v>
      </c>
      <c r="J30" s="234" t="s">
        <v>0</v>
      </c>
      <c r="K30" s="234" t="s">
        <v>65</v>
      </c>
      <c r="L30" s="234" t="s">
        <v>372</v>
      </c>
      <c r="M30" s="234" t="s">
        <v>333</v>
      </c>
      <c r="N30" s="46" t="s">
        <v>333</v>
      </c>
      <c r="O30" s="46" t="s">
        <v>0</v>
      </c>
      <c r="P30" s="46" t="s">
        <v>378</v>
      </c>
      <c r="Q30" s="46"/>
      <c r="R30" s="46"/>
      <c r="S30" s="46"/>
      <c r="T30" s="46"/>
      <c r="U30" s="98"/>
      <c r="V30" s="69"/>
      <c r="W30" s="70"/>
      <c r="X30" s="184"/>
      <c r="Y30" s="69"/>
      <c r="Z30" s="70"/>
      <c r="AA30" s="184"/>
      <c r="AB30" s="69"/>
      <c r="AC30" s="70"/>
      <c r="AD30" s="184"/>
      <c r="AE30" s="69"/>
      <c r="AF30" s="70"/>
      <c r="AG30" s="184"/>
      <c r="AH30" s="69"/>
      <c r="AI30" s="70"/>
      <c r="AJ30" s="184"/>
      <c r="AK30" s="69"/>
      <c r="AL30" s="70"/>
      <c r="AM30" s="184"/>
      <c r="AN30" s="21" t="str">
        <f t="shared" si="2"/>
        <v/>
      </c>
      <c r="AO30" s="22" t="str">
        <f t="shared" si="3"/>
        <v/>
      </c>
      <c r="AP30" s="180"/>
      <c r="AQ30" s="206"/>
      <c r="BI30" s="47"/>
      <c r="BJ30" s="47"/>
      <c r="BK30" s="47"/>
      <c r="BL30" s="47"/>
      <c r="BM30" s="47"/>
      <c r="BN30" s="47"/>
      <c r="BO30" s="47"/>
      <c r="BP30" s="47"/>
      <c r="BQ30" s="47"/>
      <c r="BR30" s="47"/>
      <c r="BS30" s="47"/>
      <c r="BT30" s="47"/>
      <c r="BU30" s="47"/>
      <c r="BV30" s="47"/>
      <c r="BW30" s="47"/>
    </row>
    <row r="31" spans="3:75" s="235" customFormat="1" ht="21" customHeight="1">
      <c r="C31" s="206"/>
      <c r="D31" s="448"/>
      <c r="E31" s="191" t="s">
        <v>2547</v>
      </c>
      <c r="F31" s="259"/>
      <c r="G31" s="234"/>
      <c r="H31" s="234" t="s">
        <v>61</v>
      </c>
      <c r="I31" s="234" t="s">
        <v>64</v>
      </c>
      <c r="J31" s="234" t="s">
        <v>0</v>
      </c>
      <c r="K31" s="234" t="s">
        <v>65</v>
      </c>
      <c r="L31" s="234" t="s">
        <v>373</v>
      </c>
      <c r="M31" s="234" t="s">
        <v>333</v>
      </c>
      <c r="N31" s="46" t="s">
        <v>333</v>
      </c>
      <c r="O31" s="46" t="s">
        <v>0</v>
      </c>
      <c r="P31" s="46" t="s">
        <v>378</v>
      </c>
      <c r="Q31" s="46"/>
      <c r="R31" s="46"/>
      <c r="S31" s="46"/>
      <c r="T31" s="46"/>
      <c r="U31" s="98"/>
      <c r="V31" s="69"/>
      <c r="W31" s="70"/>
      <c r="X31" s="184"/>
      <c r="Y31" s="69"/>
      <c r="Z31" s="70"/>
      <c r="AA31" s="184"/>
      <c r="AB31" s="69"/>
      <c r="AC31" s="70"/>
      <c r="AD31" s="184"/>
      <c r="AE31" s="69"/>
      <c r="AF31" s="70"/>
      <c r="AG31" s="184"/>
      <c r="AH31" s="69"/>
      <c r="AI31" s="70"/>
      <c r="AJ31" s="184"/>
      <c r="AK31" s="69"/>
      <c r="AL31" s="70"/>
      <c r="AM31" s="184"/>
      <c r="AN31" s="21" t="str">
        <f t="shared" si="2"/>
        <v/>
      </c>
      <c r="AO31" s="22" t="str">
        <f t="shared" si="3"/>
        <v/>
      </c>
      <c r="AP31" s="180"/>
      <c r="AQ31" s="206"/>
      <c r="BI31" s="47"/>
      <c r="BJ31" s="47"/>
      <c r="BK31" s="47"/>
      <c r="BL31" s="47"/>
      <c r="BM31" s="47"/>
      <c r="BN31" s="47"/>
      <c r="BO31" s="47"/>
      <c r="BP31" s="47"/>
      <c r="BQ31" s="47"/>
      <c r="BR31" s="47"/>
      <c r="BS31" s="47"/>
      <c r="BT31" s="47"/>
      <c r="BU31" s="47"/>
      <c r="BV31" s="47"/>
      <c r="BW31" s="47"/>
    </row>
    <row r="32" spans="3:75" s="235" customFormat="1" ht="21" customHeight="1">
      <c r="C32" s="206"/>
      <c r="D32" s="448"/>
      <c r="E32" s="191" t="s">
        <v>2542</v>
      </c>
      <c r="F32" s="259"/>
      <c r="G32" s="234"/>
      <c r="H32" s="234" t="s">
        <v>61</v>
      </c>
      <c r="I32" s="234" t="s">
        <v>64</v>
      </c>
      <c r="J32" s="234" t="s">
        <v>0</v>
      </c>
      <c r="K32" s="234" t="s">
        <v>65</v>
      </c>
      <c r="L32" s="234" t="s">
        <v>374</v>
      </c>
      <c r="M32" s="234" t="s">
        <v>333</v>
      </c>
      <c r="N32" s="46" t="s">
        <v>333</v>
      </c>
      <c r="O32" s="46" t="s">
        <v>0</v>
      </c>
      <c r="P32" s="46" t="s">
        <v>378</v>
      </c>
      <c r="Q32" s="46"/>
      <c r="R32" s="46"/>
      <c r="S32" s="46"/>
      <c r="T32" s="46"/>
      <c r="U32" s="98"/>
      <c r="V32" s="69"/>
      <c r="W32" s="70"/>
      <c r="X32" s="184"/>
      <c r="Y32" s="69"/>
      <c r="Z32" s="70"/>
      <c r="AA32" s="184"/>
      <c r="AB32" s="69"/>
      <c r="AC32" s="70"/>
      <c r="AD32" s="184"/>
      <c r="AE32" s="69"/>
      <c r="AF32" s="70"/>
      <c r="AG32" s="184"/>
      <c r="AH32" s="69"/>
      <c r="AI32" s="70"/>
      <c r="AJ32" s="184"/>
      <c r="AK32" s="69"/>
      <c r="AL32" s="70"/>
      <c r="AM32" s="184"/>
      <c r="AN32" s="21" t="str">
        <f t="shared" si="2"/>
        <v/>
      </c>
      <c r="AO32" s="22" t="str">
        <f t="shared" si="3"/>
        <v/>
      </c>
      <c r="AP32" s="180"/>
      <c r="AQ32" s="206"/>
      <c r="BI32" s="47"/>
      <c r="BJ32" s="47"/>
      <c r="BK32" s="47"/>
      <c r="BL32" s="47"/>
      <c r="BM32" s="47"/>
      <c r="BN32" s="47"/>
      <c r="BO32" s="47"/>
      <c r="BP32" s="47"/>
      <c r="BQ32" s="47"/>
      <c r="BR32" s="47"/>
      <c r="BS32" s="47"/>
      <c r="BT32" s="47"/>
      <c r="BU32" s="47"/>
      <c r="BV32" s="47"/>
      <c r="BW32" s="47"/>
    </row>
    <row r="33" spans="3:75" s="235" customFormat="1" ht="21" customHeight="1">
      <c r="C33" s="206"/>
      <c r="D33" s="448"/>
      <c r="E33" s="191" t="s">
        <v>2543</v>
      </c>
      <c r="F33" s="259"/>
      <c r="G33" s="234"/>
      <c r="H33" s="234" t="s">
        <v>61</v>
      </c>
      <c r="I33" s="234" t="s">
        <v>64</v>
      </c>
      <c r="J33" s="234" t="s">
        <v>0</v>
      </c>
      <c r="K33" s="234" t="s">
        <v>65</v>
      </c>
      <c r="L33" s="234" t="s">
        <v>375</v>
      </c>
      <c r="M33" s="234" t="s">
        <v>333</v>
      </c>
      <c r="N33" s="46" t="s">
        <v>333</v>
      </c>
      <c r="O33" s="46" t="s">
        <v>0</v>
      </c>
      <c r="P33" s="46" t="s">
        <v>378</v>
      </c>
      <c r="Q33" s="46"/>
      <c r="R33" s="46"/>
      <c r="S33" s="46"/>
      <c r="T33" s="46"/>
      <c r="U33" s="98"/>
      <c r="V33" s="69"/>
      <c r="W33" s="70"/>
      <c r="X33" s="184"/>
      <c r="Y33" s="69"/>
      <c r="Z33" s="70"/>
      <c r="AA33" s="184"/>
      <c r="AB33" s="69"/>
      <c r="AC33" s="70"/>
      <c r="AD33" s="184"/>
      <c r="AE33" s="69"/>
      <c r="AF33" s="70"/>
      <c r="AG33" s="184"/>
      <c r="AH33" s="69"/>
      <c r="AI33" s="70"/>
      <c r="AJ33" s="184"/>
      <c r="AK33" s="69"/>
      <c r="AL33" s="70"/>
      <c r="AM33" s="184"/>
      <c r="AN33" s="21" t="str">
        <f t="shared" si="2"/>
        <v/>
      </c>
      <c r="AO33" s="22" t="str">
        <f t="shared" si="3"/>
        <v/>
      </c>
      <c r="AP33" s="180"/>
      <c r="AQ33" s="206"/>
      <c r="BI33" s="47"/>
      <c r="BJ33" s="47"/>
      <c r="BK33" s="47"/>
      <c r="BL33" s="47"/>
      <c r="BM33" s="47"/>
      <c r="BN33" s="47"/>
      <c r="BO33" s="47"/>
      <c r="BP33" s="47"/>
      <c r="BQ33" s="47"/>
      <c r="BR33" s="47"/>
      <c r="BS33" s="47"/>
      <c r="BT33" s="47"/>
      <c r="BU33" s="47"/>
      <c r="BV33" s="47"/>
      <c r="BW33" s="47"/>
    </row>
    <row r="34" spans="3:75" s="235" customFormat="1" ht="21" customHeight="1">
      <c r="C34" s="206"/>
      <c r="D34" s="448"/>
      <c r="E34" s="191" t="s">
        <v>2544</v>
      </c>
      <c r="F34" s="259"/>
      <c r="G34" s="234"/>
      <c r="H34" s="234" t="s">
        <v>61</v>
      </c>
      <c r="I34" s="234" t="s">
        <v>64</v>
      </c>
      <c r="J34" s="234" t="s">
        <v>0</v>
      </c>
      <c r="K34" s="234" t="s">
        <v>65</v>
      </c>
      <c r="L34" s="234" t="s">
        <v>376</v>
      </c>
      <c r="M34" s="234" t="s">
        <v>333</v>
      </c>
      <c r="N34" s="46" t="s">
        <v>333</v>
      </c>
      <c r="O34" s="46" t="s">
        <v>0</v>
      </c>
      <c r="P34" s="46" t="s">
        <v>378</v>
      </c>
      <c r="Q34" s="46"/>
      <c r="R34" s="46"/>
      <c r="S34" s="46"/>
      <c r="T34" s="46"/>
      <c r="U34" s="98"/>
      <c r="V34" s="69"/>
      <c r="W34" s="70"/>
      <c r="X34" s="184"/>
      <c r="Y34" s="69"/>
      <c r="Z34" s="70"/>
      <c r="AA34" s="184"/>
      <c r="AB34" s="69"/>
      <c r="AC34" s="70"/>
      <c r="AD34" s="184"/>
      <c r="AE34" s="69"/>
      <c r="AF34" s="70"/>
      <c r="AG34" s="184"/>
      <c r="AH34" s="69"/>
      <c r="AI34" s="70"/>
      <c r="AJ34" s="184"/>
      <c r="AK34" s="69"/>
      <c r="AL34" s="70"/>
      <c r="AM34" s="184"/>
      <c r="AN34" s="21" t="str">
        <f t="shared" si="2"/>
        <v/>
      </c>
      <c r="AO34" s="22" t="str">
        <f t="shared" si="3"/>
        <v/>
      </c>
      <c r="AP34" s="180"/>
      <c r="AQ34" s="206"/>
      <c r="BI34" s="47"/>
      <c r="BJ34" s="47"/>
      <c r="BK34" s="47"/>
      <c r="BL34" s="47"/>
      <c r="BM34" s="47"/>
      <c r="BN34" s="47"/>
      <c r="BO34" s="47"/>
      <c r="BP34" s="47"/>
      <c r="BQ34" s="47"/>
      <c r="BR34" s="47"/>
      <c r="BS34" s="47"/>
      <c r="BT34" s="47"/>
      <c r="BU34" s="47"/>
      <c r="BV34" s="47"/>
      <c r="BW34" s="47"/>
    </row>
    <row r="35" spans="3:75" s="235" customFormat="1" ht="21" customHeight="1">
      <c r="C35" s="206"/>
      <c r="D35" s="448"/>
      <c r="E35" s="191" t="s">
        <v>2545</v>
      </c>
      <c r="F35" s="259"/>
      <c r="G35" s="234"/>
      <c r="H35" s="234" t="s">
        <v>61</v>
      </c>
      <c r="I35" s="234" t="s">
        <v>64</v>
      </c>
      <c r="J35" s="234" t="s">
        <v>0</v>
      </c>
      <c r="K35" s="234" t="s">
        <v>65</v>
      </c>
      <c r="L35" s="234" t="s">
        <v>377</v>
      </c>
      <c r="M35" s="234" t="s">
        <v>333</v>
      </c>
      <c r="N35" s="46" t="s">
        <v>333</v>
      </c>
      <c r="O35" s="46" t="s">
        <v>0</v>
      </c>
      <c r="P35" s="46" t="s">
        <v>378</v>
      </c>
      <c r="Q35" s="46"/>
      <c r="R35" s="46"/>
      <c r="S35" s="46"/>
      <c r="T35" s="46"/>
      <c r="U35" s="98"/>
      <c r="V35" s="69"/>
      <c r="W35" s="70"/>
      <c r="X35" s="184"/>
      <c r="Y35" s="69"/>
      <c r="Z35" s="70"/>
      <c r="AA35" s="184"/>
      <c r="AB35" s="69"/>
      <c r="AC35" s="70"/>
      <c r="AD35" s="184"/>
      <c r="AE35" s="69"/>
      <c r="AF35" s="70"/>
      <c r="AG35" s="184"/>
      <c r="AH35" s="69"/>
      <c r="AI35" s="70"/>
      <c r="AJ35" s="184"/>
      <c r="AK35" s="69"/>
      <c r="AL35" s="70"/>
      <c r="AM35" s="184"/>
      <c r="AN35" s="21" t="str">
        <f t="shared" si="2"/>
        <v/>
      </c>
      <c r="AO35" s="22" t="str">
        <f t="shared" si="3"/>
        <v/>
      </c>
      <c r="AP35" s="180"/>
      <c r="AQ35" s="206"/>
      <c r="BI35" s="47"/>
      <c r="BJ35" s="47"/>
      <c r="BK35" s="47"/>
      <c r="BL35" s="47"/>
      <c r="BM35" s="47"/>
      <c r="BN35" s="47"/>
      <c r="BO35" s="47"/>
      <c r="BP35" s="47"/>
      <c r="BQ35" s="47"/>
      <c r="BR35" s="47"/>
      <c r="BS35" s="47"/>
      <c r="BT35" s="47"/>
      <c r="BU35" s="47"/>
      <c r="BV35" s="47"/>
      <c r="BW35" s="47"/>
    </row>
    <row r="36" spans="3:75" s="235" customFormat="1" ht="21" customHeight="1">
      <c r="C36" s="206"/>
      <c r="D36" s="448"/>
      <c r="E36" s="181" t="s">
        <v>2290</v>
      </c>
      <c r="F36" s="259"/>
      <c r="G36" s="234"/>
      <c r="H36" s="234" t="s">
        <v>61</v>
      </c>
      <c r="I36" s="234" t="s">
        <v>64</v>
      </c>
      <c r="J36" s="234" t="s">
        <v>0</v>
      </c>
      <c r="K36" s="234" t="s">
        <v>65</v>
      </c>
      <c r="L36" s="234" t="s">
        <v>67</v>
      </c>
      <c r="M36" s="234" t="s">
        <v>333</v>
      </c>
      <c r="N36" s="46" t="s">
        <v>333</v>
      </c>
      <c r="O36" s="46" t="s">
        <v>0</v>
      </c>
      <c r="P36" s="46" t="s">
        <v>378</v>
      </c>
      <c r="Q36" s="46"/>
      <c r="R36" s="46"/>
      <c r="S36" s="46"/>
      <c r="T36" s="46"/>
      <c r="U36" s="98"/>
      <c r="V36" s="69"/>
      <c r="W36" s="70"/>
      <c r="X36" s="184"/>
      <c r="Y36" s="69"/>
      <c r="Z36" s="70"/>
      <c r="AA36" s="184"/>
      <c r="AB36" s="69"/>
      <c r="AC36" s="70"/>
      <c r="AD36" s="184"/>
      <c r="AE36" s="69"/>
      <c r="AF36" s="70"/>
      <c r="AG36" s="184"/>
      <c r="AH36" s="69"/>
      <c r="AI36" s="70"/>
      <c r="AJ36" s="184"/>
      <c r="AK36" s="69"/>
      <c r="AL36" s="70"/>
      <c r="AM36" s="184"/>
      <c r="AN36" s="21" t="str">
        <f t="shared" si="2"/>
        <v/>
      </c>
      <c r="AO36" s="22" t="str">
        <f t="shared" si="3"/>
        <v/>
      </c>
      <c r="AP36" s="180"/>
      <c r="AQ36" s="206"/>
      <c r="BI36" s="47"/>
      <c r="BJ36" s="47"/>
      <c r="BK36" s="47"/>
      <c r="BL36" s="47"/>
      <c r="BM36" s="47"/>
      <c r="BN36" s="47"/>
      <c r="BO36" s="47"/>
      <c r="BP36" s="47"/>
      <c r="BQ36" s="47"/>
      <c r="BR36" s="47"/>
      <c r="BS36" s="47"/>
      <c r="BT36" s="47"/>
      <c r="BU36" s="47"/>
      <c r="BV36" s="47"/>
      <c r="BW36" s="47"/>
    </row>
    <row r="37" spans="3:75" s="235" customFormat="1" ht="21" customHeight="1">
      <c r="C37" s="206"/>
      <c r="D37" s="448"/>
      <c r="E37" s="185" t="s">
        <v>2546</v>
      </c>
      <c r="F37" s="259"/>
      <c r="G37" s="234"/>
      <c r="H37" s="234" t="s">
        <v>61</v>
      </c>
      <c r="I37" s="234" t="s">
        <v>64</v>
      </c>
      <c r="J37" s="234" t="s">
        <v>0</v>
      </c>
      <c r="K37" s="234" t="s">
        <v>65</v>
      </c>
      <c r="L37" s="234" t="s">
        <v>0</v>
      </c>
      <c r="M37" s="234" t="s">
        <v>333</v>
      </c>
      <c r="N37" s="46" t="s">
        <v>333</v>
      </c>
      <c r="O37" s="46" t="s">
        <v>0</v>
      </c>
      <c r="P37" s="46" t="s">
        <v>378</v>
      </c>
      <c r="Q37" s="46"/>
      <c r="R37" s="46"/>
      <c r="S37" s="46"/>
      <c r="T37" s="46"/>
      <c r="U37" s="107"/>
      <c r="V37" s="21" t="str">
        <f>IF(OR(SUMPRODUCT(--(V26:V36=""),--(W26:W36=""))&gt;0,COUNTIF(W26:W36,"M")&gt;0,COUNTIF(W26:W36,"X")=11),"",SUM(V26:V36))</f>
        <v/>
      </c>
      <c r="W37" s="22" t="str">
        <f>IF(AND(COUNTIF(W26:W36,"X")=11,SUM(V26:V36)=0,ISNUMBER(V37)),"",IF(COUNTIF(W26:W36,"M")&gt;0,"M",IF(AND(COUNTIF(W26:W36,W26)=11,OR(W26="X",W26="W",W26="Z")),UPPER(W26),"")))</f>
        <v/>
      </c>
      <c r="X37" s="180"/>
      <c r="Y37" s="21" t="str">
        <f>IF(OR(SUMPRODUCT(--(Y26:Y36=""),--(Z26:Z36=""))&gt;0,COUNTIF(Z26:Z36,"M")&gt;0,COUNTIF(Z26:Z36,"X")=11),"",SUM(Y26:Y36))</f>
        <v/>
      </c>
      <c r="Z37" s="22" t="str">
        <f>IF(AND(COUNTIF(Z26:Z36,"X")=11,SUM(Y26:Y36)=0,ISNUMBER(Y37)),"",IF(COUNTIF(Z26:Z36,"M")&gt;0,"M",IF(AND(COUNTIF(Z26:Z36,Z26)=11,OR(Z26="X",Z26="W",Z26="Z")),UPPER(Z26),"")))</f>
        <v/>
      </c>
      <c r="AA37" s="180"/>
      <c r="AB37" s="21" t="str">
        <f>IF(OR(SUMPRODUCT(--(AB26:AB36=""),--(AC26:AC36=""))&gt;0,COUNTIF(AC26:AC36,"M")&gt;0,COUNTIF(AC26:AC36,"X")=11),"",SUM(AB26:AB36))</f>
        <v/>
      </c>
      <c r="AC37" s="22" t="str">
        <f>IF(AND(COUNTIF(AC26:AC36,"X")=11,SUM(AB26:AB36)=0,ISNUMBER(AB37)),"",IF(COUNTIF(AC26:AC36,"M")&gt;0,"M",IF(AND(COUNTIF(AC26:AC36,AC26)=11,OR(AC26="X",AC26="W",AC26="Z")),UPPER(AC26),"")))</f>
        <v/>
      </c>
      <c r="AD37" s="180"/>
      <c r="AE37" s="21" t="str">
        <f>IF(OR(SUMPRODUCT(--(AE26:AE36=""),--(AF26:AF36=""))&gt;0,COUNTIF(AF26:AF36,"M")&gt;0,COUNTIF(AF26:AF36,"X")=11),"",SUM(AE26:AE36))</f>
        <v/>
      </c>
      <c r="AF37" s="22" t="str">
        <f>IF(AND(COUNTIF(AF26:AF36,"X")=11,SUM(AE26:AE36)=0,ISNUMBER(AE37)),"",IF(COUNTIF(AF26:AF36,"M")&gt;0,"M",IF(AND(COUNTIF(AF26:AF36,AF26)=11,OR(AF26="X",AF26="W",AF26="Z")),UPPER(AF26),"")))</f>
        <v/>
      </c>
      <c r="AG37" s="180"/>
      <c r="AH37" s="21" t="str">
        <f>IF(OR(SUMPRODUCT(--(AH26:AH36=""),--(AI26:AI36=""))&gt;0,COUNTIF(AI26:AI36,"M")&gt;0,COUNTIF(AI26:AI36,"X")=11),"",SUM(AH26:AH36))</f>
        <v/>
      </c>
      <c r="AI37" s="22" t="str">
        <f>IF(AND(COUNTIF(AI26:AI36,"X")=11,SUM(AH26:AH36)=0,ISNUMBER(AH37)),"",IF(COUNTIF(AI26:AI36,"M")&gt;0,"M",IF(AND(COUNTIF(AI26:AI36,AI26)=11,OR(AI26="X",AI26="W",AI26="Z")),UPPER(AI26),"")))</f>
        <v/>
      </c>
      <c r="AJ37" s="180"/>
      <c r="AK37" s="21" t="str">
        <f>IF(OR(SUMPRODUCT(--(AK26:AK36=""),--(AL26:AL36=""))&gt;0,COUNTIF(AL26:AL36,"M")&gt;0,COUNTIF(AL26:AL36,"X")=11),"",SUM(AK26:AK36))</f>
        <v/>
      </c>
      <c r="AL37" s="22" t="str">
        <f>IF(AND(COUNTIF(AL26:AL36,"X")=11,SUM(AK26:AK36)=0,ISNUMBER(AK37)),"",IF(COUNTIF(AL26:AL36,"M")&gt;0,"M",IF(AND(COUNTIF(AL26:AL36,AL26)=11,OR(AL26="X",AL26="W",AL26="Z")),UPPER(AL26),"")))</f>
        <v/>
      </c>
      <c r="AM37" s="180"/>
      <c r="AN37" s="21" t="str">
        <f>IF(OR(SUMPRODUCT(--(AN26:AN36=""),--(AO26:AO36=""))&gt;0,COUNTIF(AO26:AO36,"M")&gt;0,COUNTIF(AO26:AO36,"X")=11),"",SUM(AN26:AN36))</f>
        <v/>
      </c>
      <c r="AO37" s="22" t="str">
        <f>IF(AND(COUNTIF(AO26:AO36,"X")=11,SUM(AN26:AN36)=0,ISNUMBER(AN37)),"",IF(COUNTIF(AO26:AO36,"M")&gt;0,"M",IF(AND(COUNTIF(AO26:AO36,AO26)=11,OR(AO26="X",AO26="W",AO26="Z")),UPPER(AO26),"")))</f>
        <v/>
      </c>
      <c r="AP37" s="180"/>
      <c r="AQ37" s="206"/>
      <c r="BI37" s="47"/>
      <c r="BJ37" s="47"/>
      <c r="BK37" s="47"/>
      <c r="BL37" s="47"/>
      <c r="BM37" s="47"/>
      <c r="BN37" s="47"/>
      <c r="BO37" s="47"/>
      <c r="BP37" s="47"/>
      <c r="BQ37" s="47"/>
      <c r="BR37" s="47"/>
      <c r="BS37" s="47"/>
      <c r="BT37" s="47"/>
      <c r="BU37" s="47"/>
      <c r="BV37" s="47"/>
      <c r="BW37" s="47"/>
    </row>
    <row r="38" spans="3:75" s="235" customFormat="1" ht="21" customHeight="1">
      <c r="C38" s="206"/>
      <c r="D38" s="449" t="s">
        <v>2284</v>
      </c>
      <c r="E38" s="192" t="s">
        <v>2537</v>
      </c>
      <c r="F38" s="259"/>
      <c r="G38" s="234"/>
      <c r="H38" s="234" t="s">
        <v>0</v>
      </c>
      <c r="I38" s="234" t="s">
        <v>64</v>
      </c>
      <c r="J38" s="234" t="s">
        <v>0</v>
      </c>
      <c r="K38" s="234" t="s">
        <v>65</v>
      </c>
      <c r="L38" s="234" t="s">
        <v>368</v>
      </c>
      <c r="M38" s="234" t="s">
        <v>333</v>
      </c>
      <c r="N38" s="46" t="s">
        <v>333</v>
      </c>
      <c r="O38" s="46" t="s">
        <v>0</v>
      </c>
      <c r="P38" s="46" t="s">
        <v>378</v>
      </c>
      <c r="Q38" s="46"/>
      <c r="R38" s="46"/>
      <c r="S38" s="46"/>
      <c r="T38" s="46"/>
      <c r="U38" s="98"/>
      <c r="V38" s="21" t="str">
        <f t="shared" ref="V38:V49" si="4">IF(OR(AND(V14="",W14=""),AND(V26="",W26=""),AND(W14="X",W26="X"),OR(W14="M",W26="M")),"",SUM(V14,V26))</f>
        <v/>
      </c>
      <c r="W38" s="22" t="str">
        <f t="shared" ref="W38:W49" si="5">IF(AND(AND(W14="X",W26="X"),SUM(V14,V26)=0,ISNUMBER(V38)),"",IF(OR(W14="M",W26="M"),"M",IF(AND(W14=W26,OR(W14="X",W14="W",W14="Z")),UPPER(W14),"")))</f>
        <v/>
      </c>
      <c r="X38" s="180"/>
      <c r="Y38" s="21" t="str">
        <f t="shared" ref="Y38:Y49" si="6">IF(OR(AND(Y14="",Z14=""),AND(Y26="",Z26=""),AND(Z14="X",Z26="X"),OR(Z14="M",Z26="M")),"",SUM(Y14,Y26))</f>
        <v/>
      </c>
      <c r="Z38" s="22" t="str">
        <f t="shared" ref="Z38:Z49" si="7">IF(AND(AND(Z14="X",Z26="X"),SUM(Y14,Y26)=0,ISNUMBER(Y38)),"",IF(OR(Z14="M",Z26="M"),"M",IF(AND(Z14=Z26,OR(Z14="X",Z14="W",Z14="Z")),UPPER(Z14),"")))</f>
        <v/>
      </c>
      <c r="AA38" s="180"/>
      <c r="AB38" s="21" t="str">
        <f t="shared" ref="AB38:AB49" si="8">IF(OR(AND(AB14="",AC14=""),AND(AB26="",AC26=""),AND(AC14="X",AC26="X"),OR(AC14="M",AC26="M")),"",SUM(AB14,AB26))</f>
        <v/>
      </c>
      <c r="AC38" s="22" t="str">
        <f t="shared" ref="AC38:AC49" si="9">IF(AND(AND(AC14="X",AC26="X"),SUM(AB14,AB26)=0,ISNUMBER(AB38)),"",IF(OR(AC14="M",AC26="M"),"M",IF(AND(AC14=AC26,OR(AC14="X",AC14="W",AC14="Z")),UPPER(AC14),"")))</f>
        <v/>
      </c>
      <c r="AD38" s="180"/>
      <c r="AE38" s="21" t="str">
        <f t="shared" ref="AE38:AE49" si="10">IF(OR(AND(AE14="",AF14=""),AND(AE26="",AF26=""),AND(AF14="X",AF26="X"),OR(AF14="M",AF26="M")),"",SUM(AE14,AE26))</f>
        <v/>
      </c>
      <c r="AF38" s="22" t="str">
        <f t="shared" ref="AF38:AF49" si="11">IF(AND(AND(AF14="X",AF26="X"),SUM(AE14,AE26)=0,ISNUMBER(AE38)),"",IF(OR(AF14="M",AF26="M"),"M",IF(AND(AF14=AF26,OR(AF14="X",AF14="W",AF14="Z")),UPPER(AF14),"")))</f>
        <v/>
      </c>
      <c r="AG38" s="180"/>
      <c r="AH38" s="21" t="str">
        <f t="shared" ref="AH38:AH49" si="12">IF(OR(AND(AH14="",AI14=""),AND(AH26="",AI26=""),AND(AI14="X",AI26="X"),OR(AI14="M",AI26="M")),"",SUM(AH14,AH26))</f>
        <v/>
      </c>
      <c r="AI38" s="22" t="str">
        <f t="shared" ref="AI38:AI49" si="13">IF(AND(AND(AI14="X",AI26="X"),SUM(AH14,AH26)=0,ISNUMBER(AH38)),"",IF(OR(AI14="M",AI26="M"),"M",IF(AND(AI14=AI26,OR(AI14="X",AI14="W",AI14="Z")),UPPER(AI14),"")))</f>
        <v/>
      </c>
      <c r="AJ38" s="180"/>
      <c r="AK38" s="21" t="str">
        <f t="shared" ref="AK38:AK49" si="14">IF(OR(AND(AK14="",AL14=""),AND(AK26="",AL26=""),AND(AL14="X",AL26="X"),OR(AL14="M",AL26="M")),"",SUM(AK14,AK26))</f>
        <v/>
      </c>
      <c r="AL38" s="22" t="str">
        <f t="shared" ref="AL38:AL49" si="15">IF(AND(AND(AL14="X",AL26="X"),SUM(AK14,AK26)=0,ISNUMBER(AK38)),"",IF(OR(AL14="M",AL26="M"),"M",IF(AND(AL14=AL26,OR(AL14="X",AL14="W",AL14="Z")),UPPER(AL14),"")))</f>
        <v/>
      </c>
      <c r="AM38" s="180"/>
      <c r="AN38" s="21" t="str">
        <f t="shared" ref="AN38:AN49" si="16">IF(OR(AND(AN14="",AO14=""),AND(AN26="",AO26=""),AND(AO14="X",AO26="X"),OR(AO14="M",AO26="M")),"",SUM(AN14,AN26))</f>
        <v/>
      </c>
      <c r="AO38" s="22" t="str">
        <f t="shared" ref="AO38:AO49" si="17">IF(AND(AND(AO14="X",AO26="X"),SUM(AN14,AN26)=0,ISNUMBER(AN38)),"",IF(OR(AO14="M",AO26="M"),"M",IF(AND(AO14=AO26,OR(AO14="X",AO14="W",AO14="Z")),UPPER(AO14),"")))</f>
        <v/>
      </c>
      <c r="AP38" s="180"/>
      <c r="AQ38" s="206"/>
      <c r="BI38" s="47"/>
      <c r="BJ38" s="47"/>
      <c r="BK38" s="47"/>
      <c r="BL38" s="47"/>
      <c r="BM38" s="47"/>
      <c r="BN38" s="47"/>
      <c r="BO38" s="47"/>
      <c r="BP38" s="47"/>
      <c r="BQ38" s="47"/>
      <c r="BR38" s="47"/>
      <c r="BS38" s="47"/>
      <c r="BT38" s="47"/>
      <c r="BU38" s="47"/>
      <c r="BV38" s="47"/>
      <c r="BW38" s="47"/>
    </row>
    <row r="39" spans="3:75" s="235" customFormat="1" ht="21" customHeight="1">
      <c r="C39" s="206"/>
      <c r="D39" s="449"/>
      <c r="E39" s="192" t="s">
        <v>2538</v>
      </c>
      <c r="F39" s="259"/>
      <c r="G39" s="234"/>
      <c r="H39" s="234" t="s">
        <v>0</v>
      </c>
      <c r="I39" s="234" t="s">
        <v>64</v>
      </c>
      <c r="J39" s="234" t="s">
        <v>0</v>
      </c>
      <c r="K39" s="234" t="s">
        <v>65</v>
      </c>
      <c r="L39" s="234" t="s">
        <v>369</v>
      </c>
      <c r="M39" s="234" t="s">
        <v>333</v>
      </c>
      <c r="N39" s="46" t="s">
        <v>333</v>
      </c>
      <c r="O39" s="46" t="s">
        <v>0</v>
      </c>
      <c r="P39" s="46" t="s">
        <v>378</v>
      </c>
      <c r="Q39" s="46"/>
      <c r="R39" s="46"/>
      <c r="S39" s="46"/>
      <c r="T39" s="46"/>
      <c r="U39" s="98"/>
      <c r="V39" s="21" t="str">
        <f t="shared" si="4"/>
        <v/>
      </c>
      <c r="W39" s="22" t="str">
        <f t="shared" si="5"/>
        <v/>
      </c>
      <c r="X39" s="180"/>
      <c r="Y39" s="21" t="str">
        <f t="shared" si="6"/>
        <v/>
      </c>
      <c r="Z39" s="22" t="str">
        <f t="shared" si="7"/>
        <v/>
      </c>
      <c r="AA39" s="180"/>
      <c r="AB39" s="21" t="str">
        <f t="shared" si="8"/>
        <v/>
      </c>
      <c r="AC39" s="22" t="str">
        <f t="shared" si="9"/>
        <v/>
      </c>
      <c r="AD39" s="180"/>
      <c r="AE39" s="21" t="str">
        <f t="shared" si="10"/>
        <v/>
      </c>
      <c r="AF39" s="22" t="str">
        <f t="shared" si="11"/>
        <v/>
      </c>
      <c r="AG39" s="180"/>
      <c r="AH39" s="21" t="str">
        <f t="shared" si="12"/>
        <v/>
      </c>
      <c r="AI39" s="22" t="str">
        <f t="shared" si="13"/>
        <v/>
      </c>
      <c r="AJ39" s="180"/>
      <c r="AK39" s="21" t="str">
        <f t="shared" si="14"/>
        <v/>
      </c>
      <c r="AL39" s="22" t="str">
        <f t="shared" si="15"/>
        <v/>
      </c>
      <c r="AM39" s="180"/>
      <c r="AN39" s="21" t="str">
        <f t="shared" si="16"/>
        <v/>
      </c>
      <c r="AO39" s="22" t="str">
        <f t="shared" si="17"/>
        <v/>
      </c>
      <c r="AP39" s="180"/>
      <c r="AQ39" s="206"/>
      <c r="BI39" s="47"/>
      <c r="BJ39" s="47"/>
      <c r="BK39" s="47"/>
      <c r="BL39" s="47"/>
      <c r="BM39" s="47"/>
      <c r="BN39" s="47"/>
      <c r="BO39" s="47"/>
      <c r="BP39" s="47"/>
      <c r="BQ39" s="47"/>
      <c r="BR39" s="47"/>
      <c r="BS39" s="47"/>
      <c r="BT39" s="47"/>
      <c r="BU39" s="47"/>
      <c r="BV39" s="47"/>
      <c r="BW39" s="47"/>
    </row>
    <row r="40" spans="3:75" s="235" customFormat="1" ht="21" customHeight="1">
      <c r="C40" s="206"/>
      <c r="D40" s="449"/>
      <c r="E40" s="192" t="s">
        <v>2539</v>
      </c>
      <c r="F40" s="259"/>
      <c r="G40" s="234"/>
      <c r="H40" s="234" t="s">
        <v>0</v>
      </c>
      <c r="I40" s="234" t="s">
        <v>64</v>
      </c>
      <c r="J40" s="234" t="s">
        <v>0</v>
      </c>
      <c r="K40" s="234" t="s">
        <v>65</v>
      </c>
      <c r="L40" s="234" t="s">
        <v>370</v>
      </c>
      <c r="M40" s="234" t="s">
        <v>333</v>
      </c>
      <c r="N40" s="46" t="s">
        <v>333</v>
      </c>
      <c r="O40" s="46" t="s">
        <v>0</v>
      </c>
      <c r="P40" s="46" t="s">
        <v>378</v>
      </c>
      <c r="Q40" s="46"/>
      <c r="R40" s="46"/>
      <c r="S40" s="46"/>
      <c r="T40" s="46"/>
      <c r="U40" s="98"/>
      <c r="V40" s="21" t="str">
        <f t="shared" si="4"/>
        <v/>
      </c>
      <c r="W40" s="22" t="str">
        <f t="shared" si="5"/>
        <v/>
      </c>
      <c r="X40" s="180"/>
      <c r="Y40" s="21" t="str">
        <f t="shared" si="6"/>
        <v/>
      </c>
      <c r="Z40" s="22" t="str">
        <f t="shared" si="7"/>
        <v/>
      </c>
      <c r="AA40" s="180"/>
      <c r="AB40" s="21" t="str">
        <f t="shared" si="8"/>
        <v/>
      </c>
      <c r="AC40" s="22" t="str">
        <f t="shared" si="9"/>
        <v/>
      </c>
      <c r="AD40" s="180"/>
      <c r="AE40" s="21" t="str">
        <f t="shared" si="10"/>
        <v/>
      </c>
      <c r="AF40" s="22" t="str">
        <f t="shared" si="11"/>
        <v/>
      </c>
      <c r="AG40" s="180"/>
      <c r="AH40" s="21" t="str">
        <f t="shared" si="12"/>
        <v/>
      </c>
      <c r="AI40" s="22" t="str">
        <f t="shared" si="13"/>
        <v/>
      </c>
      <c r="AJ40" s="180"/>
      <c r="AK40" s="21" t="str">
        <f t="shared" si="14"/>
        <v/>
      </c>
      <c r="AL40" s="22" t="str">
        <f t="shared" si="15"/>
        <v/>
      </c>
      <c r="AM40" s="180"/>
      <c r="AN40" s="21" t="str">
        <f t="shared" si="16"/>
        <v/>
      </c>
      <c r="AO40" s="22" t="str">
        <f t="shared" si="17"/>
        <v/>
      </c>
      <c r="AP40" s="180"/>
      <c r="AQ40" s="206"/>
      <c r="BI40" s="47"/>
      <c r="BJ40" s="47"/>
      <c r="BK40" s="47"/>
      <c r="BL40" s="47"/>
      <c r="BM40" s="47"/>
      <c r="BN40" s="47"/>
      <c r="BO40" s="47"/>
      <c r="BP40" s="47"/>
      <c r="BQ40" s="47"/>
      <c r="BR40" s="47"/>
      <c r="BS40" s="47"/>
      <c r="BT40" s="47"/>
      <c r="BU40" s="47"/>
      <c r="BV40" s="47"/>
      <c r="BW40" s="47"/>
    </row>
    <row r="41" spans="3:75" s="235" customFormat="1" ht="21" customHeight="1">
      <c r="C41" s="206"/>
      <c r="D41" s="449"/>
      <c r="E41" s="192" t="s">
        <v>2540</v>
      </c>
      <c r="F41" s="259"/>
      <c r="G41" s="234"/>
      <c r="H41" s="234" t="s">
        <v>0</v>
      </c>
      <c r="I41" s="234" t="s">
        <v>64</v>
      </c>
      <c r="J41" s="234" t="s">
        <v>0</v>
      </c>
      <c r="K41" s="234" t="s">
        <v>65</v>
      </c>
      <c r="L41" s="234" t="s">
        <v>371</v>
      </c>
      <c r="M41" s="234" t="s">
        <v>333</v>
      </c>
      <c r="N41" s="46" t="s">
        <v>333</v>
      </c>
      <c r="O41" s="46" t="s">
        <v>0</v>
      </c>
      <c r="P41" s="46" t="s">
        <v>378</v>
      </c>
      <c r="Q41" s="46"/>
      <c r="R41" s="46"/>
      <c r="S41" s="46"/>
      <c r="T41" s="46"/>
      <c r="U41" s="98"/>
      <c r="V41" s="21" t="str">
        <f t="shared" si="4"/>
        <v/>
      </c>
      <c r="W41" s="22" t="str">
        <f t="shared" si="5"/>
        <v/>
      </c>
      <c r="X41" s="180"/>
      <c r="Y41" s="21" t="str">
        <f t="shared" si="6"/>
        <v/>
      </c>
      <c r="Z41" s="22" t="str">
        <f t="shared" si="7"/>
        <v/>
      </c>
      <c r="AA41" s="180"/>
      <c r="AB41" s="21" t="str">
        <f t="shared" si="8"/>
        <v/>
      </c>
      <c r="AC41" s="22" t="str">
        <f t="shared" si="9"/>
        <v/>
      </c>
      <c r="AD41" s="180"/>
      <c r="AE41" s="21" t="str">
        <f t="shared" si="10"/>
        <v/>
      </c>
      <c r="AF41" s="22" t="str">
        <f t="shared" si="11"/>
        <v/>
      </c>
      <c r="AG41" s="180"/>
      <c r="AH41" s="21" t="str">
        <f t="shared" si="12"/>
        <v/>
      </c>
      <c r="AI41" s="22" t="str">
        <f t="shared" si="13"/>
        <v/>
      </c>
      <c r="AJ41" s="180"/>
      <c r="AK41" s="21" t="str">
        <f t="shared" si="14"/>
        <v/>
      </c>
      <c r="AL41" s="22" t="str">
        <f t="shared" si="15"/>
        <v/>
      </c>
      <c r="AM41" s="180"/>
      <c r="AN41" s="21" t="str">
        <f t="shared" si="16"/>
        <v/>
      </c>
      <c r="AO41" s="22" t="str">
        <f t="shared" si="17"/>
        <v/>
      </c>
      <c r="AP41" s="180"/>
      <c r="AQ41" s="206"/>
      <c r="BI41" s="47"/>
      <c r="BJ41" s="47"/>
      <c r="BK41" s="47"/>
      <c r="BL41" s="47"/>
      <c r="BM41" s="47"/>
      <c r="BN41" s="47"/>
      <c r="BO41" s="47"/>
      <c r="BP41" s="47"/>
      <c r="BQ41" s="47"/>
      <c r="BR41" s="47"/>
      <c r="BS41" s="47"/>
      <c r="BT41" s="47"/>
      <c r="BU41" s="47"/>
      <c r="BV41" s="47"/>
      <c r="BW41" s="47"/>
    </row>
    <row r="42" spans="3:75" s="235" customFormat="1" ht="21" customHeight="1">
      <c r="C42" s="206"/>
      <c r="D42" s="449"/>
      <c r="E42" s="192" t="s">
        <v>2541</v>
      </c>
      <c r="F42" s="259"/>
      <c r="G42" s="234"/>
      <c r="H42" s="234" t="s">
        <v>0</v>
      </c>
      <c r="I42" s="234" t="s">
        <v>64</v>
      </c>
      <c r="J42" s="234" t="s">
        <v>0</v>
      </c>
      <c r="K42" s="234" t="s">
        <v>65</v>
      </c>
      <c r="L42" s="234" t="s">
        <v>372</v>
      </c>
      <c r="M42" s="234" t="s">
        <v>333</v>
      </c>
      <c r="N42" s="46" t="s">
        <v>333</v>
      </c>
      <c r="O42" s="46" t="s">
        <v>0</v>
      </c>
      <c r="P42" s="46" t="s">
        <v>378</v>
      </c>
      <c r="Q42" s="46"/>
      <c r="R42" s="46"/>
      <c r="S42" s="46"/>
      <c r="T42" s="46"/>
      <c r="U42" s="98"/>
      <c r="V42" s="21" t="str">
        <f t="shared" si="4"/>
        <v/>
      </c>
      <c r="W42" s="22" t="str">
        <f t="shared" si="5"/>
        <v/>
      </c>
      <c r="X42" s="180"/>
      <c r="Y42" s="21" t="str">
        <f t="shared" si="6"/>
        <v/>
      </c>
      <c r="Z42" s="22" t="str">
        <f t="shared" si="7"/>
        <v/>
      </c>
      <c r="AA42" s="180"/>
      <c r="AB42" s="21" t="str">
        <f t="shared" si="8"/>
        <v/>
      </c>
      <c r="AC42" s="22" t="str">
        <f t="shared" si="9"/>
        <v/>
      </c>
      <c r="AD42" s="180"/>
      <c r="AE42" s="21" t="str">
        <f t="shared" si="10"/>
        <v/>
      </c>
      <c r="AF42" s="22" t="str">
        <f t="shared" si="11"/>
        <v/>
      </c>
      <c r="AG42" s="180"/>
      <c r="AH42" s="21" t="str">
        <f t="shared" si="12"/>
        <v/>
      </c>
      <c r="AI42" s="22" t="str">
        <f t="shared" si="13"/>
        <v/>
      </c>
      <c r="AJ42" s="180"/>
      <c r="AK42" s="21" t="str">
        <f t="shared" si="14"/>
        <v/>
      </c>
      <c r="AL42" s="22" t="str">
        <f t="shared" si="15"/>
        <v/>
      </c>
      <c r="AM42" s="180"/>
      <c r="AN42" s="21" t="str">
        <f t="shared" si="16"/>
        <v/>
      </c>
      <c r="AO42" s="22" t="str">
        <f t="shared" si="17"/>
        <v/>
      </c>
      <c r="AP42" s="180"/>
      <c r="AQ42" s="206"/>
      <c r="BI42" s="47"/>
      <c r="BJ42" s="47"/>
      <c r="BK42" s="47"/>
      <c r="BL42" s="47"/>
      <c r="BM42" s="47"/>
      <c r="BN42" s="47"/>
      <c r="BO42" s="47"/>
      <c r="BP42" s="47"/>
      <c r="BQ42" s="47"/>
      <c r="BR42" s="47"/>
      <c r="BS42" s="47"/>
      <c r="BT42" s="47"/>
      <c r="BU42" s="47"/>
      <c r="BV42" s="47"/>
      <c r="BW42" s="47"/>
    </row>
    <row r="43" spans="3:75" s="235" customFormat="1" ht="21" customHeight="1">
      <c r="C43" s="206"/>
      <c r="D43" s="449"/>
      <c r="E43" s="192" t="s">
        <v>2547</v>
      </c>
      <c r="F43" s="259"/>
      <c r="G43" s="234"/>
      <c r="H43" s="234" t="s">
        <v>0</v>
      </c>
      <c r="I43" s="234" t="s">
        <v>64</v>
      </c>
      <c r="J43" s="234" t="s">
        <v>0</v>
      </c>
      <c r="K43" s="234" t="s">
        <v>65</v>
      </c>
      <c r="L43" s="234" t="s">
        <v>373</v>
      </c>
      <c r="M43" s="234" t="s">
        <v>333</v>
      </c>
      <c r="N43" s="46" t="s">
        <v>333</v>
      </c>
      <c r="O43" s="46" t="s">
        <v>0</v>
      </c>
      <c r="P43" s="46" t="s">
        <v>378</v>
      </c>
      <c r="Q43" s="46"/>
      <c r="R43" s="46"/>
      <c r="S43" s="46"/>
      <c r="T43" s="46"/>
      <c r="U43" s="98"/>
      <c r="V43" s="21" t="str">
        <f t="shared" si="4"/>
        <v/>
      </c>
      <c r="W43" s="22" t="str">
        <f t="shared" si="5"/>
        <v/>
      </c>
      <c r="X43" s="180"/>
      <c r="Y43" s="21" t="str">
        <f t="shared" si="6"/>
        <v/>
      </c>
      <c r="Z43" s="22" t="str">
        <f t="shared" si="7"/>
        <v/>
      </c>
      <c r="AA43" s="180"/>
      <c r="AB43" s="21" t="str">
        <f t="shared" si="8"/>
        <v/>
      </c>
      <c r="AC43" s="22" t="str">
        <f t="shared" si="9"/>
        <v/>
      </c>
      <c r="AD43" s="180"/>
      <c r="AE43" s="21" t="str">
        <f t="shared" si="10"/>
        <v/>
      </c>
      <c r="AF43" s="22" t="str">
        <f t="shared" si="11"/>
        <v/>
      </c>
      <c r="AG43" s="180"/>
      <c r="AH43" s="21" t="str">
        <f t="shared" si="12"/>
        <v/>
      </c>
      <c r="AI43" s="22" t="str">
        <f t="shared" si="13"/>
        <v/>
      </c>
      <c r="AJ43" s="180"/>
      <c r="AK43" s="21" t="str">
        <f t="shared" si="14"/>
        <v/>
      </c>
      <c r="AL43" s="22" t="str">
        <f t="shared" si="15"/>
        <v/>
      </c>
      <c r="AM43" s="180"/>
      <c r="AN43" s="21" t="str">
        <f t="shared" si="16"/>
        <v/>
      </c>
      <c r="AO43" s="22" t="str">
        <f t="shared" si="17"/>
        <v/>
      </c>
      <c r="AP43" s="180"/>
      <c r="AQ43" s="206"/>
      <c r="BI43" s="47"/>
      <c r="BJ43" s="47"/>
      <c r="BK43" s="47"/>
      <c r="BL43" s="47"/>
      <c r="BM43" s="47"/>
      <c r="BN43" s="47"/>
      <c r="BO43" s="47"/>
      <c r="BP43" s="47"/>
      <c r="BQ43" s="47"/>
      <c r="BR43" s="47"/>
      <c r="BS43" s="47"/>
      <c r="BT43" s="47"/>
      <c r="BU43" s="47"/>
      <c r="BV43" s="47"/>
      <c r="BW43" s="47"/>
    </row>
    <row r="44" spans="3:75" s="235" customFormat="1" ht="21" customHeight="1">
      <c r="C44" s="206"/>
      <c r="D44" s="449"/>
      <c r="E44" s="192" t="s">
        <v>2542</v>
      </c>
      <c r="F44" s="259"/>
      <c r="G44" s="234"/>
      <c r="H44" s="234" t="s">
        <v>0</v>
      </c>
      <c r="I44" s="234" t="s">
        <v>64</v>
      </c>
      <c r="J44" s="234" t="s">
        <v>0</v>
      </c>
      <c r="K44" s="234" t="s">
        <v>65</v>
      </c>
      <c r="L44" s="234" t="s">
        <v>374</v>
      </c>
      <c r="M44" s="234" t="s">
        <v>333</v>
      </c>
      <c r="N44" s="46" t="s">
        <v>333</v>
      </c>
      <c r="O44" s="46" t="s">
        <v>0</v>
      </c>
      <c r="P44" s="46" t="s">
        <v>378</v>
      </c>
      <c r="Q44" s="46"/>
      <c r="R44" s="46"/>
      <c r="S44" s="46"/>
      <c r="T44" s="46"/>
      <c r="U44" s="98"/>
      <c r="V44" s="21" t="str">
        <f t="shared" si="4"/>
        <v/>
      </c>
      <c r="W44" s="22" t="str">
        <f t="shared" si="5"/>
        <v/>
      </c>
      <c r="X44" s="180"/>
      <c r="Y44" s="21" t="str">
        <f t="shared" si="6"/>
        <v/>
      </c>
      <c r="Z44" s="22" t="str">
        <f t="shared" si="7"/>
        <v/>
      </c>
      <c r="AA44" s="180"/>
      <c r="AB44" s="21" t="str">
        <f t="shared" si="8"/>
        <v/>
      </c>
      <c r="AC44" s="22" t="str">
        <f t="shared" si="9"/>
        <v/>
      </c>
      <c r="AD44" s="180"/>
      <c r="AE44" s="21" t="str">
        <f t="shared" si="10"/>
        <v/>
      </c>
      <c r="AF44" s="22" t="str">
        <f t="shared" si="11"/>
        <v/>
      </c>
      <c r="AG44" s="180"/>
      <c r="AH44" s="21" t="str">
        <f t="shared" si="12"/>
        <v/>
      </c>
      <c r="AI44" s="22" t="str">
        <f t="shared" si="13"/>
        <v/>
      </c>
      <c r="AJ44" s="180"/>
      <c r="AK44" s="21" t="str">
        <f t="shared" si="14"/>
        <v/>
      </c>
      <c r="AL44" s="22" t="str">
        <f t="shared" si="15"/>
        <v/>
      </c>
      <c r="AM44" s="180"/>
      <c r="AN44" s="21" t="str">
        <f t="shared" si="16"/>
        <v/>
      </c>
      <c r="AO44" s="22" t="str">
        <f t="shared" si="17"/>
        <v/>
      </c>
      <c r="AP44" s="180"/>
      <c r="AQ44" s="206"/>
      <c r="BI44" s="47"/>
      <c r="BJ44" s="47"/>
      <c r="BK44" s="47"/>
      <c r="BL44" s="47"/>
      <c r="BM44" s="47"/>
      <c r="BN44" s="47"/>
      <c r="BO44" s="47"/>
      <c r="BP44" s="47"/>
      <c r="BQ44" s="47"/>
      <c r="BR44" s="47"/>
      <c r="BS44" s="47"/>
      <c r="BT44" s="47"/>
      <c r="BU44" s="47"/>
      <c r="BV44" s="47"/>
      <c r="BW44" s="47"/>
    </row>
    <row r="45" spans="3:75" s="235" customFormat="1" ht="21" customHeight="1">
      <c r="C45" s="206"/>
      <c r="D45" s="449"/>
      <c r="E45" s="192" t="s">
        <v>2543</v>
      </c>
      <c r="F45" s="259"/>
      <c r="G45" s="234"/>
      <c r="H45" s="234" t="s">
        <v>0</v>
      </c>
      <c r="I45" s="234" t="s">
        <v>64</v>
      </c>
      <c r="J45" s="234" t="s">
        <v>0</v>
      </c>
      <c r="K45" s="234" t="s">
        <v>65</v>
      </c>
      <c r="L45" s="234" t="s">
        <v>375</v>
      </c>
      <c r="M45" s="234" t="s">
        <v>333</v>
      </c>
      <c r="N45" s="46" t="s">
        <v>333</v>
      </c>
      <c r="O45" s="46" t="s">
        <v>0</v>
      </c>
      <c r="P45" s="46" t="s">
        <v>378</v>
      </c>
      <c r="Q45" s="46"/>
      <c r="R45" s="46"/>
      <c r="S45" s="46"/>
      <c r="T45" s="46"/>
      <c r="U45" s="98"/>
      <c r="V45" s="21" t="str">
        <f t="shared" si="4"/>
        <v/>
      </c>
      <c r="W45" s="22" t="str">
        <f t="shared" si="5"/>
        <v/>
      </c>
      <c r="X45" s="180"/>
      <c r="Y45" s="21" t="str">
        <f t="shared" si="6"/>
        <v/>
      </c>
      <c r="Z45" s="22" t="str">
        <f t="shared" si="7"/>
        <v/>
      </c>
      <c r="AA45" s="180"/>
      <c r="AB45" s="21" t="str">
        <f t="shared" si="8"/>
        <v/>
      </c>
      <c r="AC45" s="22" t="str">
        <f t="shared" si="9"/>
        <v/>
      </c>
      <c r="AD45" s="180"/>
      <c r="AE45" s="21" t="str">
        <f t="shared" si="10"/>
        <v/>
      </c>
      <c r="AF45" s="22" t="str">
        <f t="shared" si="11"/>
        <v/>
      </c>
      <c r="AG45" s="180"/>
      <c r="AH45" s="21" t="str">
        <f t="shared" si="12"/>
        <v/>
      </c>
      <c r="AI45" s="22" t="str">
        <f t="shared" si="13"/>
        <v/>
      </c>
      <c r="AJ45" s="180"/>
      <c r="AK45" s="21" t="str">
        <f t="shared" si="14"/>
        <v/>
      </c>
      <c r="AL45" s="22" t="str">
        <f t="shared" si="15"/>
        <v/>
      </c>
      <c r="AM45" s="180"/>
      <c r="AN45" s="21" t="str">
        <f t="shared" si="16"/>
        <v/>
      </c>
      <c r="AO45" s="22" t="str">
        <f t="shared" si="17"/>
        <v/>
      </c>
      <c r="AP45" s="180"/>
      <c r="AQ45" s="206"/>
      <c r="BI45" s="47"/>
      <c r="BJ45" s="47"/>
      <c r="BK45" s="47"/>
      <c r="BL45" s="47"/>
      <c r="BM45" s="47"/>
      <c r="BN45" s="47"/>
      <c r="BO45" s="47"/>
      <c r="BP45" s="47"/>
      <c r="BQ45" s="47"/>
      <c r="BR45" s="47"/>
      <c r="BS45" s="47"/>
      <c r="BT45" s="47"/>
      <c r="BU45" s="47"/>
      <c r="BV45" s="47"/>
      <c r="BW45" s="47"/>
    </row>
    <row r="46" spans="3:75" s="235" customFormat="1" ht="21" customHeight="1">
      <c r="C46" s="206"/>
      <c r="D46" s="449"/>
      <c r="E46" s="192" t="s">
        <v>2544</v>
      </c>
      <c r="F46" s="259"/>
      <c r="G46" s="234"/>
      <c r="H46" s="234" t="s">
        <v>0</v>
      </c>
      <c r="I46" s="234" t="s">
        <v>64</v>
      </c>
      <c r="J46" s="234" t="s">
        <v>0</v>
      </c>
      <c r="K46" s="234" t="s">
        <v>65</v>
      </c>
      <c r="L46" s="234" t="s">
        <v>376</v>
      </c>
      <c r="M46" s="234" t="s">
        <v>333</v>
      </c>
      <c r="N46" s="46" t="s">
        <v>333</v>
      </c>
      <c r="O46" s="46" t="s">
        <v>0</v>
      </c>
      <c r="P46" s="46" t="s">
        <v>378</v>
      </c>
      <c r="Q46" s="46"/>
      <c r="R46" s="46"/>
      <c r="S46" s="46"/>
      <c r="T46" s="46"/>
      <c r="U46" s="98"/>
      <c r="V46" s="21" t="str">
        <f t="shared" si="4"/>
        <v/>
      </c>
      <c r="W46" s="22" t="str">
        <f t="shared" si="5"/>
        <v/>
      </c>
      <c r="X46" s="180"/>
      <c r="Y46" s="21" t="str">
        <f t="shared" si="6"/>
        <v/>
      </c>
      <c r="Z46" s="22" t="str">
        <f t="shared" si="7"/>
        <v/>
      </c>
      <c r="AA46" s="180"/>
      <c r="AB46" s="21" t="str">
        <f t="shared" si="8"/>
        <v/>
      </c>
      <c r="AC46" s="22" t="str">
        <f t="shared" si="9"/>
        <v/>
      </c>
      <c r="AD46" s="180"/>
      <c r="AE46" s="21" t="str">
        <f t="shared" si="10"/>
        <v/>
      </c>
      <c r="AF46" s="22" t="str">
        <f t="shared" si="11"/>
        <v/>
      </c>
      <c r="AG46" s="180"/>
      <c r="AH46" s="21" t="str">
        <f t="shared" si="12"/>
        <v/>
      </c>
      <c r="AI46" s="22" t="str">
        <f t="shared" si="13"/>
        <v/>
      </c>
      <c r="AJ46" s="180"/>
      <c r="AK46" s="21" t="str">
        <f t="shared" si="14"/>
        <v/>
      </c>
      <c r="AL46" s="22" t="str">
        <f t="shared" si="15"/>
        <v/>
      </c>
      <c r="AM46" s="180"/>
      <c r="AN46" s="21" t="str">
        <f t="shared" si="16"/>
        <v/>
      </c>
      <c r="AO46" s="22" t="str">
        <f t="shared" si="17"/>
        <v/>
      </c>
      <c r="AP46" s="180"/>
      <c r="AQ46" s="206"/>
      <c r="BI46" s="47"/>
      <c r="BJ46" s="47"/>
      <c r="BK46" s="47"/>
      <c r="BL46" s="47"/>
      <c r="BM46" s="47"/>
      <c r="BN46" s="47"/>
      <c r="BO46" s="47"/>
      <c r="BP46" s="47"/>
      <c r="BQ46" s="47"/>
      <c r="BR46" s="47"/>
      <c r="BS46" s="47"/>
      <c r="BT46" s="47"/>
      <c r="BU46" s="47"/>
      <c r="BV46" s="47"/>
      <c r="BW46" s="47"/>
    </row>
    <row r="47" spans="3:75" s="235" customFormat="1" ht="21" customHeight="1">
      <c r="C47" s="206"/>
      <c r="D47" s="449"/>
      <c r="E47" s="192" t="s">
        <v>2545</v>
      </c>
      <c r="F47" s="259"/>
      <c r="G47" s="234"/>
      <c r="H47" s="234" t="s">
        <v>0</v>
      </c>
      <c r="I47" s="234" t="s">
        <v>64</v>
      </c>
      <c r="J47" s="234" t="s">
        <v>0</v>
      </c>
      <c r="K47" s="234" t="s">
        <v>65</v>
      </c>
      <c r="L47" s="234" t="s">
        <v>377</v>
      </c>
      <c r="M47" s="234" t="s">
        <v>333</v>
      </c>
      <c r="N47" s="46" t="s">
        <v>333</v>
      </c>
      <c r="O47" s="46" t="s">
        <v>0</v>
      </c>
      <c r="P47" s="46" t="s">
        <v>378</v>
      </c>
      <c r="Q47" s="46"/>
      <c r="R47" s="46"/>
      <c r="S47" s="46"/>
      <c r="T47" s="46"/>
      <c r="U47" s="98"/>
      <c r="V47" s="21" t="str">
        <f t="shared" si="4"/>
        <v/>
      </c>
      <c r="W47" s="22" t="str">
        <f t="shared" si="5"/>
        <v/>
      </c>
      <c r="X47" s="180"/>
      <c r="Y47" s="21" t="str">
        <f t="shared" si="6"/>
        <v/>
      </c>
      <c r="Z47" s="22" t="str">
        <f t="shared" si="7"/>
        <v/>
      </c>
      <c r="AA47" s="180"/>
      <c r="AB47" s="21" t="str">
        <f t="shared" si="8"/>
        <v/>
      </c>
      <c r="AC47" s="22" t="str">
        <f t="shared" si="9"/>
        <v/>
      </c>
      <c r="AD47" s="180"/>
      <c r="AE47" s="21" t="str">
        <f t="shared" si="10"/>
        <v/>
      </c>
      <c r="AF47" s="22" t="str">
        <f t="shared" si="11"/>
        <v/>
      </c>
      <c r="AG47" s="180"/>
      <c r="AH47" s="21" t="str">
        <f t="shared" si="12"/>
        <v/>
      </c>
      <c r="AI47" s="22" t="str">
        <f t="shared" si="13"/>
        <v/>
      </c>
      <c r="AJ47" s="180"/>
      <c r="AK47" s="21" t="str">
        <f t="shared" si="14"/>
        <v/>
      </c>
      <c r="AL47" s="22" t="str">
        <f t="shared" si="15"/>
        <v/>
      </c>
      <c r="AM47" s="180"/>
      <c r="AN47" s="21" t="str">
        <f t="shared" si="16"/>
        <v/>
      </c>
      <c r="AO47" s="22" t="str">
        <f t="shared" si="17"/>
        <v/>
      </c>
      <c r="AP47" s="180"/>
      <c r="AQ47" s="206"/>
      <c r="BI47" s="47"/>
      <c r="BJ47" s="47"/>
      <c r="BK47" s="47"/>
      <c r="BL47" s="47"/>
      <c r="BM47" s="47"/>
      <c r="BN47" s="47"/>
      <c r="BO47" s="47"/>
      <c r="BP47" s="47"/>
      <c r="BQ47" s="47"/>
      <c r="BR47" s="47"/>
      <c r="BS47" s="47"/>
      <c r="BT47" s="47"/>
      <c r="BU47" s="47"/>
      <c r="BV47" s="47"/>
      <c r="BW47" s="47"/>
    </row>
    <row r="48" spans="3:75" s="235" customFormat="1" ht="21" customHeight="1">
      <c r="C48" s="206"/>
      <c r="D48" s="449"/>
      <c r="E48" s="186" t="s">
        <v>2290</v>
      </c>
      <c r="F48" s="259"/>
      <c r="G48" s="234"/>
      <c r="H48" s="234" t="s">
        <v>0</v>
      </c>
      <c r="I48" s="234" t="s">
        <v>64</v>
      </c>
      <c r="J48" s="234" t="s">
        <v>0</v>
      </c>
      <c r="K48" s="234" t="s">
        <v>65</v>
      </c>
      <c r="L48" s="234" t="s">
        <v>67</v>
      </c>
      <c r="M48" s="234" t="s">
        <v>333</v>
      </c>
      <c r="N48" s="46" t="s">
        <v>333</v>
      </c>
      <c r="O48" s="46" t="s">
        <v>0</v>
      </c>
      <c r="P48" s="46" t="s">
        <v>378</v>
      </c>
      <c r="Q48" s="46"/>
      <c r="R48" s="46"/>
      <c r="S48" s="46"/>
      <c r="T48" s="46"/>
      <c r="U48" s="98"/>
      <c r="V48" s="21" t="str">
        <f t="shared" si="4"/>
        <v/>
      </c>
      <c r="W48" s="22" t="str">
        <f t="shared" si="5"/>
        <v/>
      </c>
      <c r="X48" s="180"/>
      <c r="Y48" s="21" t="str">
        <f t="shared" si="6"/>
        <v/>
      </c>
      <c r="Z48" s="22" t="str">
        <f t="shared" si="7"/>
        <v/>
      </c>
      <c r="AA48" s="180"/>
      <c r="AB48" s="21" t="str">
        <f t="shared" si="8"/>
        <v/>
      </c>
      <c r="AC48" s="22" t="str">
        <f t="shared" si="9"/>
        <v/>
      </c>
      <c r="AD48" s="180"/>
      <c r="AE48" s="21" t="str">
        <f t="shared" si="10"/>
        <v/>
      </c>
      <c r="AF48" s="22" t="str">
        <f t="shared" si="11"/>
        <v/>
      </c>
      <c r="AG48" s="180"/>
      <c r="AH48" s="21" t="str">
        <f t="shared" si="12"/>
        <v/>
      </c>
      <c r="AI48" s="22" t="str">
        <f t="shared" si="13"/>
        <v/>
      </c>
      <c r="AJ48" s="180"/>
      <c r="AK48" s="21" t="str">
        <f t="shared" si="14"/>
        <v/>
      </c>
      <c r="AL48" s="22" t="str">
        <f t="shared" si="15"/>
        <v/>
      </c>
      <c r="AM48" s="180"/>
      <c r="AN48" s="21" t="str">
        <f t="shared" si="16"/>
        <v/>
      </c>
      <c r="AO48" s="22" t="str">
        <f t="shared" si="17"/>
        <v/>
      </c>
      <c r="AP48" s="180"/>
      <c r="AQ48" s="206"/>
      <c r="BI48" s="47"/>
      <c r="BJ48" s="47"/>
      <c r="BK48" s="47"/>
      <c r="BL48" s="47"/>
      <c r="BM48" s="47"/>
      <c r="BN48" s="47"/>
      <c r="BO48" s="47"/>
      <c r="BP48" s="47"/>
      <c r="BQ48" s="47"/>
      <c r="BR48" s="47"/>
      <c r="BS48" s="47"/>
      <c r="BT48" s="47"/>
      <c r="BU48" s="47"/>
      <c r="BV48" s="47"/>
      <c r="BW48" s="47"/>
    </row>
    <row r="49" spans="3:75" s="235" customFormat="1" ht="21" customHeight="1">
      <c r="C49" s="206"/>
      <c r="D49" s="449"/>
      <c r="E49" s="185" t="s">
        <v>2546</v>
      </c>
      <c r="F49" s="259"/>
      <c r="G49" s="234"/>
      <c r="H49" s="234" t="s">
        <v>0</v>
      </c>
      <c r="I49" s="234" t="s">
        <v>64</v>
      </c>
      <c r="J49" s="234" t="s">
        <v>0</v>
      </c>
      <c r="K49" s="234" t="s">
        <v>65</v>
      </c>
      <c r="L49" s="234" t="s">
        <v>0</v>
      </c>
      <c r="M49" s="234" t="s">
        <v>333</v>
      </c>
      <c r="N49" s="46" t="s">
        <v>333</v>
      </c>
      <c r="O49" s="46" t="s">
        <v>0</v>
      </c>
      <c r="P49" s="46" t="s">
        <v>378</v>
      </c>
      <c r="Q49" s="46"/>
      <c r="R49" s="46"/>
      <c r="S49" s="46"/>
      <c r="T49" s="46"/>
      <c r="U49" s="98"/>
      <c r="V49" s="21" t="str">
        <f t="shared" si="4"/>
        <v/>
      </c>
      <c r="W49" s="22" t="str">
        <f t="shared" si="5"/>
        <v/>
      </c>
      <c r="X49" s="180"/>
      <c r="Y49" s="21" t="str">
        <f t="shared" si="6"/>
        <v/>
      </c>
      <c r="Z49" s="22" t="str">
        <f t="shared" si="7"/>
        <v/>
      </c>
      <c r="AA49" s="180"/>
      <c r="AB49" s="21" t="str">
        <f t="shared" si="8"/>
        <v/>
      </c>
      <c r="AC49" s="22" t="str">
        <f t="shared" si="9"/>
        <v/>
      </c>
      <c r="AD49" s="180"/>
      <c r="AE49" s="21" t="str">
        <f t="shared" si="10"/>
        <v/>
      </c>
      <c r="AF49" s="22" t="str">
        <f t="shared" si="11"/>
        <v/>
      </c>
      <c r="AG49" s="180"/>
      <c r="AH49" s="21" t="str">
        <f t="shared" si="12"/>
        <v/>
      </c>
      <c r="AI49" s="22" t="str">
        <f t="shared" si="13"/>
        <v/>
      </c>
      <c r="AJ49" s="180"/>
      <c r="AK49" s="21" t="str">
        <f t="shared" si="14"/>
        <v/>
      </c>
      <c r="AL49" s="22" t="str">
        <f t="shared" si="15"/>
        <v/>
      </c>
      <c r="AM49" s="180"/>
      <c r="AN49" s="21" t="str">
        <f t="shared" si="16"/>
        <v/>
      </c>
      <c r="AO49" s="22" t="str">
        <f t="shared" si="17"/>
        <v/>
      </c>
      <c r="AP49" s="180"/>
      <c r="AQ49" s="206"/>
      <c r="BI49" s="47"/>
      <c r="BJ49" s="47"/>
      <c r="BK49" s="47"/>
      <c r="BL49" s="47"/>
      <c r="BM49" s="47"/>
      <c r="BN49" s="47"/>
      <c r="BO49" s="47"/>
      <c r="BP49" s="47"/>
      <c r="BQ49" s="47"/>
      <c r="BR49" s="47"/>
      <c r="BS49" s="47"/>
      <c r="BT49" s="47"/>
      <c r="BU49" s="47"/>
      <c r="BV49" s="47"/>
      <c r="BW49" s="47"/>
    </row>
    <row r="50" spans="3:75">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row>
    <row r="51" spans="3:75" ht="14.45" customHeight="1">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row>
    <row r="52" spans="3:75" hidden="1">
      <c r="C52" s="235"/>
    </row>
    <row r="53" spans="3:75" hidden="1">
      <c r="V53" s="227">
        <f>SUMPRODUCT(--(V14:V49=0),--(V14:V49&lt;&gt;""),--(W14:W49="Z"))+SUMPRODUCT(--(V14:V49=0),--(V14:V49&lt;&gt;""),--(W14:W49=""))+SUMPRODUCT(--(V14:V49&gt;0),--(W14:W49="W"))+SUMPRODUCT(--(V14:V49&gt;0), --(V14:V49&lt;&gt;""),--(W14:W49=""))+SUMPRODUCT(--(V14:V49=""),--(W14:W49="Z"))</f>
        <v>0</v>
      </c>
      <c r="W53" s="228"/>
      <c r="X53" s="228"/>
      <c r="Y53" s="227">
        <f t="shared" ref="Y53" si="18">SUMPRODUCT(--(Y14:Y49=0),--(Y14:Y49&lt;&gt;""),--(Z14:Z49="Z"))+SUMPRODUCT(--(Y14:Y49=0),--(Y14:Y49&lt;&gt;""),--(Z14:Z49=""))+SUMPRODUCT(--(Y14:Y49&gt;0),--(Z14:Z49="W"))+SUMPRODUCT(--(Y14:Y49&gt;0), --(Y14:Y49&lt;&gt;""),--(Z14:Z49=""))+SUMPRODUCT(--(Y14:Y49=""),--(Z14:Z49="Z"))</f>
        <v>0</v>
      </c>
      <c r="Z53" s="228"/>
      <c r="AA53" s="228"/>
      <c r="AB53" s="227">
        <f t="shared" ref="AB53" si="19">SUMPRODUCT(--(AB14:AB49=0),--(AB14:AB49&lt;&gt;""),--(AC14:AC49="Z"))+SUMPRODUCT(--(AB14:AB49=0),--(AB14:AB49&lt;&gt;""),--(AC14:AC49=""))+SUMPRODUCT(--(AB14:AB49&gt;0),--(AC14:AC49="W"))+SUMPRODUCT(--(AB14:AB49&gt;0), --(AB14:AB49&lt;&gt;""),--(AC14:AC49=""))+SUMPRODUCT(--(AB14:AB49=""),--(AC14:AC49="Z"))</f>
        <v>0</v>
      </c>
      <c r="AC53" s="228"/>
      <c r="AD53" s="228"/>
      <c r="AE53" s="227">
        <f t="shared" ref="AE53" si="20">SUMPRODUCT(--(AE14:AE49=0),--(AE14:AE49&lt;&gt;""),--(AF14:AF49="Z"))+SUMPRODUCT(--(AE14:AE49=0),--(AE14:AE49&lt;&gt;""),--(AF14:AF49=""))+SUMPRODUCT(--(AE14:AE49&gt;0),--(AF14:AF49="W"))+SUMPRODUCT(--(AE14:AE49&gt;0), --(AE14:AE49&lt;&gt;""),--(AF14:AF49=""))+SUMPRODUCT(--(AE14:AE49=""),--(AF14:AF49="Z"))</f>
        <v>0</v>
      </c>
      <c r="AF53" s="228"/>
      <c r="AG53" s="228"/>
      <c r="AH53" s="227">
        <f t="shared" ref="AH53" si="21">SUMPRODUCT(--(AH14:AH49=0),--(AH14:AH49&lt;&gt;""),--(AI14:AI49="Z"))+SUMPRODUCT(--(AH14:AH49=0),--(AH14:AH49&lt;&gt;""),--(AI14:AI49=""))+SUMPRODUCT(--(AH14:AH49&gt;0),--(AI14:AI49="W"))+SUMPRODUCT(--(AH14:AH49&gt;0), --(AH14:AH49&lt;&gt;""),--(AI14:AI49=""))+SUMPRODUCT(--(AH14:AH49=""),--(AI14:AI49="Z"))</f>
        <v>0</v>
      </c>
      <c r="AI53" s="228"/>
      <c r="AJ53" s="228"/>
      <c r="AK53" s="227">
        <f t="shared" ref="AK53" si="22">SUMPRODUCT(--(AK14:AK49=0),--(AK14:AK49&lt;&gt;""),--(AL14:AL49="Z"))+SUMPRODUCT(--(AK14:AK49=0),--(AK14:AK49&lt;&gt;""),--(AL14:AL49=""))+SUMPRODUCT(--(AK14:AK49&gt;0),--(AL14:AL49="W"))+SUMPRODUCT(--(AK14:AK49&gt;0), --(AK14:AK49&lt;&gt;""),--(AL14:AL49=""))+SUMPRODUCT(--(AK14:AK49=""),--(AL14:AL49="Z"))</f>
        <v>0</v>
      </c>
      <c r="AL53" s="228"/>
      <c r="AM53" s="228"/>
      <c r="AN53" s="227">
        <f t="shared" ref="AN53" si="23">SUMPRODUCT(--(AN14:AN49=0),--(AN14:AN49&lt;&gt;""),--(AO14:AO49="Z"))+SUMPRODUCT(--(AN14:AN49=0),--(AN14:AN49&lt;&gt;""),--(AO14:AO49=""))+SUMPRODUCT(--(AN14:AN49&gt;0),--(AO14:AO49="W"))+SUMPRODUCT(--(AN14:AN49&gt;0), --(AN14:AN49&lt;&gt;""),--(AO14:AO49=""))+SUMPRODUCT(--(AN14:AN49=""),--(AO14:AO49="Z"))</f>
        <v>0</v>
      </c>
      <c r="AO53" s="228"/>
      <c r="AP53" s="228"/>
    </row>
    <row r="54" spans="3:75" hidden="1"/>
    <row r="55" spans="3:75" hidden="1"/>
    <row r="56" spans="3:75" hidden="1"/>
    <row r="57" spans="3:75" hidden="1"/>
    <row r="58" spans="3:75" hidden="1"/>
    <row r="59" spans="3:75" hidden="1"/>
    <row r="60" spans="3:75" hidden="1"/>
    <row r="61" spans="3:75" hidden="1"/>
  </sheetData>
  <sheetProtection algorithmName="SHA-512" hashValue="27yIO6Jywz/CcdGDfQhvakNsX+d2G0b5MSTKGO8HDggzXqyxZjMPMs1/rndmuUFC9EhYk+Le/A98J1D7eHseNQ==" saltValue="UUD6sqhEC2Grb/n3X132NQ==" spinCount="100000" sheet="1" objects="1" scenarios="1" formatCells="0" formatColumns="0" formatRows="0" sort="0" autoFilter="0"/>
  <mergeCells count="24">
    <mergeCell ref="AK5:AM5"/>
    <mergeCell ref="AN5:AP5"/>
    <mergeCell ref="D38:D49"/>
    <mergeCell ref="D14:D25"/>
    <mergeCell ref="D26:D37"/>
    <mergeCell ref="V5:X5"/>
    <mergeCell ref="Y5:AA5"/>
    <mergeCell ref="AB5:AD5"/>
    <mergeCell ref="AE5:AG5"/>
    <mergeCell ref="AH5:AJ5"/>
    <mergeCell ref="D3:E4"/>
    <mergeCell ref="D1:AQ1"/>
    <mergeCell ref="V4:X4"/>
    <mergeCell ref="Y4:AA4"/>
    <mergeCell ref="AE4:AG4"/>
    <mergeCell ref="AK4:AM4"/>
    <mergeCell ref="AN4:AP4"/>
    <mergeCell ref="AB4:AD4"/>
    <mergeCell ref="AH4:AJ4"/>
    <mergeCell ref="V3:X3"/>
    <mergeCell ref="Y3:AD3"/>
    <mergeCell ref="AE3:AJ3"/>
    <mergeCell ref="AK3:AM3"/>
    <mergeCell ref="AN3:AP3"/>
  </mergeCells>
  <conditionalFormatting sqref="V14:V49 Y14:Y49 AB14:AB49 AE14:AE49 AH14:AH49 AK14:AK49 AN14:AN49">
    <cfRule type="expression" dxfId="30" priority="3">
      <formula xml:space="preserve"> OR(AND(V14=0,V14&lt;&gt;"",W14&lt;&gt;"Z",W14&lt;&gt;""),AND(V14&gt;0,V14&lt;&gt;"",W14&lt;&gt;"W",W14&lt;&gt;""),AND(V14="", W14="W"))</formula>
    </cfRule>
  </conditionalFormatting>
  <conditionalFormatting sqref="W14:W49 Z14:Z49 AC14:AC49 AF14:AF49 AI14:AI49 AL14:AL49 AO14:AO49">
    <cfRule type="expression" dxfId="29" priority="2">
      <formula xml:space="preserve"> OR(AND(V14=0,V14&lt;&gt;"",W14&lt;&gt;"Z",W14&lt;&gt;""),AND(V14&gt;0,V14&lt;&gt;"",W14&lt;&gt;"W",W14&lt;&gt;""),AND(V14="", W14="W"))</formula>
    </cfRule>
  </conditionalFormatting>
  <conditionalFormatting sqref="X14:X49 AA14:AA49 AD14:AD49 AG14:AG49 AJ14:AJ49 AM14:AM49 AP14:AP49">
    <cfRule type="expression" dxfId="28" priority="1">
      <formula xml:space="preserve"> AND(OR(W14="X",W14="W"),X14="")</formula>
    </cfRule>
  </conditionalFormatting>
  <conditionalFormatting sqref="AN25 AN37 V25 Y25 AB25 AE25 AH25 AK25 V37 Y37 AB37 AE37 AH37 AK37">
    <cfRule type="expression" dxfId="27" priority="4">
      <formula>OR(COUNTIF(W14:W24,"M")=11,COUNTIF(W14:W24,"X")=11)</formula>
    </cfRule>
    <cfRule type="expression" dxfId="26" priority="5">
      <formula>IF(OR(SUMPRODUCT(--(V14:V24=""),--(W14:W24=""))&gt;0,COUNTIF(W14:W24,"M")&gt;0,COUNTIF(W14:W24,"X")=11),"",SUM(V14:V24)) &lt;&gt; V25</formula>
    </cfRule>
  </conditionalFormatting>
  <conditionalFormatting sqref="AO25 AO37 W25 Z25 AC25 AF25 AI25 AL25 W37 Z37 AC37 AF37 AI37 AL37">
    <cfRule type="expression" dxfId="25" priority="6">
      <formula>OR(COUNTIF(W14:W24,"M")=11,COUNTIF(W14:W24,"X")=11)</formula>
    </cfRule>
    <cfRule type="expression" dxfId="24" priority="7">
      <formula>IF(AND(COUNTIF(W14:W24,"X")=11,SUM(V14:V24)=0,ISNUMBER(V25)),"",IF(COUNTIF(W14:W24,"M")&gt;0,"M",IF(AND(COUNTIF(W14:W24,W14)=11,OR(W14="X",W14="W",W14="Z")),UPPER(W14),""))) &lt;&gt; W25</formula>
    </cfRule>
  </conditionalFormatting>
  <conditionalFormatting sqref="AN38:AN49 V38:V49 Y38:Y49 AB38:AB49 AE38:AE49 AH38:AH49 AK38:AK49">
    <cfRule type="expression" dxfId="23" priority="8">
      <formula>OR(AND(W14="X",W26="X"),AND(W14="M",W26="M"))</formula>
    </cfRule>
    <cfRule type="expression" dxfId="22" priority="9">
      <formula>IF(OR(AND(V14="",W14=""),AND(V26="",W26=""),AND(W14="X",W26="X"),OR(W14="M",W26="M")),"",SUM(V14,V26)) &lt;&gt; V38</formula>
    </cfRule>
  </conditionalFormatting>
  <conditionalFormatting sqref="AO38:AO49 W38:W49 Z38:Z49 AC38:AC49 AF38:AF49 AI38:AI49 AL38:AL49">
    <cfRule type="expression" dxfId="21" priority="10">
      <formula>OR(AND(W14="X",W26="X"),AND(W14="M",W26="M"))</formula>
    </cfRule>
    <cfRule type="expression" dxfId="20" priority="11">
      <formula>IF(AND(AND(W14="X",W26="X"),SUM(V14,V26)=0,ISNUMBER(V38)),"",IF(OR(W14="M",W26="M"),"M",IF(AND(W14=W26,OR(W14="X",W14="W",W14="Z")),UPPER(W14),""))) &lt;&gt; W38</formula>
    </cfRule>
  </conditionalFormatting>
  <conditionalFormatting sqref="AN14:AN24 AN26:AN36">
    <cfRule type="expression" dxfId="19" priority="12">
      <formula>OR(AND(W14=Z14,Z14=AF14,AF14=AL14,W14="X"),AND(W14="M",Z14="M",AF14="M",AL14="M"))</formula>
    </cfRule>
  </conditionalFormatting>
  <conditionalFormatting sqref="AN14:AN24 AN26:AN36">
    <cfRule type="expression" dxfId="18" priority="13">
      <formula>IF(OR(EXACT(V14,W14),EXACT(Y14,Z14),EXACT(AE14,AF14),EXACT(AK14,AL14),AND(W14=Z14,Z14=AF14,AF14=AL14,W14="X"),OR(W14="M",Z14="M",AF14="M",AL14="M")),"",SUM(V14,Y14,AE14,AK14)) &lt;&gt; AN14</formula>
    </cfRule>
  </conditionalFormatting>
  <conditionalFormatting sqref="AO14:AO24 AO26:AO36">
    <cfRule type="expression" dxfId="17" priority="14">
      <formula>OR(AND(W14=Z14,Z14=AF14,AF14=AL14,W14="X"),AND(W14="M",Z14="M",AF14="M",AL14="M"))</formula>
    </cfRule>
  </conditionalFormatting>
  <conditionalFormatting sqref="AO14:AO24 AO26:AO36">
    <cfRule type="expression" dxfId="16" priority="15">
      <formula xml:space="preserve"> IF(AND(AND(W14="X",Z14="X",AF14="X",AL14="X"),SUM(V14,Y14,AE14,AK14)=0,ISNUMBER(AN14)),"",IF(OR(W14="M",Z14="M",AF14="M",AL14="M"),"M",IF(AND(W14=Z14,Z14=AF14,AF14=AL14,OR(W14="W",W14="Z",W14="X")),UPPER(W14),""))) &lt;&gt; AO14</formula>
    </cfRule>
  </conditionalFormatting>
  <dataValidations count="4">
    <dataValidation allowBlank="1" showInputMessage="1" showErrorMessage="1" sqref="V50:AP1048576 AQ1:XFD1048576 V1:AP13 A1:U1048576"/>
    <dataValidation type="textLength" allowBlank="1" showInputMessage="1" showErrorMessage="1" errorTitle="إدخال غير صحيح" error="ينبغي أن يكون محتوى النص ما بين 2 و 500 حرف" sqref="X14:X49 AA14:AA49 AD14:AD49 AG14:AG49 AJ14:AJ49 AM14:AM49 AP14:AP49">
      <formula1>2</formula1>
      <formula2>500</formula2>
    </dataValidation>
    <dataValidation type="list" allowBlank="1" showDropDown="1" showInputMessage="1" showErrorMessage="1" errorTitle="إدخال غير صحيح" error="يرجى إدخال أحد رموز البيانات المفقودة التالية_x000a_Z  -لا تنطبق_x000a_M - مفقودة_x000a_X - بيانات مدرجة في فئة أخرى_x000a_W - تشمل بيانات من فئة أخرى" sqref="W14:W49 Z14:Z49 AC14:AC49 AF14:AF49 AI14:AI49 AL14:AL49 AO14:AO49">
      <formula1>"Z,M,X,W"</formula1>
    </dataValidation>
    <dataValidation type="decimal" operator="greaterThanOrEqual" allowBlank="1" showInputMessage="1" showErrorMessage="1" errorTitle="إدخال غير صحيح" error="يرجى إدخال قيمة عددية" sqref="V14:V49 Y14:Y49 AB14:AB49 AE14:AE49 AH14:AH49 AK14:AK49 AN14:AN49">
      <formula1>0</formula1>
    </dataValidation>
  </dataValidations>
  <pageMargins left="0.23622047244094491" right="0.23622047244094491" top="0.74803149606299213" bottom="0.74803149606299213" header="0.31496062992125984" footer="0.31496062992125984"/>
  <pageSetup scale="58" fitToHeight="0" orientation="landscape" r:id="rId1"/>
  <headerFooter>
    <oddFooter>&amp;C&amp;P&amp;R&amp;F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W39"/>
  <sheetViews>
    <sheetView showGridLines="0" rightToLeft="1" topLeftCell="C1" zoomScaleNormal="100" workbookViewId="0"/>
  </sheetViews>
  <sheetFormatPr defaultColWidth="8.85546875" defaultRowHeight="15"/>
  <cols>
    <col min="1" max="1" width="18.28515625" style="30" hidden="1" customWidth="1"/>
    <col min="2" max="2" width="5" style="30" hidden="1" customWidth="1"/>
    <col min="3" max="3" width="5.7109375" style="30" customWidth="1"/>
    <col min="4" max="4" width="14.42578125" style="30" customWidth="1"/>
    <col min="5" max="5" width="31.5703125" style="30" customWidth="1"/>
    <col min="6" max="6" width="4.140625" style="30" hidden="1" customWidth="1"/>
    <col min="7" max="7" width="3.5703125" style="30" hidden="1" customWidth="1"/>
    <col min="8" max="8" width="3" style="30" hidden="1" customWidth="1"/>
    <col min="9" max="9" width="8.28515625" style="30" hidden="1" customWidth="1"/>
    <col min="10" max="10" width="3" style="30" hidden="1" customWidth="1"/>
    <col min="11" max="11" width="5.28515625" style="30" hidden="1" customWidth="1"/>
    <col min="12" max="12" width="3.7109375" style="30" hidden="1" customWidth="1"/>
    <col min="13" max="13" width="3" style="30" hidden="1" customWidth="1"/>
    <col min="14" max="20" width="4.140625" style="30" hidden="1" customWidth="1"/>
    <col min="21" max="21" width="10.42578125" style="30" hidden="1" customWidth="1"/>
    <col min="22" max="22" width="12.7109375" style="30" customWidth="1"/>
    <col min="23" max="23" width="2.7109375" style="30" customWidth="1"/>
    <col min="24" max="24" width="5.7109375" style="30" customWidth="1"/>
    <col min="25" max="25" width="12.7109375" style="30" customWidth="1"/>
    <col min="26" max="26" width="2.7109375" style="30" customWidth="1"/>
    <col min="27" max="28" width="5.7109375" style="30" customWidth="1"/>
    <col min="29" max="29" width="3.28515625" style="30" customWidth="1"/>
    <col min="30" max="36" width="8.85546875" style="319"/>
    <col min="37" max="16384" width="8.85546875" style="30"/>
  </cols>
  <sheetData>
    <row r="1" spans="1:75" ht="45" customHeight="1">
      <c r="A1" s="27" t="s">
        <v>13</v>
      </c>
      <c r="B1" s="28" t="s">
        <v>336</v>
      </c>
      <c r="C1" s="195"/>
      <c r="D1" s="416" t="s">
        <v>2569</v>
      </c>
      <c r="E1" s="416"/>
      <c r="F1" s="416"/>
      <c r="G1" s="416"/>
      <c r="H1" s="416"/>
      <c r="I1" s="416"/>
      <c r="J1" s="416"/>
      <c r="K1" s="416"/>
      <c r="L1" s="416"/>
      <c r="M1" s="416"/>
      <c r="N1" s="416"/>
      <c r="O1" s="416"/>
      <c r="P1" s="416"/>
      <c r="Q1" s="416"/>
      <c r="R1" s="416"/>
      <c r="S1" s="416"/>
      <c r="T1" s="416"/>
      <c r="U1" s="416"/>
      <c r="V1" s="416"/>
      <c r="W1" s="416"/>
      <c r="X1" s="416"/>
      <c r="Y1" s="416"/>
      <c r="Z1" s="416"/>
      <c r="AA1" s="416"/>
      <c r="AB1" s="416"/>
      <c r="AC1" s="319"/>
      <c r="BI1" s="3"/>
      <c r="BJ1" s="3"/>
      <c r="BK1" s="3"/>
      <c r="BL1" s="3"/>
      <c r="BM1" s="3"/>
      <c r="BN1" s="3"/>
      <c r="BO1" s="3"/>
      <c r="BP1" s="3"/>
      <c r="BQ1" s="3"/>
      <c r="BR1" s="3"/>
      <c r="BS1" s="3"/>
      <c r="BT1" s="3"/>
      <c r="BU1" s="3"/>
      <c r="BV1" s="3"/>
      <c r="BW1" s="3"/>
    </row>
    <row r="2" spans="1:75" ht="3.75" customHeight="1">
      <c r="A2" s="27" t="s">
        <v>19</v>
      </c>
      <c r="B2" s="205" t="str">
        <f>VLOOKUP(VAL_C1!$B$2,VAL_Drop_Down_Lists!$A$3:$B$214,2,FALSE)</f>
        <v>_X</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32"/>
      <c r="AC2" s="319"/>
      <c r="BI2" s="3"/>
      <c r="BJ2" s="3"/>
      <c r="BK2" s="3"/>
      <c r="BL2" s="3"/>
      <c r="BM2" s="3"/>
      <c r="BN2" s="3"/>
      <c r="BO2" s="3"/>
      <c r="BP2" s="3"/>
      <c r="BQ2" s="3"/>
      <c r="BR2" s="3"/>
      <c r="BS2" s="3"/>
      <c r="BT2" s="3"/>
      <c r="BU2" s="3"/>
      <c r="BV2" s="3"/>
      <c r="BW2" s="3"/>
    </row>
    <row r="3" spans="1:75" s="319" customFormat="1" ht="30" customHeight="1">
      <c r="A3" s="27" t="s">
        <v>23</v>
      </c>
      <c r="B3" s="205" t="str">
        <f>IF(VAL_C1!$H$32&lt;&gt;"", YEAR(VAL_C1!$H$32),"")</f>
        <v/>
      </c>
      <c r="C3" s="206"/>
      <c r="D3" s="448" t="s">
        <v>2548</v>
      </c>
      <c r="E3" s="448"/>
      <c r="F3" s="320"/>
      <c r="G3" s="207"/>
      <c r="H3" s="207"/>
      <c r="I3" s="207"/>
      <c r="J3" s="207"/>
      <c r="K3" s="207"/>
      <c r="L3" s="207"/>
      <c r="M3" s="207"/>
      <c r="N3" s="207"/>
      <c r="O3" s="207"/>
      <c r="P3" s="207"/>
      <c r="Q3" s="207"/>
      <c r="R3" s="207"/>
      <c r="S3" s="207"/>
      <c r="T3" s="207"/>
      <c r="U3" s="321"/>
      <c r="V3" s="448" t="s">
        <v>2271</v>
      </c>
      <c r="W3" s="448"/>
      <c r="X3" s="448"/>
      <c r="Y3" s="450" t="s">
        <v>2549</v>
      </c>
      <c r="Z3" s="450"/>
      <c r="AA3" s="450"/>
      <c r="AB3" s="32"/>
      <c r="AK3" s="30"/>
      <c r="BI3" s="40"/>
      <c r="BJ3" s="40"/>
      <c r="BK3" s="40"/>
      <c r="BL3" s="40"/>
      <c r="BM3" s="40"/>
      <c r="BN3" s="40"/>
      <c r="BO3" s="40"/>
      <c r="BP3" s="40"/>
      <c r="BQ3" s="40"/>
      <c r="BR3" s="40"/>
      <c r="BS3" s="40"/>
      <c r="BT3" s="40"/>
      <c r="BU3" s="40"/>
      <c r="BV3" s="40"/>
      <c r="BW3" s="40"/>
    </row>
    <row r="4" spans="1:75" s="319" customFormat="1">
      <c r="A4" s="27" t="s">
        <v>26</v>
      </c>
      <c r="B4" s="205" t="str">
        <f>IF(VAL_C1!$H$33&lt;&gt;"", YEAR(VAL_C1!$H$33),"")</f>
        <v/>
      </c>
      <c r="C4" s="206"/>
      <c r="D4" s="448"/>
      <c r="E4" s="448"/>
      <c r="F4" s="322"/>
      <c r="G4" s="323"/>
      <c r="H4" s="323"/>
      <c r="I4" s="323"/>
      <c r="J4" s="323"/>
      <c r="K4" s="323"/>
      <c r="L4" s="323"/>
      <c r="M4" s="323"/>
      <c r="N4" s="323"/>
      <c r="O4" s="323"/>
      <c r="P4" s="323"/>
      <c r="Q4" s="323"/>
      <c r="R4" s="323"/>
      <c r="S4" s="323"/>
      <c r="T4" s="323"/>
      <c r="U4" s="324"/>
      <c r="V4" s="448" t="s">
        <v>2280</v>
      </c>
      <c r="W4" s="448"/>
      <c r="X4" s="448"/>
      <c r="Y4" s="448" t="s">
        <v>2274</v>
      </c>
      <c r="Z4" s="448"/>
      <c r="AA4" s="448"/>
      <c r="AB4" s="294"/>
      <c r="AK4" s="30"/>
      <c r="BI4" s="40"/>
      <c r="BJ4" s="40"/>
      <c r="BK4" s="40"/>
      <c r="BL4" s="40"/>
      <c r="BM4" s="40"/>
      <c r="BN4" s="40"/>
      <c r="BO4" s="40"/>
      <c r="BP4" s="40"/>
      <c r="BQ4" s="40"/>
      <c r="BR4" s="40"/>
      <c r="BS4" s="40"/>
      <c r="BT4" s="40"/>
      <c r="BU4" s="40"/>
      <c r="BV4" s="40"/>
      <c r="BW4" s="40"/>
    </row>
    <row r="5" spans="1:75" s="319" customFormat="1" hidden="1">
      <c r="A5" s="27" t="s">
        <v>28</v>
      </c>
      <c r="B5" s="28" t="s">
        <v>0</v>
      </c>
      <c r="C5" s="206"/>
      <c r="D5" s="325"/>
      <c r="E5" s="325"/>
      <c r="F5" s="323"/>
      <c r="G5" s="234"/>
      <c r="H5" s="234"/>
      <c r="I5" s="234"/>
      <c r="J5" s="234"/>
      <c r="K5" s="234"/>
      <c r="L5" s="234"/>
      <c r="M5" s="234"/>
      <c r="N5" s="234"/>
      <c r="O5" s="234"/>
      <c r="P5" s="234"/>
      <c r="Q5" s="234"/>
      <c r="R5" s="234"/>
      <c r="S5" s="234"/>
      <c r="T5" s="234"/>
      <c r="U5" s="234"/>
      <c r="V5" s="255"/>
      <c r="W5" s="255"/>
      <c r="X5" s="255"/>
      <c r="Y5" s="255"/>
      <c r="Z5" s="255"/>
      <c r="AA5" s="255"/>
      <c r="AB5" s="294"/>
      <c r="AK5" s="30"/>
      <c r="BI5" s="40"/>
      <c r="BJ5" s="40"/>
      <c r="BK5" s="40"/>
      <c r="BL5" s="40"/>
      <c r="BM5" s="40"/>
      <c r="BN5" s="40"/>
      <c r="BO5" s="40"/>
      <c r="BP5" s="40"/>
      <c r="BQ5" s="40"/>
      <c r="BR5" s="40"/>
      <c r="BS5" s="40"/>
      <c r="BT5" s="40"/>
      <c r="BU5" s="40"/>
      <c r="BV5" s="40"/>
      <c r="BW5" s="40"/>
    </row>
    <row r="6" spans="1:75" s="319" customFormat="1" hidden="1">
      <c r="A6" s="27" t="s">
        <v>30</v>
      </c>
      <c r="B6" s="28"/>
      <c r="C6" s="206"/>
      <c r="D6" s="323"/>
      <c r="E6" s="323"/>
      <c r="F6" s="323"/>
      <c r="G6" s="234"/>
      <c r="H6" s="234"/>
      <c r="I6" s="234"/>
      <c r="J6" s="234"/>
      <c r="K6" s="234"/>
      <c r="L6" s="234"/>
      <c r="M6" s="234"/>
      <c r="N6" s="234"/>
      <c r="O6" s="234"/>
      <c r="P6" s="234"/>
      <c r="Q6" s="234"/>
      <c r="R6" s="234"/>
      <c r="S6" s="234"/>
      <c r="T6" s="234"/>
      <c r="U6" s="234" t="s">
        <v>1</v>
      </c>
      <c r="V6" s="234" t="s">
        <v>332</v>
      </c>
      <c r="W6" s="234"/>
      <c r="X6" s="234"/>
      <c r="Y6" s="234" t="s">
        <v>332</v>
      </c>
      <c r="Z6" s="234"/>
      <c r="AA6" s="234"/>
      <c r="AB6" s="294"/>
      <c r="AK6" s="30"/>
      <c r="BI6" s="40"/>
      <c r="BJ6" s="40"/>
      <c r="BK6" s="40"/>
      <c r="BL6" s="40"/>
      <c r="BM6" s="40"/>
      <c r="BN6" s="40"/>
      <c r="BO6" s="40"/>
      <c r="BP6" s="40"/>
      <c r="BQ6" s="40"/>
      <c r="BR6" s="40"/>
      <c r="BS6" s="40"/>
      <c r="BT6" s="40"/>
      <c r="BU6" s="40"/>
      <c r="BV6" s="40"/>
      <c r="BW6" s="40"/>
    </row>
    <row r="7" spans="1:75" s="319" customFormat="1" ht="21" hidden="1">
      <c r="A7" s="27" t="s">
        <v>32</v>
      </c>
      <c r="B7" s="205" t="str">
        <f>IF(VAL_C1!$H$33&lt;&gt;"", YEAR(VAL_C1!$H$33),"")</f>
        <v/>
      </c>
      <c r="C7" s="206"/>
      <c r="D7" s="323"/>
      <c r="E7" s="323"/>
      <c r="F7" s="323"/>
      <c r="G7" s="251"/>
      <c r="H7" s="251"/>
      <c r="I7" s="251"/>
      <c r="J7" s="251"/>
      <c r="K7" s="251"/>
      <c r="L7" s="251"/>
      <c r="M7" s="251"/>
      <c r="N7" s="234"/>
      <c r="O7" s="234"/>
      <c r="P7" s="234"/>
      <c r="Q7" s="234"/>
      <c r="R7" s="234"/>
      <c r="S7" s="234"/>
      <c r="T7" s="234"/>
      <c r="U7" s="234" t="s">
        <v>54</v>
      </c>
      <c r="V7" s="234" t="s">
        <v>72</v>
      </c>
      <c r="W7" s="234"/>
      <c r="X7" s="234"/>
      <c r="Y7" s="234" t="s">
        <v>68</v>
      </c>
      <c r="Z7" s="234"/>
      <c r="AA7" s="234"/>
      <c r="AB7" s="294"/>
      <c r="AK7" s="30"/>
      <c r="BI7" s="40"/>
      <c r="BJ7" s="40"/>
      <c r="BK7" s="40"/>
      <c r="BL7" s="40"/>
      <c r="BM7" s="40"/>
      <c r="BN7" s="40"/>
      <c r="BO7" s="40"/>
      <c r="BP7" s="40"/>
      <c r="BQ7" s="40"/>
      <c r="BR7" s="40"/>
      <c r="BS7" s="40"/>
      <c r="BT7" s="40"/>
      <c r="BU7" s="40"/>
      <c r="BV7" s="40"/>
      <c r="BW7" s="40"/>
    </row>
    <row r="8" spans="1:75" s="319" customFormat="1" ht="21" hidden="1">
      <c r="A8" s="27" t="s">
        <v>34</v>
      </c>
      <c r="B8" s="205" t="str">
        <f>IF(VAL_C1!$H$34&lt;&gt;"", YEAR(VAL_C1!$H$34),"")</f>
        <v/>
      </c>
      <c r="C8" s="206"/>
      <c r="D8" s="323"/>
      <c r="E8" s="323"/>
      <c r="F8" s="323"/>
      <c r="G8" s="251"/>
      <c r="H8" s="251"/>
      <c r="I8" s="251"/>
      <c r="J8" s="251"/>
      <c r="K8" s="251"/>
      <c r="L8" s="251"/>
      <c r="M8" s="251"/>
      <c r="N8" s="46"/>
      <c r="O8" s="46"/>
      <c r="P8" s="46"/>
      <c r="Q8" s="46"/>
      <c r="R8" s="46"/>
      <c r="S8" s="46"/>
      <c r="T8" s="46"/>
      <c r="U8" s="46" t="s">
        <v>55</v>
      </c>
      <c r="V8" s="234" t="s">
        <v>0</v>
      </c>
      <c r="W8" s="234"/>
      <c r="X8" s="234"/>
      <c r="Y8" s="234" t="s">
        <v>0</v>
      </c>
      <c r="Z8" s="234"/>
      <c r="AA8" s="234"/>
      <c r="AB8" s="294"/>
      <c r="AK8" s="30"/>
      <c r="BI8" s="40"/>
      <c r="BJ8" s="40"/>
      <c r="BK8" s="40"/>
      <c r="BL8" s="40"/>
      <c r="BM8" s="40"/>
      <c r="BN8" s="40"/>
      <c r="BO8" s="40"/>
      <c r="BP8" s="40"/>
      <c r="BQ8" s="40"/>
      <c r="BR8" s="40"/>
      <c r="BS8" s="40"/>
      <c r="BT8" s="40"/>
      <c r="BU8" s="40"/>
      <c r="BV8" s="40"/>
      <c r="BW8" s="40"/>
    </row>
    <row r="9" spans="1:75" s="319" customFormat="1" ht="21" hidden="1">
      <c r="A9" s="27" t="s">
        <v>36</v>
      </c>
      <c r="B9" s="28" t="s">
        <v>378</v>
      </c>
      <c r="C9" s="206"/>
      <c r="D9" s="323"/>
      <c r="E9" s="323"/>
      <c r="F9" s="323"/>
      <c r="G9" s="251"/>
      <c r="H9" s="251"/>
      <c r="I9" s="251"/>
      <c r="J9" s="251"/>
      <c r="K9" s="251"/>
      <c r="L9" s="251"/>
      <c r="M9" s="251"/>
      <c r="N9" s="46"/>
      <c r="O9" s="46"/>
      <c r="P9" s="46"/>
      <c r="Q9" s="46"/>
      <c r="R9" s="46"/>
      <c r="S9" s="46"/>
      <c r="T9" s="46"/>
      <c r="U9" s="46" t="s">
        <v>56</v>
      </c>
      <c r="V9" s="234" t="s">
        <v>0</v>
      </c>
      <c r="W9" s="234"/>
      <c r="X9" s="234"/>
      <c r="Y9" s="234" t="s">
        <v>0</v>
      </c>
      <c r="Z9" s="234"/>
      <c r="AA9" s="234"/>
      <c r="AB9" s="294"/>
      <c r="AK9" s="30"/>
      <c r="BI9" s="40"/>
      <c r="BJ9" s="40"/>
      <c r="BK9" s="40"/>
      <c r="BL9" s="40"/>
      <c r="BM9" s="40"/>
      <c r="BN9" s="40"/>
      <c r="BO9" s="40"/>
      <c r="BP9" s="40"/>
      <c r="BQ9" s="40"/>
      <c r="BR9" s="40"/>
      <c r="BS9" s="40"/>
      <c r="BT9" s="40"/>
      <c r="BU9" s="40"/>
      <c r="BV9" s="40"/>
      <c r="BW9" s="40"/>
    </row>
    <row r="10" spans="1:75" s="319" customFormat="1" ht="21" hidden="1">
      <c r="A10" s="27" t="s">
        <v>38</v>
      </c>
      <c r="B10" s="28">
        <v>0</v>
      </c>
      <c r="C10" s="206"/>
      <c r="D10" s="323"/>
      <c r="E10" s="323"/>
      <c r="F10" s="323"/>
      <c r="G10" s="251"/>
      <c r="H10" s="251"/>
      <c r="I10" s="251"/>
      <c r="J10" s="251"/>
      <c r="K10" s="251"/>
      <c r="L10" s="251"/>
      <c r="M10" s="251"/>
      <c r="N10" s="46"/>
      <c r="O10" s="46"/>
      <c r="P10" s="46"/>
      <c r="Q10" s="46"/>
      <c r="R10" s="46"/>
      <c r="S10" s="46"/>
      <c r="T10" s="46"/>
      <c r="U10" s="46" t="s">
        <v>2</v>
      </c>
      <c r="V10" s="234" t="s">
        <v>0</v>
      </c>
      <c r="W10" s="234"/>
      <c r="X10" s="234"/>
      <c r="Y10" s="234" t="s">
        <v>0</v>
      </c>
      <c r="Z10" s="234"/>
      <c r="AA10" s="234"/>
      <c r="AB10" s="294"/>
      <c r="AK10" s="30"/>
      <c r="BI10" s="40"/>
      <c r="BJ10" s="40"/>
      <c r="BK10" s="40"/>
      <c r="BL10" s="40"/>
      <c r="BM10" s="40"/>
      <c r="BN10" s="40"/>
      <c r="BO10" s="40"/>
      <c r="BP10" s="40"/>
      <c r="BQ10" s="40"/>
      <c r="BR10" s="40"/>
      <c r="BS10" s="40"/>
      <c r="BT10" s="40"/>
      <c r="BU10" s="40"/>
      <c r="BV10" s="40"/>
      <c r="BW10" s="40"/>
    </row>
    <row r="11" spans="1:75" s="319" customFormat="1" ht="21" hidden="1">
      <c r="A11" s="27" t="s">
        <v>40</v>
      </c>
      <c r="B11" s="28">
        <v>0</v>
      </c>
      <c r="C11" s="206"/>
      <c r="D11" s="323"/>
      <c r="E11" s="323"/>
      <c r="F11" s="323"/>
      <c r="G11" s="251"/>
      <c r="H11" s="251"/>
      <c r="I11" s="251"/>
      <c r="J11" s="251"/>
      <c r="K11" s="251"/>
      <c r="L11" s="251"/>
      <c r="M11" s="251"/>
      <c r="N11" s="46"/>
      <c r="O11" s="46"/>
      <c r="P11" s="46"/>
      <c r="Q11" s="46"/>
      <c r="R11" s="46"/>
      <c r="S11" s="46"/>
      <c r="T11" s="46"/>
      <c r="U11" s="46"/>
      <c r="V11" s="234"/>
      <c r="W11" s="234"/>
      <c r="X11" s="234"/>
      <c r="Y11" s="234"/>
      <c r="Z11" s="234"/>
      <c r="AA11" s="234"/>
      <c r="AB11" s="294"/>
      <c r="AK11" s="30"/>
      <c r="BI11" s="40"/>
      <c r="BJ11" s="40"/>
      <c r="BK11" s="40"/>
      <c r="BL11" s="40"/>
      <c r="BM11" s="40"/>
      <c r="BN11" s="40"/>
      <c r="BO11" s="40"/>
      <c r="BP11" s="40"/>
      <c r="BQ11" s="40"/>
      <c r="BR11" s="40"/>
      <c r="BS11" s="40"/>
      <c r="BT11" s="40"/>
      <c r="BU11" s="40"/>
      <c r="BV11" s="40"/>
      <c r="BW11" s="40"/>
    </row>
    <row r="12" spans="1:75" s="319" customFormat="1" ht="21" hidden="1">
      <c r="A12" s="291"/>
      <c r="B12" s="291"/>
      <c r="C12" s="206"/>
      <c r="D12" s="323"/>
      <c r="E12" s="323"/>
      <c r="F12" s="323"/>
      <c r="G12" s="251"/>
      <c r="H12" s="251"/>
      <c r="I12" s="251"/>
      <c r="J12" s="251"/>
      <c r="K12" s="251"/>
      <c r="L12" s="251"/>
      <c r="M12" s="251"/>
      <c r="N12" s="46"/>
      <c r="O12" s="46"/>
      <c r="P12" s="46"/>
      <c r="Q12" s="46"/>
      <c r="R12" s="46"/>
      <c r="S12" s="46"/>
      <c r="T12" s="46"/>
      <c r="U12" s="46"/>
      <c r="V12" s="234"/>
      <c r="W12" s="234"/>
      <c r="X12" s="234"/>
      <c r="Y12" s="234"/>
      <c r="Z12" s="234"/>
      <c r="AA12" s="234"/>
      <c r="AB12" s="294"/>
      <c r="AK12" s="30"/>
      <c r="BI12" s="40"/>
      <c r="BJ12" s="40"/>
      <c r="BK12" s="40"/>
      <c r="BL12" s="40"/>
      <c r="BM12" s="40"/>
      <c r="BN12" s="40"/>
      <c r="BO12" s="40"/>
      <c r="BP12" s="40"/>
      <c r="BQ12" s="40"/>
      <c r="BR12" s="40"/>
      <c r="BS12" s="40"/>
      <c r="BT12" s="40"/>
      <c r="BU12" s="40"/>
      <c r="BV12" s="40"/>
      <c r="BW12" s="40"/>
    </row>
    <row r="13" spans="1:75" s="319" customFormat="1" ht="3.75" customHeight="1">
      <c r="A13" s="291"/>
      <c r="B13" s="291"/>
      <c r="C13" s="244"/>
      <c r="D13" s="244"/>
      <c r="E13" s="244"/>
      <c r="F13" s="323"/>
      <c r="G13" s="256"/>
      <c r="H13" s="256" t="s">
        <v>41</v>
      </c>
      <c r="I13" s="256" t="s">
        <v>44</v>
      </c>
      <c r="J13" s="256" t="s">
        <v>46</v>
      </c>
      <c r="K13" s="256" t="s">
        <v>48</v>
      </c>
      <c r="L13" s="256" t="s">
        <v>49</v>
      </c>
      <c r="M13" s="256" t="s">
        <v>50</v>
      </c>
      <c r="N13" s="89" t="s">
        <v>51</v>
      </c>
      <c r="O13" s="96" t="s">
        <v>386</v>
      </c>
      <c r="P13" s="96" t="s">
        <v>388</v>
      </c>
      <c r="Q13" s="89"/>
      <c r="R13" s="89"/>
      <c r="S13" s="89"/>
      <c r="T13" s="89"/>
      <c r="U13" s="46"/>
      <c r="V13" s="244"/>
      <c r="W13" s="244"/>
      <c r="X13" s="244"/>
      <c r="Y13" s="244"/>
      <c r="Z13" s="244"/>
      <c r="AA13" s="244"/>
      <c r="AB13" s="244"/>
      <c r="AK13" s="30"/>
      <c r="BI13" s="40"/>
      <c r="BJ13" s="40"/>
      <c r="BK13" s="40"/>
      <c r="BL13" s="40"/>
      <c r="BM13" s="40"/>
      <c r="BN13" s="40"/>
      <c r="BO13" s="40"/>
      <c r="BP13" s="40"/>
      <c r="BQ13" s="40"/>
      <c r="BR13" s="40"/>
      <c r="BS13" s="40"/>
      <c r="BT13" s="40"/>
      <c r="BU13" s="40"/>
      <c r="BV13" s="40"/>
      <c r="BW13" s="40"/>
    </row>
    <row r="14" spans="1:75" s="319" customFormat="1" ht="21" customHeight="1">
      <c r="A14" s="326"/>
      <c r="B14" s="326"/>
      <c r="C14" s="206"/>
      <c r="D14" s="412" t="s">
        <v>2281</v>
      </c>
      <c r="E14" s="221" t="s">
        <v>2282</v>
      </c>
      <c r="F14" s="322"/>
      <c r="G14" s="234"/>
      <c r="H14" s="234" t="s">
        <v>60</v>
      </c>
      <c r="I14" s="234" t="s">
        <v>62</v>
      </c>
      <c r="J14" s="234" t="s">
        <v>0</v>
      </c>
      <c r="K14" s="234" t="s">
        <v>65</v>
      </c>
      <c r="L14" s="234" t="s">
        <v>0</v>
      </c>
      <c r="M14" s="234" t="s">
        <v>333</v>
      </c>
      <c r="N14" s="46" t="s">
        <v>333</v>
      </c>
      <c r="O14" s="46" t="s">
        <v>0</v>
      </c>
      <c r="P14" s="46" t="s">
        <v>378</v>
      </c>
      <c r="Q14" s="46"/>
      <c r="R14" s="46"/>
      <c r="S14" s="46"/>
      <c r="T14" s="46"/>
      <c r="U14" s="98"/>
      <c r="V14" s="69"/>
      <c r="W14" s="71"/>
      <c r="X14" s="188"/>
      <c r="Y14" s="69"/>
      <c r="Z14" s="71"/>
      <c r="AA14" s="188"/>
      <c r="AB14" s="244"/>
      <c r="AK14" s="30"/>
      <c r="BI14" s="40"/>
      <c r="BJ14" s="40"/>
      <c r="BK14" s="40"/>
      <c r="BL14" s="40"/>
      <c r="BM14" s="40"/>
      <c r="BN14" s="40"/>
      <c r="BO14" s="40"/>
      <c r="BP14" s="40"/>
      <c r="BQ14" s="40"/>
      <c r="BR14" s="40"/>
      <c r="BS14" s="40"/>
      <c r="BT14" s="40"/>
      <c r="BU14" s="40"/>
      <c r="BV14" s="40"/>
      <c r="BW14" s="40"/>
    </row>
    <row r="15" spans="1:75" s="319" customFormat="1" ht="21" customHeight="1">
      <c r="A15" s="326"/>
      <c r="B15" s="326"/>
      <c r="C15" s="206"/>
      <c r="D15" s="413"/>
      <c r="E15" s="221" t="s">
        <v>2283</v>
      </c>
      <c r="F15" s="322"/>
      <c r="G15" s="234"/>
      <c r="H15" s="234" t="s">
        <v>61</v>
      </c>
      <c r="I15" s="234" t="s">
        <v>62</v>
      </c>
      <c r="J15" s="234" t="s">
        <v>0</v>
      </c>
      <c r="K15" s="234" t="s">
        <v>65</v>
      </c>
      <c r="L15" s="234" t="s">
        <v>0</v>
      </c>
      <c r="M15" s="234" t="s">
        <v>333</v>
      </c>
      <c r="N15" s="46" t="s">
        <v>333</v>
      </c>
      <c r="O15" s="46" t="s">
        <v>0</v>
      </c>
      <c r="P15" s="46" t="s">
        <v>378</v>
      </c>
      <c r="Q15" s="46"/>
      <c r="R15" s="46"/>
      <c r="S15" s="46"/>
      <c r="T15" s="46"/>
      <c r="U15" s="98"/>
      <c r="V15" s="69"/>
      <c r="W15" s="71"/>
      <c r="X15" s="188"/>
      <c r="Y15" s="69"/>
      <c r="Z15" s="71"/>
      <c r="AA15" s="188"/>
      <c r="AB15" s="244"/>
      <c r="AK15" s="30"/>
      <c r="BI15" s="40"/>
      <c r="BJ15" s="40"/>
      <c r="BK15" s="40"/>
      <c r="BL15" s="40"/>
      <c r="BM15" s="40"/>
      <c r="BN15" s="40"/>
      <c r="BO15" s="40"/>
      <c r="BP15" s="40"/>
      <c r="BQ15" s="40"/>
      <c r="BR15" s="40"/>
      <c r="BS15" s="40"/>
      <c r="BT15" s="40"/>
      <c r="BU15" s="40"/>
      <c r="BV15" s="40"/>
      <c r="BW15" s="40"/>
    </row>
    <row r="16" spans="1:75" s="319" customFormat="1" ht="21" customHeight="1">
      <c r="A16" s="326"/>
      <c r="B16" s="326"/>
      <c r="C16" s="206"/>
      <c r="D16" s="414"/>
      <c r="E16" s="225" t="s">
        <v>2284</v>
      </c>
      <c r="F16" s="322"/>
      <c r="G16" s="234"/>
      <c r="H16" s="234" t="s">
        <v>0</v>
      </c>
      <c r="I16" s="234" t="s">
        <v>62</v>
      </c>
      <c r="J16" s="234" t="s">
        <v>0</v>
      </c>
      <c r="K16" s="234" t="s">
        <v>65</v>
      </c>
      <c r="L16" s="234" t="s">
        <v>0</v>
      </c>
      <c r="M16" s="234" t="s">
        <v>333</v>
      </c>
      <c r="N16" s="46" t="s">
        <v>333</v>
      </c>
      <c r="O16" s="46" t="s">
        <v>0</v>
      </c>
      <c r="P16" s="46" t="s">
        <v>378</v>
      </c>
      <c r="Q16" s="46"/>
      <c r="R16" s="46"/>
      <c r="S16" s="46"/>
      <c r="T16" s="46"/>
      <c r="U16" s="98"/>
      <c r="V16" s="21" t="str">
        <f>IF(OR(AND(V14="",W14=""),AND(V15="",W15=""),AND(W14="X",W15="X"),OR(W14="M",W15="M")),"",SUM(V14,V15))</f>
        <v/>
      </c>
      <c r="W16" s="22" t="str">
        <f>IF(AND(AND(W14="X",W15="X"),SUM(V14,V15)=0,ISNUMBER(V16)),"",IF(OR(W14="M",W15="M"),"M",IF(AND(W14=W15,OR(W14="X",W14="W",W14="Z")),UPPER(W14),"")))</f>
        <v/>
      </c>
      <c r="X16" s="180"/>
      <c r="Y16" s="21" t="str">
        <f>IF(OR(AND(Y14="",Z14=""),AND(Y15="",Z15=""),AND(Z14="X",Z15="X"),OR(Z14="M",Z15="M")),"",SUM(Y14,Y15))</f>
        <v/>
      </c>
      <c r="Z16" s="22" t="str">
        <f>IF(AND(AND(Z14="X",Z15="X"),SUM(Y14,Y15)=0,ISNUMBER(Y16)),"",IF(OR(Z14="M",Z15="M"),"M",IF(AND(Z14=Z15,OR(Z14="X",Z14="W",Z14="Z")),UPPER(Z14),"")))</f>
        <v/>
      </c>
      <c r="AA16" s="180"/>
      <c r="AB16" s="244"/>
      <c r="AK16" s="30"/>
      <c r="BI16" s="40"/>
      <c r="BJ16" s="40"/>
      <c r="BK16" s="40"/>
      <c r="BL16" s="40"/>
      <c r="BM16" s="40"/>
      <c r="BN16" s="40"/>
      <c r="BO16" s="40"/>
      <c r="BP16" s="40"/>
      <c r="BQ16" s="40"/>
      <c r="BR16" s="40"/>
      <c r="BS16" s="40"/>
      <c r="BT16" s="40"/>
      <c r="BU16" s="40"/>
      <c r="BV16" s="40"/>
      <c r="BW16" s="40"/>
    </row>
    <row r="17" spans="1:75" s="319" customFormat="1" ht="21" customHeight="1">
      <c r="A17" s="326"/>
      <c r="B17" s="326"/>
      <c r="C17" s="206"/>
      <c r="D17" s="412" t="s">
        <v>2285</v>
      </c>
      <c r="E17" s="221" t="s">
        <v>2282</v>
      </c>
      <c r="F17" s="322"/>
      <c r="G17" s="234"/>
      <c r="H17" s="234" t="s">
        <v>60</v>
      </c>
      <c r="I17" s="234" t="s">
        <v>63</v>
      </c>
      <c r="J17" s="234" t="s">
        <v>0</v>
      </c>
      <c r="K17" s="234" t="s">
        <v>65</v>
      </c>
      <c r="L17" s="234" t="s">
        <v>0</v>
      </c>
      <c r="M17" s="234" t="s">
        <v>333</v>
      </c>
      <c r="N17" s="46" t="s">
        <v>333</v>
      </c>
      <c r="O17" s="46" t="s">
        <v>0</v>
      </c>
      <c r="P17" s="46" t="s">
        <v>378</v>
      </c>
      <c r="Q17" s="46"/>
      <c r="R17" s="46"/>
      <c r="S17" s="46"/>
      <c r="T17" s="46"/>
      <c r="U17" s="98"/>
      <c r="V17" s="69"/>
      <c r="W17" s="71"/>
      <c r="X17" s="188"/>
      <c r="Y17" s="69"/>
      <c r="Z17" s="71"/>
      <c r="AA17" s="188"/>
      <c r="AB17" s="244"/>
      <c r="AK17" s="30"/>
      <c r="BI17" s="40"/>
      <c r="BJ17" s="40"/>
      <c r="BK17" s="40"/>
      <c r="BL17" s="40"/>
      <c r="BM17" s="40"/>
      <c r="BN17" s="40"/>
      <c r="BO17" s="40"/>
      <c r="BP17" s="40"/>
      <c r="BQ17" s="40"/>
      <c r="BR17" s="40"/>
      <c r="BS17" s="40"/>
      <c r="BT17" s="40"/>
      <c r="BU17" s="40"/>
      <c r="BV17" s="40"/>
      <c r="BW17" s="40"/>
    </row>
    <row r="18" spans="1:75" s="319" customFormat="1" ht="21" customHeight="1">
      <c r="A18" s="326"/>
      <c r="B18" s="326"/>
      <c r="C18" s="206"/>
      <c r="D18" s="413"/>
      <c r="E18" s="221" t="s">
        <v>2283</v>
      </c>
      <c r="F18" s="322"/>
      <c r="G18" s="234"/>
      <c r="H18" s="234" t="s">
        <v>61</v>
      </c>
      <c r="I18" s="234" t="s">
        <v>63</v>
      </c>
      <c r="J18" s="234" t="s">
        <v>0</v>
      </c>
      <c r="K18" s="234" t="s">
        <v>65</v>
      </c>
      <c r="L18" s="234" t="s">
        <v>0</v>
      </c>
      <c r="M18" s="234" t="s">
        <v>333</v>
      </c>
      <c r="N18" s="46" t="s">
        <v>333</v>
      </c>
      <c r="O18" s="46" t="s">
        <v>0</v>
      </c>
      <c r="P18" s="46" t="s">
        <v>378</v>
      </c>
      <c r="Q18" s="46"/>
      <c r="R18" s="46"/>
      <c r="S18" s="46"/>
      <c r="T18" s="46"/>
      <c r="U18" s="98"/>
      <c r="V18" s="69"/>
      <c r="W18" s="71"/>
      <c r="X18" s="188"/>
      <c r="Y18" s="69"/>
      <c r="Z18" s="71"/>
      <c r="AA18" s="188"/>
      <c r="AB18" s="244"/>
      <c r="AK18" s="30"/>
      <c r="BI18" s="40"/>
      <c r="BJ18" s="40"/>
      <c r="BK18" s="40"/>
      <c r="BL18" s="40"/>
      <c r="BM18" s="40"/>
      <c r="BN18" s="40"/>
      <c r="BO18" s="40"/>
      <c r="BP18" s="40"/>
      <c r="BQ18" s="40"/>
      <c r="BR18" s="40"/>
      <c r="BS18" s="40"/>
      <c r="BT18" s="40"/>
      <c r="BU18" s="40"/>
      <c r="BV18" s="40"/>
      <c r="BW18" s="40"/>
    </row>
    <row r="19" spans="1:75" s="319" customFormat="1" ht="21" customHeight="1">
      <c r="A19" s="326"/>
      <c r="B19" s="326"/>
      <c r="C19" s="206"/>
      <c r="D19" s="414"/>
      <c r="E19" s="225" t="s">
        <v>2284</v>
      </c>
      <c r="F19" s="322"/>
      <c r="G19" s="234"/>
      <c r="H19" s="234" t="s">
        <v>0</v>
      </c>
      <c r="I19" s="234" t="s">
        <v>63</v>
      </c>
      <c r="J19" s="234" t="s">
        <v>0</v>
      </c>
      <c r="K19" s="234" t="s">
        <v>65</v>
      </c>
      <c r="L19" s="234" t="s">
        <v>0</v>
      </c>
      <c r="M19" s="234" t="s">
        <v>333</v>
      </c>
      <c r="N19" s="46" t="s">
        <v>333</v>
      </c>
      <c r="O19" s="46" t="s">
        <v>0</v>
      </c>
      <c r="P19" s="46" t="s">
        <v>378</v>
      </c>
      <c r="Q19" s="46"/>
      <c r="R19" s="46"/>
      <c r="S19" s="46"/>
      <c r="T19" s="46"/>
      <c r="U19" s="98"/>
      <c r="V19" s="21" t="str">
        <f>IF(OR(AND(V17="",W17=""),AND(V18="",W18=""),AND(W17="X",W18="X"),OR(W17="M",W18="M")),"",SUM(V17,V18))</f>
        <v/>
      </c>
      <c r="W19" s="22" t="str">
        <f>IF(AND(AND(W17="X",W18="X"),SUM(V17,V18)=0,ISNUMBER(V19)),"",IF(OR(W17="M",W18="M"),"M",IF(AND(W17=W18,OR(W17="X",W17="W",W17="Z")),UPPER(W17),"")))</f>
        <v/>
      </c>
      <c r="X19" s="180"/>
      <c r="Y19" s="21" t="str">
        <f>IF(OR(AND(Y17="",Z17=""),AND(Y18="",Z18=""),AND(Z17="X",Z18="X"),OR(Z17="M",Z18="M")),"",SUM(Y17,Y18))</f>
        <v/>
      </c>
      <c r="Z19" s="22" t="str">
        <f>IF(AND(AND(Z17="X",Z18="X"),SUM(Y17,Y18)=0,ISNUMBER(Y19)),"",IF(OR(Z17="M",Z18="M"),"M",IF(AND(Z17=Z18,OR(Z17="X",Z17="W",Z17="Z")),UPPER(Z17),"")))</f>
        <v/>
      </c>
      <c r="AA19" s="180"/>
      <c r="AB19" s="244"/>
      <c r="AK19" s="30"/>
      <c r="BI19" s="40"/>
      <c r="BJ19" s="40"/>
      <c r="BK19" s="40"/>
      <c r="BL19" s="40"/>
      <c r="BM19" s="40"/>
      <c r="BN19" s="40"/>
      <c r="BO19" s="40"/>
      <c r="BP19" s="40"/>
      <c r="BQ19" s="40"/>
      <c r="BR19" s="40"/>
      <c r="BS19" s="40"/>
      <c r="BT19" s="40"/>
      <c r="BU19" s="40"/>
      <c r="BV19" s="40"/>
      <c r="BW19" s="40"/>
    </row>
    <row r="20" spans="1:75" s="319" customFormat="1" ht="21" customHeight="1">
      <c r="A20" s="326"/>
      <c r="B20" s="326"/>
      <c r="C20" s="206"/>
      <c r="D20" s="393" t="s">
        <v>2286</v>
      </c>
      <c r="E20" s="225" t="s">
        <v>2282</v>
      </c>
      <c r="F20" s="322"/>
      <c r="G20" s="234"/>
      <c r="H20" s="234" t="s">
        <v>60</v>
      </c>
      <c r="I20" s="212" t="s">
        <v>64</v>
      </c>
      <c r="J20" s="234" t="s">
        <v>0</v>
      </c>
      <c r="K20" s="234" t="s">
        <v>65</v>
      </c>
      <c r="L20" s="234" t="s">
        <v>0</v>
      </c>
      <c r="M20" s="234" t="s">
        <v>333</v>
      </c>
      <c r="N20" s="46" t="s">
        <v>333</v>
      </c>
      <c r="O20" s="46" t="s">
        <v>0</v>
      </c>
      <c r="P20" s="46" t="s">
        <v>378</v>
      </c>
      <c r="Q20" s="46"/>
      <c r="R20" s="46"/>
      <c r="S20" s="46"/>
      <c r="T20" s="46"/>
      <c r="U20" s="98"/>
      <c r="V20" s="21" t="str">
        <f>IF(OR(AND(V14="",W14=""),AND(V17="",W17=""),AND(W14="X",W17="X"),OR(W14="M",W17="M")),"",SUM(V14,V17))</f>
        <v/>
      </c>
      <c r="W20" s="22" t="str">
        <f>IF(AND(AND(W14="X",W17="X"),SUM(V14,V17)=0,ISNUMBER(V20)),"",IF(OR(W14="M",W17="M"),"M",IF(AND(W14=W17,OR(W14="X",W14="W",W14="Z")),UPPER(W14),"")))</f>
        <v/>
      </c>
      <c r="X20" s="180"/>
      <c r="Y20" s="21" t="str">
        <f>IF(OR(AND(Y14="",Z14=""),AND(Y17="",Z17=""),AND(Z14="X",Z17="X"),OR(Z14="M",Z17="M")),"",SUM(Y14,Y17))</f>
        <v/>
      </c>
      <c r="Z20" s="22" t="str">
        <f>IF(AND(AND(Z14="X",Z17="X"),SUM(Y14,Y17)=0,ISNUMBER(Y20)),"",IF(OR(Z14="M",Z17="M"),"M",IF(AND(Z14=Z17,OR(Z14="X",Z14="W",Z14="Z")),UPPER(Z14),"")))</f>
        <v/>
      </c>
      <c r="AA20" s="180"/>
      <c r="AB20" s="244"/>
      <c r="AK20" s="30"/>
      <c r="BI20" s="40"/>
      <c r="BJ20" s="40"/>
      <c r="BK20" s="40"/>
      <c r="BL20" s="40"/>
      <c r="BM20" s="40"/>
      <c r="BN20" s="40"/>
      <c r="BO20" s="40"/>
      <c r="BP20" s="40"/>
      <c r="BQ20" s="40"/>
      <c r="BR20" s="40"/>
      <c r="BS20" s="40"/>
      <c r="BT20" s="40"/>
      <c r="BU20" s="40"/>
      <c r="BV20" s="40"/>
      <c r="BW20" s="40"/>
    </row>
    <row r="21" spans="1:75" s="319" customFormat="1" ht="21" customHeight="1">
      <c r="A21" s="326"/>
      <c r="B21" s="326"/>
      <c r="C21" s="206"/>
      <c r="D21" s="394"/>
      <c r="E21" s="225" t="s">
        <v>2283</v>
      </c>
      <c r="F21" s="322"/>
      <c r="G21" s="234"/>
      <c r="H21" s="234" t="s">
        <v>61</v>
      </c>
      <c r="I21" s="212" t="s">
        <v>64</v>
      </c>
      <c r="J21" s="234" t="s">
        <v>0</v>
      </c>
      <c r="K21" s="234" t="s">
        <v>65</v>
      </c>
      <c r="L21" s="234" t="s">
        <v>0</v>
      </c>
      <c r="M21" s="234" t="s">
        <v>333</v>
      </c>
      <c r="N21" s="46" t="s">
        <v>333</v>
      </c>
      <c r="O21" s="46" t="s">
        <v>0</v>
      </c>
      <c r="P21" s="46" t="s">
        <v>378</v>
      </c>
      <c r="Q21" s="46"/>
      <c r="R21" s="46"/>
      <c r="S21" s="46"/>
      <c r="T21" s="46"/>
      <c r="U21" s="98"/>
      <c r="V21" s="21" t="str">
        <f>IF(OR(AND(V15="",W15=""),AND(V18="",W18=""),AND(W15="X",W18="X"),OR(W15="M",W18="M")),"",SUM(V15,V18))</f>
        <v/>
      </c>
      <c r="W21" s="22" t="str">
        <f>IF(AND(AND(W15="X",W18="X"),SUM(V15,V18)=0,ISNUMBER(V21)),"",IF(OR(W15="M",W18="M"),"M",IF(AND(W15=W18,OR(W15="X",W15="W",W15="Z")),UPPER(W15),"")))</f>
        <v/>
      </c>
      <c r="X21" s="180"/>
      <c r="Y21" s="21" t="str">
        <f>IF(OR(AND(Y15="",Z15=""),AND(Y18="",Z18=""),AND(Z15="X",Z18="X"),OR(Z15="M",Z18="M")),"",SUM(Y15,Y18))</f>
        <v/>
      </c>
      <c r="Z21" s="22" t="str">
        <f>IF(AND(AND(Z15="X",Z18="X"),SUM(Y15,Y18)=0,ISNUMBER(Y21)),"",IF(OR(Z15="M",Z18="M"),"M",IF(AND(Z15=Z18,OR(Z15="X",Z15="W",Z15="Z")),UPPER(Z15),"")))</f>
        <v/>
      </c>
      <c r="AA21" s="180"/>
      <c r="AB21" s="32"/>
      <c r="AK21" s="30"/>
      <c r="BI21" s="40"/>
      <c r="BJ21" s="40"/>
      <c r="BK21" s="40"/>
      <c r="BL21" s="40"/>
      <c r="BM21" s="40"/>
      <c r="BN21" s="40"/>
      <c r="BO21" s="40"/>
      <c r="BP21" s="40"/>
      <c r="BQ21" s="40"/>
      <c r="BR21" s="40"/>
      <c r="BS21" s="40"/>
      <c r="BT21" s="40"/>
      <c r="BU21" s="40"/>
      <c r="BV21" s="40"/>
      <c r="BW21" s="40"/>
    </row>
    <row r="22" spans="1:75" s="319" customFormat="1" ht="21" customHeight="1">
      <c r="A22" s="326"/>
      <c r="B22" s="326"/>
      <c r="C22" s="206"/>
      <c r="D22" s="395"/>
      <c r="E22" s="225" t="s">
        <v>2284</v>
      </c>
      <c r="F22" s="322"/>
      <c r="G22" s="234"/>
      <c r="H22" s="234" t="s">
        <v>0</v>
      </c>
      <c r="I22" s="212" t="s">
        <v>64</v>
      </c>
      <c r="J22" s="234" t="s">
        <v>0</v>
      </c>
      <c r="K22" s="234" t="s">
        <v>65</v>
      </c>
      <c r="L22" s="234" t="s">
        <v>0</v>
      </c>
      <c r="M22" s="234" t="s">
        <v>333</v>
      </c>
      <c r="N22" s="46" t="s">
        <v>333</v>
      </c>
      <c r="O22" s="46" t="s">
        <v>0</v>
      </c>
      <c r="P22" s="46" t="s">
        <v>378</v>
      </c>
      <c r="Q22" s="46"/>
      <c r="R22" s="46"/>
      <c r="S22" s="46"/>
      <c r="T22" s="46"/>
      <c r="U22" s="98"/>
      <c r="V22" s="21" t="str">
        <f>IF(OR(AND(V16="",W16=""),AND(V19="",W19=""),AND(W16="X",W19="X"),OR(W16="M",W19="M")),"",SUM(V16,V19))</f>
        <v/>
      </c>
      <c r="W22" s="22" t="str">
        <f>IF(AND(AND(W16="X",W19="X"),SUM(V16,V19)=0,ISNUMBER(V22)),"",IF(OR(W16="M",W19="M"),"M",IF(AND(W16=W19,OR(W16="X",W16="W",W16="Z")),UPPER(W16),"")))</f>
        <v/>
      </c>
      <c r="X22" s="180"/>
      <c r="Y22" s="21" t="str">
        <f>IF(OR(AND(Y16="",Z16=""),AND(Y19="",Z19=""),AND(Z16="X",Z19="X"),OR(Z16="M",Z19="M")),"",SUM(Y16,Y19))</f>
        <v/>
      </c>
      <c r="Z22" s="22" t="str">
        <f>IF(AND(AND(Z16="X",Z19="X"),SUM(Y16,Y19)=0,ISNUMBER(Y22)),"",IF(OR(Z16="M",Z19="M"),"M",IF(AND(Z16=Z19,OR(Z16="X",Z16="W",Z16="Z")),UPPER(Z16),"")))</f>
        <v/>
      </c>
      <c r="AA22" s="180"/>
      <c r="AB22" s="32"/>
      <c r="AK22" s="30"/>
      <c r="BI22" s="40"/>
      <c r="BJ22" s="40"/>
      <c r="BK22" s="40"/>
      <c r="BL22" s="40"/>
      <c r="BM22" s="40"/>
      <c r="BN22" s="40"/>
      <c r="BO22" s="40"/>
      <c r="BP22" s="40"/>
      <c r="BQ22" s="40"/>
      <c r="BR22" s="40"/>
      <c r="BS22" s="40"/>
      <c r="BT22" s="40"/>
      <c r="BU22" s="40"/>
      <c r="BV22" s="40"/>
      <c r="BW22" s="40"/>
    </row>
    <row r="23" spans="1:75" s="319" customFormat="1" ht="21" customHeight="1">
      <c r="A23" s="326"/>
      <c r="B23" s="326"/>
      <c r="C23" s="206"/>
      <c r="D23" s="386" t="s">
        <v>2287</v>
      </c>
      <c r="E23" s="387"/>
      <c r="F23" s="322"/>
      <c r="G23" s="234"/>
      <c r="H23" s="234" t="s">
        <v>0</v>
      </c>
      <c r="I23" s="212" t="s">
        <v>64</v>
      </c>
      <c r="J23" s="234" t="s">
        <v>0</v>
      </c>
      <c r="K23" s="327" t="s">
        <v>66</v>
      </c>
      <c r="L23" s="234" t="s">
        <v>0</v>
      </c>
      <c r="M23" s="234" t="s">
        <v>333</v>
      </c>
      <c r="N23" s="46" t="s">
        <v>333</v>
      </c>
      <c r="O23" s="46" t="s">
        <v>0</v>
      </c>
      <c r="P23" s="46" t="s">
        <v>378</v>
      </c>
      <c r="Q23" s="46"/>
      <c r="R23" s="46"/>
      <c r="S23" s="46"/>
      <c r="T23" s="46"/>
      <c r="U23" s="98"/>
      <c r="V23" s="69"/>
      <c r="W23" s="71"/>
      <c r="X23" s="188"/>
      <c r="Y23" s="69"/>
      <c r="Z23" s="71"/>
      <c r="AA23" s="188"/>
      <c r="AB23" s="32"/>
      <c r="AK23" s="30"/>
      <c r="BI23" s="40"/>
      <c r="BJ23" s="40"/>
      <c r="BK23" s="40"/>
      <c r="BL23" s="40"/>
      <c r="BM23" s="40"/>
      <c r="BN23" s="40"/>
      <c r="BO23" s="40"/>
      <c r="BP23" s="40"/>
      <c r="BQ23" s="40"/>
      <c r="BR23" s="40"/>
      <c r="BS23" s="40"/>
      <c r="BT23" s="40"/>
      <c r="BU23" s="40"/>
      <c r="BV23" s="40"/>
      <c r="BW23" s="40"/>
    </row>
    <row r="24" spans="1:75" s="319" customFormat="1">
      <c r="A24" s="313"/>
      <c r="B24" s="313"/>
      <c r="C24" s="206"/>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K24" s="30"/>
    </row>
    <row r="25" spans="1:75" s="319" customFormat="1">
      <c r="A25" s="313"/>
      <c r="B25" s="313"/>
      <c r="C25" s="206"/>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K25" s="30"/>
    </row>
    <row r="26" spans="1:75" s="319" customFormat="1" hidden="1"/>
    <row r="27" spans="1:75" s="319" customFormat="1" hidden="1">
      <c r="V27" s="227">
        <f>SUMPRODUCT(--(V14:V23=0),--(V14:V23&lt;&gt;""),--(W14:W23="Z"))+SUMPRODUCT(--(V14:V23=0),--(V14:V23&lt;&gt;""),--(W14:W23=""))+SUMPRODUCT(--(V14:V23&gt;0),--(W14:W23="W"))+SUMPRODUCT(--(V14:V23&gt;0), --(V14:V23&lt;&gt;""),--(W14:W23=""))+SUMPRODUCT(--(V14:V23=""),--(W14:W23="Z"))</f>
        <v>0</v>
      </c>
      <c r="W27" s="228"/>
      <c r="X27" s="228"/>
      <c r="Y27" s="227">
        <f>SUMPRODUCT(--(Y14:Y23=0),--(Y14:Y23&lt;&gt;""),--(Z14:Z23="Z"))+SUMPRODUCT(--(Y14:Y23=0),--(Y14:Y23&lt;&gt;""),--(Z14:Z23=""))+SUMPRODUCT(--(Y14:Y23&gt;0),--(Z14:Z23="W"))+SUMPRODUCT(--(Y14:Y23&gt;0), --(Y14:Y23&lt;&gt;""),--(Z14:Z23=""))+SUMPRODUCT(--(Y14:Y23=""),--(Z14:Z23="Z"))</f>
        <v>0</v>
      </c>
      <c r="Z27" s="228"/>
      <c r="AA27" s="228"/>
    </row>
    <row r="28" spans="1:75" s="319" customFormat="1" hidden="1"/>
    <row r="29" spans="1:75" s="319" customFormat="1" hidden="1"/>
    <row r="30" spans="1:75" s="319" customFormat="1" hidden="1"/>
    <row r="31" spans="1:75" s="319" customFormat="1" hidden="1"/>
    <row r="32" spans="1:75" s="319" customFormat="1" hidden="1"/>
    <row r="33" s="319" customFormat="1" hidden="1"/>
    <row r="34" s="319" customFormat="1" hidden="1"/>
    <row r="35" s="319" customFormat="1" hidden="1"/>
    <row r="36" s="319" customFormat="1"/>
    <row r="37" s="319" customFormat="1"/>
    <row r="38" s="319" customFormat="1"/>
    <row r="39" s="319" customFormat="1"/>
  </sheetData>
  <sheetProtection algorithmName="SHA-512" hashValue="zFEbY8PXgaoYvL8zV/NSvY4oL/cYmtixX5H0TaD1EtD37hxB4gn15jQzk1YfvtQweL2TlAC4mkdLUyNfXQ0ygQ==" saltValue="coLgcgxuzGKSR+DPAJwpLw==" spinCount="100000" sheet="1" objects="1" scenarios="1" formatCells="0" formatColumns="0" formatRows="0" sort="0" autoFilter="0"/>
  <mergeCells count="10">
    <mergeCell ref="D20:D22"/>
    <mergeCell ref="D23:E23"/>
    <mergeCell ref="D14:D16"/>
    <mergeCell ref="D17:D19"/>
    <mergeCell ref="D1:AB1"/>
    <mergeCell ref="V3:X3"/>
    <mergeCell ref="Y3:AA3"/>
    <mergeCell ref="V4:X4"/>
    <mergeCell ref="Y4:AA4"/>
    <mergeCell ref="D3:E4"/>
  </mergeCells>
  <conditionalFormatting sqref="V14:V23 Y14:Y23">
    <cfRule type="expression" dxfId="15" priority="3">
      <formula xml:space="preserve"> OR(AND(V14=0,V14&lt;&gt;"",W14&lt;&gt;"Z",W14&lt;&gt;""),AND(V14&gt;0,V14&lt;&gt;"",W14&lt;&gt;"W",W14&lt;&gt;""),AND(V14="", W14="W"))</formula>
    </cfRule>
  </conditionalFormatting>
  <conditionalFormatting sqref="W14:W23 Z14:Z23">
    <cfRule type="expression" dxfId="14" priority="2">
      <formula xml:space="preserve"> OR(AND(V14=0,V14&lt;&gt;"",W14&lt;&gt;"Z",W14&lt;&gt;""),AND(V14&gt;0,V14&lt;&gt;"",W14&lt;&gt;"W",W14&lt;&gt;""),AND(V14="", W14="W"))</formula>
    </cfRule>
  </conditionalFormatting>
  <conditionalFormatting sqref="X14:X23 AA14:AA23">
    <cfRule type="expression" dxfId="13" priority="1">
      <formula xml:space="preserve"> AND(OR(W14="X",W14="W"),X14="")</formula>
    </cfRule>
  </conditionalFormatting>
  <conditionalFormatting sqref="V16 Y16 V19 Y19">
    <cfRule type="expression" dxfId="12" priority="4">
      <formula>OR(AND(W14="X",W15="X"),AND(W14="M",W15="M"))</formula>
    </cfRule>
    <cfRule type="expression" dxfId="11" priority="5">
      <formula>IF(OR(AND(V14="",W14=""),AND(V15="",W15=""),AND(W14="X",W15="X"),OR(W14="M",W15="M")),"",SUM(V14,V15)) &lt;&gt; V16</formula>
    </cfRule>
  </conditionalFormatting>
  <conditionalFormatting sqref="W16 Z16 W19 Z19">
    <cfRule type="expression" dxfId="10" priority="6">
      <formula>OR(AND(W14="X",W15="X"),AND(W14="M",W15="M"))</formula>
    </cfRule>
    <cfRule type="expression" dxfId="9" priority="7">
      <formula>IF(AND(AND(W14="X",W15="X"),SUM(V14,V15)=0,ISNUMBER(V16)),"",IF(OR(W14="M",W15="M"),"M",IF(AND(W14=W15,OR(W14="X",W14="W",W14="Z")),UPPER(W14),""))) &lt;&gt; W16</formula>
    </cfRule>
  </conditionalFormatting>
  <conditionalFormatting sqref="V20:V22 Y20:Y22">
    <cfRule type="expression" dxfId="8" priority="8">
      <formula>OR(AND(W14="X",W17="X"),AND(W14="M",W17="M"))</formula>
    </cfRule>
    <cfRule type="expression" dxfId="7" priority="9">
      <formula>IF(OR(AND(V14="",W14=""),AND(V17="",W17=""),AND(W14="X",W17="X"),OR(W14="M",W17="M")),"",SUM(V14,V17)) &lt;&gt; V20</formula>
    </cfRule>
  </conditionalFormatting>
  <conditionalFormatting sqref="W20:W22 Z20:Z22">
    <cfRule type="expression" dxfId="6" priority="10">
      <formula>OR(AND(W14="X",W17="X"),AND(W14="M",W17="M"))</formula>
    </cfRule>
    <cfRule type="expression" dxfId="5" priority="11">
      <formula>IF(AND(AND(W14="X",W17="X"),SUM(V14,V17)=0,ISNUMBER(V20)),"",IF(OR(W14="M",W17="M"),"M",IF(AND(W14=W17,OR(W14="X",W14="W",W14="Z")),UPPER(W14),""))) &lt;&gt; W20</formula>
    </cfRule>
  </conditionalFormatting>
  <dataValidations count="4">
    <dataValidation allowBlank="1" showInputMessage="1" showErrorMessage="1" sqref="A1:U1048576 V24:AA1048576 AB1:XFD1048576 V1:AA13"/>
    <dataValidation type="textLength" allowBlank="1" showInputMessage="1" showErrorMessage="1" errorTitle="إدخال غير صحيح" error="ينبغي أن يكون محتوى النص ما بين 2 و 500 حرف" sqref="X14:X23 AA14:AA23">
      <formula1>2</formula1>
      <formula2>500</formula2>
    </dataValidation>
    <dataValidation type="list" allowBlank="1" showDropDown="1" showInputMessage="1" showErrorMessage="1" errorTitle="إدخال غير صحيح" error="يرجى إدخال أحد رموز البيانات المفقودة التالية_x000a_Z  -لا تنطبق_x000a_M - مفقودة_x000a_X - بيانات مدرجة في فئة أخرى_x000a_W - تشمل بيانات من فئة أخرى" sqref="W14:W23 Z14:Z23">
      <formula1>"Z,M,X,W"</formula1>
    </dataValidation>
    <dataValidation type="decimal" operator="greaterThanOrEqual" allowBlank="1" showInputMessage="1" showErrorMessage="1" errorTitle="إدخال غير صحيح" error="يرجى إدخال قيمة عددية" sqref="V14:V23 Y14:Y23">
      <formula1>0</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FR_x0020_version xmlns="e43e7fac-2171-4148-b12d-342e5320e17b">502</FR_x0020_version>
    <SharePoint_Item_Language xmlns="e43e7fac-2171-4148-b12d-342e5320e17b">SPS_LNG_EN</SharePoint_Item_Language>
    <RU_x0020_version xmlns="e43e7fac-2171-4148-b12d-342e5320e17b">503</RU_x0020_version>
    <PublishingExpirationDate xmlns="http://schemas.microsoft.com/sharepoint/v3" xsi:nil="true"/>
    <SharePoint_Group_Language xmlns="e43e7fac-2171-4148-b12d-342e5320e17b">499</SharePoint_Group_Language>
    <PublishingStartDate xmlns="http://schemas.microsoft.com/sharepoint/v3" xsi:nil="true"/>
    <CH_x0020_version xmlns="e43e7fac-2171-4148-b12d-342e5320e17b" xsi:nil="true"/>
    <EN_x0020_version xmlns="e43e7fac-2171-4148-b12d-342e5320e17b">499</EN_x0020_version>
    <ES_x0020_version xmlns="e43e7fac-2171-4148-b12d-342e5320e17b">501</ES_x0020_version>
    <AR_x0020_version xmlns="e43e7fac-2171-4148-b12d-342e5320e17b">500</AR_x0020_vers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72821CC-3CFE-4B30-8680-2DCB7E223CF7}">
  <ds:schemaRefs>
    <ds:schemaRef ds:uri="http://purl.org/dc/dcmitype/"/>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http://www.w3.org/XML/1998/namespace"/>
    <ds:schemaRef ds:uri="http://purl.org/dc/elements/1.1/"/>
    <ds:schemaRef ds:uri="e43e7fac-2171-4148-b12d-342e5320e17b"/>
  </ds:schemaRefs>
</ds:datastoreItem>
</file>

<file path=customXml/itemProps2.xml><?xml version="1.0" encoding="utf-8"?>
<ds:datastoreItem xmlns:ds="http://schemas.openxmlformats.org/officeDocument/2006/customXml" ds:itemID="{29E89C5B-8156-4529-841F-51F00C369578}">
  <ds:schemaRefs>
    <ds:schemaRef ds:uri="http://schemas.microsoft.com/sharepoint/v3/contenttype/forms"/>
  </ds:schemaRefs>
</ds:datastoreItem>
</file>

<file path=customXml/itemProps3.xml><?xml version="1.0" encoding="utf-8"?>
<ds:datastoreItem xmlns:ds="http://schemas.openxmlformats.org/officeDocument/2006/customXml" ds:itemID="{B304E59D-901C-4E2C-8313-E60210377E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VAL_Instructions</vt:lpstr>
      <vt:lpstr>VAL_C1</vt:lpstr>
      <vt:lpstr>C2</vt:lpstr>
      <vt:lpstr>C3</vt:lpstr>
      <vt:lpstr>C4</vt:lpstr>
      <vt:lpstr>C5</vt:lpstr>
      <vt:lpstr>C6</vt:lpstr>
      <vt:lpstr>C7</vt:lpstr>
      <vt:lpstr>C8</vt:lpstr>
      <vt:lpstr>VAL_Data Check</vt:lpstr>
      <vt:lpstr>VAL_Changes</vt:lpstr>
      <vt:lpstr>Parameters</vt:lpstr>
      <vt:lpstr>VAL_Drop_Down_Lists</vt:lpstr>
      <vt:lpstr>OBS_COMMENT</vt:lpstr>
      <vt:lpstr>OBS_FIGURE</vt:lpstr>
      <vt:lpstr>OBS_STATUS</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Frostell, Katja</cp:lastModifiedBy>
  <cp:lastPrinted>2017-02-06T14:20:59Z</cp:lastPrinted>
  <dcterms:created xsi:type="dcterms:W3CDTF">2013-06-17T20:44:55Z</dcterms:created>
  <dcterms:modified xsi:type="dcterms:W3CDTF">2018-10-16T14:28:54Z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0x01010092ED547A0D0F9C428FB70579AD0840F3</vt:lpwstr>
  </property>
</Properties>
</file>